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dmin\Desktop\bang gia dat dang cong_04-12\"/>
    </mc:Choice>
  </mc:AlternateContent>
  <bookViews>
    <workbookView xWindow="-105" yWindow="-105" windowWidth="23250" windowHeight="13890" tabRatio="730" firstSheet="4" activeTab="4"/>
  </bookViews>
  <sheets>
    <sheet name="X. Hoa Tu" sheetId="8" state="hidden" r:id="rId1"/>
    <sheet name="VT1" sheetId="13" state="hidden" r:id="rId2"/>
    <sheet name="VT2,3" sheetId="14" state="hidden" r:id="rId3"/>
    <sheet name="ONT" sheetId="15" state="hidden" r:id="rId4"/>
    <sheet name="ONT (2)" sheetId="19" r:id="rId5"/>
    <sheet name="TMD" sheetId="16" state="hidden" r:id="rId6"/>
    <sheet name="SKC" sheetId="17" state="hidden" r:id="rId7"/>
    <sheet name="DNN" sheetId="18" state="hidden" r:id="rId8"/>
    <sheet name="Đất ở tại Nông thôn_Huan in" sheetId="10" state="hidden" r:id="rId9"/>
  </sheets>
  <definedNames>
    <definedName name="_xlnm._FilterDatabase" localSheetId="8" hidden="1">'Đất ở tại Nông thôn_Huan in'!$M$40:$AB$2474</definedName>
    <definedName name="_xlnm._FilterDatabase" localSheetId="3" hidden="1">ONT!$A$5:$CM$36</definedName>
    <definedName name="_xlnm._FilterDatabase" localSheetId="4" hidden="1">'ONT (2)'!$A$1054:$F$2600</definedName>
    <definedName name="_xlnm._FilterDatabase" localSheetId="6" hidden="1">SKC!$M$5:$CJ$33</definedName>
    <definedName name="_xlnm._FilterDatabase" localSheetId="5" hidden="1">TMD!$A$5:$CJ$36</definedName>
    <definedName name="_xlnm._FilterDatabase" localSheetId="1" hidden="1">'VT1'!$M$5:$CJ$33</definedName>
    <definedName name="_xlnm._FilterDatabase" localSheetId="2" hidden="1">'VT2,3'!$M$7:$AB$8</definedName>
    <definedName name="_xlnm._FilterDatabase" localSheetId="0" hidden="1">'X. Hoa Tu'!$M$40:$AB$74</definedName>
    <definedName name="_xlnm.Print_Area" localSheetId="8">'Đất ở tại Nông thôn_Huan in'!$M$1:$W$4840</definedName>
    <definedName name="_xlnm.Print_Area" localSheetId="3">ONT!$M$1:$CH$36</definedName>
    <definedName name="_xlnm.Print_Area" localSheetId="6">SKC!$M$1:$CE$36</definedName>
    <definedName name="_xlnm.Print_Area" localSheetId="5">TMD!$M$1:$CE$36</definedName>
    <definedName name="_xlnm.Print_Area" localSheetId="1">'VT1'!$M$1:$CE$36</definedName>
    <definedName name="_xlnm.Print_Area" localSheetId="2">'VT2,3'!$M$1:$W$10</definedName>
    <definedName name="_xlnm.Print_Area" localSheetId="0">'X. Hoa Tu'!$M$1:$W$76</definedName>
    <definedName name="_xlnm.Print_Titles" localSheetId="8">'Đất ở tại Nông thôn_Huan in'!$4:$6</definedName>
    <definedName name="_xlnm.Print_Titles" localSheetId="3">ONT!$2:$4</definedName>
    <definedName name="_xlnm.Print_Titles" localSheetId="4">'ONT (2)'!$2:$4</definedName>
    <definedName name="_xlnm.Print_Titles" localSheetId="6">SKC!$2:$4</definedName>
    <definedName name="_xlnm.Print_Titles" localSheetId="5">TMD!$2:$4</definedName>
    <definedName name="_xlnm.Print_Titles" localSheetId="1">'VT1'!$2:$4</definedName>
    <definedName name="_xlnm.Print_Titles" localSheetId="2">'VT2,3'!$4:$6</definedName>
    <definedName name="_xlnm.Print_Titles" localSheetId="0">'X. Hoa Tu'!$4:$6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20" i="19" l="1"/>
  <c r="F1821" i="19"/>
  <c r="F1813" i="19"/>
  <c r="F992" i="19" l="1"/>
  <c r="F991" i="19"/>
  <c r="F990" i="19"/>
  <c r="F989" i="19"/>
  <c r="F988" i="19"/>
  <c r="F987" i="19"/>
  <c r="F986" i="19"/>
  <c r="F985" i="19"/>
  <c r="F984" i="19"/>
  <c r="F983" i="19"/>
  <c r="F982" i="19"/>
  <c r="F981" i="19"/>
  <c r="F980" i="19"/>
  <c r="F979" i="19"/>
  <c r="F978" i="19"/>
  <c r="F977" i="19"/>
  <c r="F976" i="19"/>
  <c r="F975" i="19"/>
  <c r="F974" i="19"/>
  <c r="F973" i="19"/>
  <c r="F972" i="19"/>
  <c r="F971" i="19"/>
  <c r="F970" i="19"/>
  <c r="F969" i="19"/>
  <c r="F968" i="19"/>
  <c r="F967" i="19"/>
  <c r="F966" i="19"/>
  <c r="F965" i="19"/>
  <c r="F964" i="19"/>
  <c r="F963" i="19"/>
  <c r="F962" i="19"/>
  <c r="F961" i="19"/>
  <c r="F960" i="19"/>
  <c r="F959" i="19"/>
  <c r="F958" i="19"/>
  <c r="F957" i="19"/>
  <c r="F956" i="19"/>
  <c r="F955" i="19"/>
  <c r="F954" i="19"/>
  <c r="F953" i="19"/>
  <c r="F952" i="19"/>
  <c r="F951" i="19"/>
  <c r="F950" i="19"/>
  <c r="F949" i="19"/>
  <c r="F948" i="19"/>
  <c r="F947" i="19"/>
  <c r="F946" i="19"/>
  <c r="F945" i="19"/>
  <c r="F943" i="19"/>
  <c r="F942" i="19"/>
  <c r="F941" i="19"/>
  <c r="F940" i="19"/>
  <c r="F938" i="19"/>
  <c r="F937" i="19"/>
  <c r="F936" i="19"/>
  <c r="F935" i="19"/>
  <c r="F934" i="19"/>
  <c r="F933" i="19"/>
  <c r="F242" i="19"/>
  <c r="F241" i="19"/>
  <c r="F239" i="19"/>
  <c r="F238" i="19"/>
  <c r="F237" i="19"/>
  <c r="F234" i="19"/>
  <c r="F233" i="19"/>
  <c r="F174" i="19"/>
  <c r="F173" i="19"/>
  <c r="F172" i="19"/>
  <c r="F171" i="19"/>
  <c r="F170" i="19"/>
  <c r="F169" i="19"/>
  <c r="F168" i="19"/>
  <c r="F167" i="19"/>
  <c r="F166" i="19"/>
  <c r="F164" i="19"/>
  <c r="F163" i="19"/>
  <c r="F162" i="19"/>
  <c r="F160" i="19"/>
  <c r="F159" i="19"/>
  <c r="F158" i="19"/>
  <c r="F157" i="19"/>
  <c r="F156" i="19"/>
  <c r="F155" i="19"/>
  <c r="F154" i="19"/>
  <c r="F153" i="19"/>
  <c r="F151" i="19"/>
  <c r="F150" i="19"/>
  <c r="F149" i="19"/>
  <c r="F148" i="19"/>
  <c r="F147" i="19"/>
  <c r="F146" i="19"/>
  <c r="F144" i="19"/>
  <c r="F143" i="19"/>
  <c r="F142" i="19"/>
  <c r="F140" i="19"/>
  <c r="F139" i="19"/>
  <c r="F138" i="19"/>
  <c r="F137" i="19"/>
  <c r="F136" i="19"/>
  <c r="F135" i="19"/>
  <c r="F134" i="19"/>
  <c r="F133" i="19"/>
  <c r="F131" i="19"/>
  <c r="F130" i="19"/>
  <c r="F129" i="19"/>
  <c r="F128" i="19"/>
  <c r="F127" i="19"/>
  <c r="F126" i="19"/>
  <c r="F125" i="19"/>
  <c r="F124" i="19"/>
  <c r="F123" i="19"/>
  <c r="F122" i="19"/>
  <c r="F121" i="19"/>
  <c r="F120" i="19"/>
  <c r="F119" i="19"/>
  <c r="F118" i="19"/>
  <c r="F117" i="19"/>
  <c r="F116" i="19"/>
  <c r="F89" i="19"/>
  <c r="F88" i="19"/>
  <c r="F87" i="19"/>
  <c r="F86" i="19"/>
  <c r="F85" i="19"/>
  <c r="F84" i="19"/>
  <c r="F83" i="19"/>
  <c r="F78" i="19"/>
  <c r="F77" i="19"/>
  <c r="F76" i="19"/>
  <c r="F75" i="19"/>
  <c r="F74" i="19"/>
  <c r="F73" i="19"/>
  <c r="F72" i="19"/>
  <c r="F70" i="19"/>
  <c r="F69" i="19"/>
  <c r="F68" i="19"/>
  <c r="F67" i="19"/>
  <c r="F66" i="19"/>
  <c r="F65" i="19"/>
  <c r="F64" i="19"/>
  <c r="F63" i="19"/>
  <c r="F62" i="19"/>
  <c r="F61" i="19"/>
  <c r="F59" i="19"/>
  <c r="F58" i="19"/>
  <c r="F57" i="19"/>
  <c r="F56" i="19"/>
  <c r="F55" i="19"/>
  <c r="F50" i="19"/>
  <c r="F49" i="19"/>
  <c r="F48" i="19"/>
  <c r="F47" i="19"/>
  <c r="F46" i="19"/>
  <c r="F44" i="19"/>
  <c r="F42" i="19"/>
  <c r="F41" i="19"/>
  <c r="F40" i="19"/>
  <c r="F39" i="19"/>
  <c r="F36" i="19"/>
  <c r="F35" i="19"/>
  <c r="F34" i="19"/>
  <c r="F33" i="19"/>
  <c r="F32" i="19"/>
  <c r="F30" i="19"/>
  <c r="F28" i="19"/>
  <c r="F27" i="19"/>
  <c r="F26" i="19"/>
  <c r="F25" i="19"/>
  <c r="F24" i="19"/>
  <c r="F23" i="19"/>
  <c r="F21" i="19"/>
  <c r="F20" i="19"/>
  <c r="F19" i="19"/>
  <c r="F18" i="19"/>
  <c r="F17" i="19"/>
  <c r="F16" i="19"/>
  <c r="F15" i="19"/>
  <c r="F14" i="19"/>
  <c r="F13" i="19"/>
  <c r="F12" i="19"/>
  <c r="F11" i="19"/>
  <c r="F10" i="19"/>
  <c r="F8" i="19"/>
  <c r="F7" i="19"/>
  <c r="F6" i="19"/>
  <c r="F1823" i="19"/>
  <c r="F1822" i="19"/>
  <c r="F1819" i="19"/>
  <c r="F1818" i="19"/>
  <c r="F1817" i="19"/>
  <c r="F1816" i="19"/>
  <c r="F1815" i="19"/>
  <c r="F1814" i="19"/>
  <c r="F1812" i="19"/>
  <c r="F1811" i="19"/>
  <c r="F1810" i="19"/>
  <c r="F1809" i="19"/>
  <c r="F1808" i="19"/>
  <c r="F1807" i="19"/>
  <c r="F1806" i="19"/>
  <c r="F1805" i="19"/>
  <c r="F1804" i="19"/>
  <c r="F1803" i="19"/>
  <c r="F1802" i="19"/>
  <c r="F1801" i="19"/>
  <c r="F1800" i="19"/>
  <c r="F1799" i="19"/>
  <c r="F1798" i="19"/>
  <c r="F1797" i="19"/>
  <c r="F1796" i="19"/>
  <c r="F1795" i="19"/>
  <c r="F1794" i="19"/>
  <c r="F1793" i="19"/>
  <c r="F1792" i="19"/>
  <c r="F1791" i="19"/>
  <c r="F1790" i="19"/>
  <c r="F1789" i="19"/>
  <c r="F1788" i="19"/>
  <c r="F1787" i="19"/>
  <c r="F1786" i="19"/>
  <c r="AS36" i="17" l="1"/>
  <c r="AT36" i="17" s="1"/>
  <c r="AB36" i="17"/>
  <c r="AS35" i="17"/>
  <c r="AB35" i="17"/>
  <c r="AS34" i="17"/>
  <c r="AB34" i="17"/>
  <c r="AS33" i="17"/>
  <c r="AB33" i="17"/>
  <c r="AS32" i="17"/>
  <c r="AU32" i="17" s="1"/>
  <c r="AB32" i="17"/>
  <c r="AS31" i="17"/>
  <c r="AU31" i="17" s="1"/>
  <c r="AB31" i="17"/>
  <c r="AS30" i="17"/>
  <c r="AB30" i="17"/>
  <c r="AS28" i="17"/>
  <c r="AU28" i="17" s="1"/>
  <c r="AB28" i="17"/>
  <c r="AS27" i="17"/>
  <c r="AB27" i="17"/>
  <c r="AS26" i="17"/>
  <c r="AB26" i="17"/>
  <c r="AS24" i="17"/>
  <c r="AU24" i="17" s="1"/>
  <c r="AB24" i="17"/>
  <c r="AS23" i="17"/>
  <c r="AT23" i="17" s="1"/>
  <c r="AB23" i="17"/>
  <c r="AS20" i="17"/>
  <c r="AB20" i="17"/>
  <c r="AS19" i="17"/>
  <c r="AB19" i="17"/>
  <c r="AS18" i="17"/>
  <c r="AB18" i="17"/>
  <c r="AS17" i="17"/>
  <c r="AU17" i="17" s="1"/>
  <c r="AB17" i="17"/>
  <c r="AS14" i="17"/>
  <c r="AT14" i="17" s="1"/>
  <c r="AB14" i="17"/>
  <c r="AS13" i="17"/>
  <c r="AB13" i="17"/>
  <c r="AS12" i="17"/>
  <c r="AU12" i="17" s="1"/>
  <c r="AB12" i="17"/>
  <c r="AS11" i="17"/>
  <c r="AT11" i="17" s="1"/>
  <c r="AB11" i="17"/>
  <c r="AS9" i="17"/>
  <c r="AB9" i="17"/>
  <c r="AS8" i="17"/>
  <c r="AB8" i="17"/>
  <c r="AS6" i="17"/>
  <c r="AT6" i="17" s="1"/>
  <c r="AB6" i="17"/>
  <c r="AL36" i="17"/>
  <c r="AT35" i="17"/>
  <c r="AL35" i="17"/>
  <c r="AT34" i="17"/>
  <c r="AL34" i="17"/>
  <c r="AT33" i="17"/>
  <c r="AL33" i="17"/>
  <c r="AL32" i="17"/>
  <c r="AL31" i="17"/>
  <c r="AT30" i="17"/>
  <c r="AL30" i="17"/>
  <c r="AL28" i="17"/>
  <c r="AT27" i="17"/>
  <c r="AL27" i="17"/>
  <c r="AT26" i="17"/>
  <c r="AL26" i="17"/>
  <c r="AL24" i="17"/>
  <c r="AL23" i="17"/>
  <c r="AT20" i="17"/>
  <c r="AL20" i="17"/>
  <c r="AT19" i="17"/>
  <c r="AL19" i="17"/>
  <c r="AT18" i="17"/>
  <c r="AL18" i="17"/>
  <c r="AL17" i="17"/>
  <c r="AL14" i="17"/>
  <c r="AT13" i="17"/>
  <c r="AL13" i="17"/>
  <c r="AL12" i="17"/>
  <c r="AL11" i="17"/>
  <c r="AT9" i="17"/>
  <c r="AL9" i="17"/>
  <c r="AT8" i="17"/>
  <c r="AL8" i="17"/>
  <c r="AL6" i="17"/>
  <c r="AM36" i="17"/>
  <c r="AU35" i="17"/>
  <c r="AM35" i="17"/>
  <c r="AU34" i="17"/>
  <c r="AM34" i="17"/>
  <c r="AU33" i="17"/>
  <c r="AM33" i="17"/>
  <c r="AM32" i="17"/>
  <c r="AM31" i="17"/>
  <c r="AU30" i="17"/>
  <c r="AM30" i="17"/>
  <c r="AM28" i="17"/>
  <c r="AU27" i="17"/>
  <c r="AM27" i="17"/>
  <c r="AU26" i="17"/>
  <c r="AM26" i="17"/>
  <c r="AM24" i="17"/>
  <c r="AU23" i="17"/>
  <c r="AM23" i="17"/>
  <c r="AU20" i="17"/>
  <c r="AM20" i="17"/>
  <c r="AU19" i="17"/>
  <c r="AM19" i="17"/>
  <c r="AU18" i="17"/>
  <c r="AM18" i="17"/>
  <c r="AM17" i="17"/>
  <c r="AM14" i="17"/>
  <c r="AU13" i="17"/>
  <c r="AM13" i="17"/>
  <c r="AM12" i="17"/>
  <c r="AU11" i="17"/>
  <c r="AM11" i="17"/>
  <c r="AU9" i="17"/>
  <c r="AM9" i="17"/>
  <c r="AU8" i="17"/>
  <c r="AM8" i="17"/>
  <c r="AU6" i="17"/>
  <c r="AM6" i="17"/>
  <c r="I27" i="18"/>
  <c r="I20" i="18"/>
  <c r="I13" i="18"/>
  <c r="I6" i="18"/>
  <c r="AZ13" i="15"/>
  <c r="AZ27" i="15"/>
  <c r="AO36" i="15"/>
  <c r="AO35" i="15"/>
  <c r="AO34" i="15"/>
  <c r="AO33" i="15"/>
  <c r="AO32" i="15"/>
  <c r="AO31" i="15"/>
  <c r="AO30" i="15"/>
  <c r="AO27" i="15"/>
  <c r="AO26" i="15"/>
  <c r="AO24" i="15"/>
  <c r="AO23" i="15"/>
  <c r="AO20" i="15"/>
  <c r="AO19" i="15"/>
  <c r="AO18" i="15"/>
  <c r="AO17" i="15"/>
  <c r="AO14" i="15"/>
  <c r="AO13" i="15"/>
  <c r="AO12" i="15"/>
  <c r="AO11" i="15"/>
  <c r="AO9" i="15"/>
  <c r="AO8" i="15"/>
  <c r="AO6" i="15"/>
  <c r="AP36" i="15"/>
  <c r="AP35" i="15"/>
  <c r="AP34" i="15"/>
  <c r="AP33" i="15"/>
  <c r="AP32" i="15"/>
  <c r="AP31" i="15"/>
  <c r="AP30" i="15"/>
  <c r="AP27" i="15"/>
  <c r="AP26" i="15"/>
  <c r="AP24" i="15"/>
  <c r="AP23" i="15"/>
  <c r="AP20" i="15"/>
  <c r="AP19" i="15"/>
  <c r="AP18" i="15"/>
  <c r="AP17" i="15"/>
  <c r="AP14" i="15"/>
  <c r="AP13" i="15"/>
  <c r="AP12" i="15"/>
  <c r="AP11" i="15"/>
  <c r="AP9" i="15"/>
  <c r="AP8" i="15"/>
  <c r="AP6" i="15"/>
  <c r="AV36" i="15"/>
  <c r="AX36" i="15" s="1"/>
  <c r="AB36" i="15"/>
  <c r="AV35" i="15"/>
  <c r="AW35" i="15" s="1"/>
  <c r="AB35" i="15"/>
  <c r="AV34" i="15"/>
  <c r="AX34" i="15" s="1"/>
  <c r="AB34" i="15"/>
  <c r="AV33" i="15"/>
  <c r="AW33" i="15" s="1"/>
  <c r="AB33" i="15"/>
  <c r="AV32" i="15"/>
  <c r="AW32" i="15" s="1"/>
  <c r="AB32" i="15"/>
  <c r="AV31" i="15"/>
  <c r="AX31" i="15" s="1"/>
  <c r="AB31" i="15"/>
  <c r="AV30" i="15"/>
  <c r="AW30" i="15" s="1"/>
  <c r="AB30" i="15"/>
  <c r="AV29" i="15"/>
  <c r="AW29" i="15" s="1"/>
  <c r="AB29" i="15"/>
  <c r="AB28" i="15"/>
  <c r="AV27" i="15"/>
  <c r="AX27" i="15" s="1"/>
  <c r="AB27" i="15"/>
  <c r="AV26" i="15"/>
  <c r="AW26" i="15" s="1"/>
  <c r="AB26" i="15"/>
  <c r="AV24" i="15"/>
  <c r="AW24" i="15" s="1"/>
  <c r="AB24" i="15"/>
  <c r="AV23" i="15"/>
  <c r="AX23" i="15" s="1"/>
  <c r="AB23" i="15"/>
  <c r="AV20" i="15"/>
  <c r="AW20" i="15" s="1"/>
  <c r="AB20" i="15"/>
  <c r="AV19" i="15"/>
  <c r="AW19" i="15" s="1"/>
  <c r="AB19" i="15"/>
  <c r="AV18" i="15"/>
  <c r="AW18" i="15" s="1"/>
  <c r="AB18" i="15"/>
  <c r="AV17" i="15"/>
  <c r="AX17" i="15" s="1"/>
  <c r="AB17" i="15"/>
  <c r="AV14" i="15"/>
  <c r="AX14" i="15" s="1"/>
  <c r="AB14" i="15"/>
  <c r="AV13" i="15"/>
  <c r="AW13" i="15" s="1"/>
  <c r="AB13" i="15"/>
  <c r="AV12" i="15"/>
  <c r="AW12" i="15" s="1"/>
  <c r="AB12" i="15"/>
  <c r="AV11" i="15"/>
  <c r="AX11" i="15" s="1"/>
  <c r="AB11" i="15"/>
  <c r="AV8" i="15"/>
  <c r="AX8" i="15" s="1"/>
  <c r="AB8" i="15"/>
  <c r="AV6" i="15"/>
  <c r="AX6" i="15" s="1"/>
  <c r="AB6" i="15"/>
  <c r="BX9" i="15"/>
  <c r="AZ9" i="15"/>
  <c r="AZ6" i="15"/>
  <c r="AU14" i="17" l="1"/>
  <c r="AT12" i="17"/>
  <c r="AT24" i="17"/>
  <c r="AT31" i="17"/>
  <c r="AU36" i="17"/>
  <c r="AT17" i="17"/>
  <c r="AT28" i="17"/>
  <c r="AT32" i="17"/>
  <c r="BH13" i="15"/>
  <c r="AX29" i="15"/>
  <c r="AX12" i="15"/>
  <c r="AW11" i="15"/>
  <c r="AX24" i="15"/>
  <c r="AW36" i="15"/>
  <c r="AW31" i="15"/>
  <c r="AW23" i="15"/>
  <c r="AX19" i="15"/>
  <c r="BV19" i="15" s="1"/>
  <c r="AW14" i="15"/>
  <c r="AW8" i="15"/>
  <c r="AW17" i="15"/>
  <c r="AW27" i="15"/>
  <c r="AW6" i="15"/>
  <c r="AX32" i="15"/>
  <c r="AW34" i="15"/>
  <c r="AX20" i="15"/>
  <c r="BV20" i="15" s="1"/>
  <c r="AX35" i="15"/>
  <c r="AX30" i="15"/>
  <c r="AX18" i="15"/>
  <c r="AX33" i="15"/>
  <c r="AX13" i="15"/>
  <c r="AX26" i="15"/>
  <c r="AQ9" i="15"/>
  <c r="L23" i="18"/>
  <c r="K23" i="18"/>
  <c r="J23" i="18"/>
  <c r="L20" i="18"/>
  <c r="K20" i="18"/>
  <c r="J20" i="18"/>
  <c r="L30" i="18"/>
  <c r="K30" i="18"/>
  <c r="J30" i="18"/>
  <c r="L27" i="18"/>
  <c r="K27" i="18"/>
  <c r="J27" i="18"/>
  <c r="L16" i="18"/>
  <c r="K16" i="18"/>
  <c r="J16" i="18"/>
  <c r="L13" i="18"/>
  <c r="K13" i="18"/>
  <c r="J13" i="18"/>
  <c r="L35" i="18"/>
  <c r="K35" i="18"/>
  <c r="J35" i="18"/>
  <c r="L34" i="18"/>
  <c r="K34" i="18"/>
  <c r="J34" i="18"/>
  <c r="L9" i="18"/>
  <c r="K9" i="18"/>
  <c r="J9" i="18"/>
  <c r="L6" i="18"/>
  <c r="K6" i="18"/>
  <c r="J6" i="18"/>
  <c r="BI36" i="17"/>
  <c r="BU36" i="17" s="1"/>
  <c r="AX36" i="17"/>
  <c r="AW36" i="17"/>
  <c r="AV36" i="17"/>
  <c r="BH36" i="17" s="1"/>
  <c r="AO36" i="17"/>
  <c r="AN36" i="17"/>
  <c r="AZ36" i="17" s="1"/>
  <c r="AY36" i="17"/>
  <c r="BJ36" i="17"/>
  <c r="X36" i="17"/>
  <c r="BI35" i="17"/>
  <c r="BU35" i="17" s="1"/>
  <c r="AX35" i="17"/>
  <c r="AW35" i="17"/>
  <c r="AV35" i="17"/>
  <c r="BH35" i="17" s="1"/>
  <c r="BQ35" i="17"/>
  <c r="BW35" i="17" s="1"/>
  <c r="AO35" i="17"/>
  <c r="AN35" i="17"/>
  <c r="AZ35" i="17" s="1"/>
  <c r="AY35" i="17"/>
  <c r="BJ35" i="17"/>
  <c r="X35" i="17"/>
  <c r="BI34" i="17"/>
  <c r="BU34" i="17" s="1"/>
  <c r="AX34" i="17"/>
  <c r="AW34" i="17"/>
  <c r="AV34" i="17"/>
  <c r="BH34" i="17" s="1"/>
  <c r="AO34" i="17"/>
  <c r="AN34" i="17"/>
  <c r="AZ34" i="17" s="1"/>
  <c r="AY34" i="17"/>
  <c r="BJ34" i="17"/>
  <c r="X34" i="17"/>
  <c r="BI33" i="17"/>
  <c r="BU33" i="17" s="1"/>
  <c r="AX33" i="17"/>
  <c r="AW33" i="17"/>
  <c r="AV33" i="17"/>
  <c r="BH33" i="17" s="1"/>
  <c r="BQ33" i="17"/>
  <c r="BW33" i="17" s="1"/>
  <c r="AO33" i="17"/>
  <c r="AN33" i="17"/>
  <c r="AZ33" i="17" s="1"/>
  <c r="AY33" i="17"/>
  <c r="BJ33" i="17"/>
  <c r="X33" i="17"/>
  <c r="BI32" i="17"/>
  <c r="BU32" i="17" s="1"/>
  <c r="AX32" i="17"/>
  <c r="AW32" i="17"/>
  <c r="AV32" i="17"/>
  <c r="BH32" i="17" s="1"/>
  <c r="AO32" i="17"/>
  <c r="AN32" i="17"/>
  <c r="AZ32" i="17" s="1"/>
  <c r="AY32" i="17"/>
  <c r="BJ32" i="17"/>
  <c r="X32" i="17"/>
  <c r="BI31" i="17"/>
  <c r="BU31" i="17" s="1"/>
  <c r="AX31" i="17"/>
  <c r="AW31" i="17"/>
  <c r="AV31" i="17"/>
  <c r="BH31" i="17" s="1"/>
  <c r="BQ31" i="17"/>
  <c r="BW31" i="17" s="1"/>
  <c r="AO31" i="17"/>
  <c r="AN31" i="17"/>
  <c r="AZ31" i="17" s="1"/>
  <c r="AY31" i="17"/>
  <c r="BJ31" i="17"/>
  <c r="X31" i="17"/>
  <c r="BI30" i="17"/>
  <c r="BU30" i="17" s="1"/>
  <c r="AX30" i="17"/>
  <c r="AW30" i="17"/>
  <c r="AV30" i="17"/>
  <c r="BH30" i="17" s="1"/>
  <c r="AO30" i="17"/>
  <c r="BA30" i="17" s="1"/>
  <c r="AN30" i="17"/>
  <c r="AZ30" i="17" s="1"/>
  <c r="AY30" i="17"/>
  <c r="BJ30" i="17"/>
  <c r="X30" i="17"/>
  <c r="BS28" i="17"/>
  <c r="BK28" i="17"/>
  <c r="BI28" i="17"/>
  <c r="BU28" i="17" s="1"/>
  <c r="BE28" i="17"/>
  <c r="AZ28" i="17"/>
  <c r="AW28" i="17"/>
  <c r="BG28" i="17"/>
  <c r="AV28" i="17"/>
  <c r="BT28" i="17" s="1"/>
  <c r="AO28" i="17"/>
  <c r="AN28" i="17"/>
  <c r="BL28" i="17" s="1"/>
  <c r="AY28" i="17"/>
  <c r="AX28" i="17"/>
  <c r="X28" i="17"/>
  <c r="BS27" i="17"/>
  <c r="BM27" i="17"/>
  <c r="BI27" i="17"/>
  <c r="BU27" i="17" s="1"/>
  <c r="BE27" i="17"/>
  <c r="AW27" i="17"/>
  <c r="BG27" i="17"/>
  <c r="AV27" i="17"/>
  <c r="BT27" i="17" s="1"/>
  <c r="AO27" i="17"/>
  <c r="AN27" i="17"/>
  <c r="BL27" i="17" s="1"/>
  <c r="AY27" i="17"/>
  <c r="AX27" i="17"/>
  <c r="X27" i="17"/>
  <c r="BU26" i="17"/>
  <c r="BK26" i="17"/>
  <c r="BI26" i="17"/>
  <c r="BE26" i="17"/>
  <c r="AW26" i="17"/>
  <c r="BG26" i="17"/>
  <c r="AV26" i="17"/>
  <c r="BT26" i="17" s="1"/>
  <c r="AO26" i="17"/>
  <c r="AN26" i="17"/>
  <c r="BL26" i="17" s="1"/>
  <c r="AY26" i="17"/>
  <c r="AX26" i="17"/>
  <c r="X26" i="17"/>
  <c r="BI25" i="17"/>
  <c r="BU25" i="17" s="1"/>
  <c r="AW25" i="17"/>
  <c r="AS25" i="17"/>
  <c r="AV25" i="17" s="1"/>
  <c r="BT25" i="17" s="1"/>
  <c r="AO25" i="17"/>
  <c r="BM25" i="17" s="1"/>
  <c r="BV25" i="17" s="1"/>
  <c r="AN25" i="17"/>
  <c r="BL25" i="17" s="1"/>
  <c r="AM25" i="17"/>
  <c r="AY25" i="17" s="1"/>
  <c r="AL25" i="17"/>
  <c r="AX25" i="17" s="1"/>
  <c r="AB25" i="17"/>
  <c r="X25" i="17"/>
  <c r="BQ24" i="17"/>
  <c r="BW24" i="17" s="1"/>
  <c r="BI24" i="17"/>
  <c r="BU24" i="17" s="1"/>
  <c r="AW24" i="17"/>
  <c r="BG24" i="17"/>
  <c r="AO24" i="17"/>
  <c r="AR24" i="17" s="1"/>
  <c r="BD24" i="17" s="1"/>
  <c r="AN24" i="17"/>
  <c r="BL24" i="17" s="1"/>
  <c r="AY24" i="17"/>
  <c r="AX24" i="17"/>
  <c r="X24" i="17"/>
  <c r="BQ23" i="17"/>
  <c r="BW23" i="17" s="1"/>
  <c r="BK23" i="17"/>
  <c r="BI23" i="17"/>
  <c r="BU23" i="17" s="1"/>
  <c r="AW23" i="17"/>
  <c r="AV23" i="17"/>
  <c r="BH23" i="17" s="1"/>
  <c r="BG23" i="17"/>
  <c r="AR23" i="17"/>
  <c r="BD23" i="17" s="1"/>
  <c r="AO23" i="17"/>
  <c r="AN23" i="17"/>
  <c r="BL23" i="17" s="1"/>
  <c r="AY23" i="17"/>
  <c r="AX23" i="17"/>
  <c r="X23" i="17"/>
  <c r="BI22" i="17"/>
  <c r="BU22" i="17" s="1"/>
  <c r="AW22" i="17"/>
  <c r="AS22" i="17"/>
  <c r="AV22" i="17" s="1"/>
  <c r="AO22" i="17"/>
  <c r="AR22" i="17" s="1"/>
  <c r="BD22" i="17" s="1"/>
  <c r="AN22" i="17"/>
  <c r="AZ22" i="17" s="1"/>
  <c r="AM22" i="17"/>
  <c r="AY22" i="17" s="1"/>
  <c r="AL22" i="17"/>
  <c r="AX22" i="17" s="1"/>
  <c r="AB22" i="17"/>
  <c r="X22" i="17"/>
  <c r="BM21" i="17"/>
  <c r="BV21" i="17" s="1"/>
  <c r="BL21" i="17"/>
  <c r="BI21" i="17"/>
  <c r="BU21" i="17" s="1"/>
  <c r="AW21" i="17"/>
  <c r="AS21" i="17"/>
  <c r="BE21" i="17" s="1"/>
  <c r="AR21" i="17"/>
  <c r="BD21" i="17" s="1"/>
  <c r="AO21" i="17"/>
  <c r="AP21" i="17" s="1"/>
  <c r="BN21" i="17" s="1"/>
  <c r="AN21" i="17"/>
  <c r="AZ21" i="17" s="1"/>
  <c r="AM21" i="17"/>
  <c r="BK21" i="17" s="1"/>
  <c r="AL21" i="17"/>
  <c r="AX21" i="17" s="1"/>
  <c r="AB21" i="17"/>
  <c r="X21" i="17"/>
  <c r="BQ20" i="17"/>
  <c r="BW20" i="17" s="1"/>
  <c r="BK20" i="17"/>
  <c r="BI20" i="17"/>
  <c r="BU20" i="17" s="1"/>
  <c r="BG20" i="17"/>
  <c r="AY20" i="17"/>
  <c r="AW20" i="17"/>
  <c r="BS20" i="17"/>
  <c r="BF20" i="17"/>
  <c r="BE20" i="17"/>
  <c r="AO20" i="17"/>
  <c r="BM20" i="17" s="1"/>
  <c r="BV20" i="17" s="1"/>
  <c r="AN20" i="17"/>
  <c r="BL20" i="17" s="1"/>
  <c r="AX20" i="17"/>
  <c r="X20" i="17"/>
  <c r="BU19" i="17"/>
  <c r="BJ19" i="17"/>
  <c r="BI19" i="17"/>
  <c r="AW19" i="17"/>
  <c r="BS19" i="17"/>
  <c r="AO19" i="17"/>
  <c r="AN19" i="17"/>
  <c r="AZ19" i="17" s="1"/>
  <c r="BK19" i="17"/>
  <c r="AX19" i="17"/>
  <c r="X19" i="17"/>
  <c r="BI18" i="17"/>
  <c r="BU18" i="17" s="1"/>
  <c r="AW18" i="17"/>
  <c r="BG18" i="17"/>
  <c r="AO18" i="17"/>
  <c r="AN18" i="17"/>
  <c r="AZ18" i="17" s="1"/>
  <c r="AY18" i="17"/>
  <c r="BJ18" i="17"/>
  <c r="X18" i="17"/>
  <c r="BI17" i="17"/>
  <c r="BU17" i="17" s="1"/>
  <c r="AW17" i="17"/>
  <c r="BG17" i="17"/>
  <c r="AO17" i="17"/>
  <c r="AN17" i="17"/>
  <c r="AZ17" i="17" s="1"/>
  <c r="AY17" i="17"/>
  <c r="BJ17" i="17"/>
  <c r="X17" i="17"/>
  <c r="BI16" i="17"/>
  <c r="BU16" i="17" s="1"/>
  <c r="AW16" i="17"/>
  <c r="AS16" i="17"/>
  <c r="AT16" i="17" s="1"/>
  <c r="AO16" i="17"/>
  <c r="AR16" i="17" s="1"/>
  <c r="AN16" i="17"/>
  <c r="AZ16" i="17" s="1"/>
  <c r="AM16" i="17"/>
  <c r="AY16" i="17" s="1"/>
  <c r="AL16" i="17"/>
  <c r="BJ16" i="17" s="1"/>
  <c r="AB16" i="17"/>
  <c r="X16" i="17"/>
  <c r="BI15" i="17"/>
  <c r="BU15" i="17" s="1"/>
  <c r="AW15" i="17"/>
  <c r="AS15" i="17"/>
  <c r="AT15" i="17" s="1"/>
  <c r="AO15" i="17"/>
  <c r="AR15" i="17" s="1"/>
  <c r="AN15" i="17"/>
  <c r="AZ15" i="17" s="1"/>
  <c r="AM15" i="17"/>
  <c r="AY15" i="17" s="1"/>
  <c r="AL15" i="17"/>
  <c r="BJ15" i="17" s="1"/>
  <c r="AB15" i="17"/>
  <c r="X15" i="17"/>
  <c r="BI14" i="17"/>
  <c r="BU14" i="17" s="1"/>
  <c r="AW14" i="17"/>
  <c r="BG14" i="17"/>
  <c r="AO14" i="17"/>
  <c r="BA14" i="17" s="1"/>
  <c r="AN14" i="17"/>
  <c r="AZ14" i="17" s="1"/>
  <c r="AY14" i="17"/>
  <c r="BJ14" i="17"/>
  <c r="X14" i="17"/>
  <c r="BS13" i="17"/>
  <c r="BQ13" i="17"/>
  <c r="BW13" i="17" s="1"/>
  <c r="BK13" i="17"/>
  <c r="BI13" i="17"/>
  <c r="BU13" i="17" s="1"/>
  <c r="BR13" i="17"/>
  <c r="AV13" i="17"/>
  <c r="BT13" i="17" s="1"/>
  <c r="AO13" i="17"/>
  <c r="AN13" i="17"/>
  <c r="BL13" i="17" s="1"/>
  <c r="BJ13" i="17"/>
  <c r="X13" i="17"/>
  <c r="BU12" i="17"/>
  <c r="BI12" i="17"/>
  <c r="BG12" i="17"/>
  <c r="BE12" i="17"/>
  <c r="AY12" i="17"/>
  <c r="AW12" i="17"/>
  <c r="BS12" i="17"/>
  <c r="BF12" i="17"/>
  <c r="AV12" i="17"/>
  <c r="AO12" i="17"/>
  <c r="AN12" i="17"/>
  <c r="BL12" i="17" s="1"/>
  <c r="BK12" i="17"/>
  <c r="AX12" i="17"/>
  <c r="X12" i="17"/>
  <c r="BU11" i="17"/>
  <c r="BI11" i="17"/>
  <c r="BE11" i="17"/>
  <c r="AY11" i="17"/>
  <c r="AW11" i="17"/>
  <c r="BS11" i="17"/>
  <c r="BF11" i="17"/>
  <c r="AV11" i="17"/>
  <c r="AO11" i="17"/>
  <c r="AN11" i="17"/>
  <c r="BL11" i="17" s="1"/>
  <c r="BK11" i="17"/>
  <c r="AX11" i="17"/>
  <c r="X11" i="17"/>
  <c r="AL10" i="17"/>
  <c r="X10" i="17"/>
  <c r="AB10" i="17" s="1"/>
  <c r="BI9" i="17"/>
  <c r="BU9" i="17" s="1"/>
  <c r="BE9" i="17"/>
  <c r="AW9" i="17"/>
  <c r="BF9" i="17"/>
  <c r="BQ9" i="17"/>
  <c r="BW9" i="17" s="1"/>
  <c r="AO9" i="17"/>
  <c r="AN9" i="17"/>
  <c r="BL9" i="17" s="1"/>
  <c r="AY9" i="17"/>
  <c r="AX9" i="17"/>
  <c r="X9" i="17"/>
  <c r="BU8" i="17"/>
  <c r="BI8" i="17"/>
  <c r="BE8" i="17"/>
  <c r="AW8" i="17"/>
  <c r="BF8" i="17"/>
  <c r="BQ8" i="17"/>
  <c r="BW8" i="17" s="1"/>
  <c r="AO8" i="17"/>
  <c r="AR8" i="17" s="1"/>
  <c r="BP8" i="17" s="1"/>
  <c r="AN8" i="17"/>
  <c r="BL8" i="17" s="1"/>
  <c r="AY8" i="17"/>
  <c r="AX8" i="17"/>
  <c r="X8" i="17"/>
  <c r="BU7" i="17"/>
  <c r="BI7" i="17"/>
  <c r="AZ7" i="17"/>
  <c r="AW7" i="17"/>
  <c r="AS7" i="17"/>
  <c r="BQ7" i="17" s="1"/>
  <c r="BW7" i="17" s="1"/>
  <c r="AR7" i="17"/>
  <c r="BP7" i="17" s="1"/>
  <c r="AO7" i="17"/>
  <c r="BA7" i="17" s="1"/>
  <c r="AN7" i="17"/>
  <c r="BL7" i="17" s="1"/>
  <c r="AM7" i="17"/>
  <c r="AY7" i="17" s="1"/>
  <c r="AL7" i="17"/>
  <c r="AX7" i="17" s="1"/>
  <c r="AB7" i="17"/>
  <c r="X7" i="17"/>
  <c r="BU6" i="17"/>
  <c r="BI6" i="17"/>
  <c r="BE6" i="17"/>
  <c r="AZ6" i="17"/>
  <c r="AW6" i="17"/>
  <c r="BF6" i="17"/>
  <c r="BQ6" i="17"/>
  <c r="BW6" i="17" s="1"/>
  <c r="AR6" i="17"/>
  <c r="BP6" i="17" s="1"/>
  <c r="AO6" i="17"/>
  <c r="AN6" i="17"/>
  <c r="BL6" i="17" s="1"/>
  <c r="AY6" i="17"/>
  <c r="AX6" i="17"/>
  <c r="X6" i="17"/>
  <c r="AM9" i="16"/>
  <c r="AY9" i="16" s="1"/>
  <c r="AN9" i="16"/>
  <c r="AZ9" i="16" s="1"/>
  <c r="AO9" i="16"/>
  <c r="BM9" i="16" s="1"/>
  <c r="BV9" i="16" s="1"/>
  <c r="AS9" i="16"/>
  <c r="AW9" i="16"/>
  <c r="BI9" i="16"/>
  <c r="BU9" i="16" s="1"/>
  <c r="AL9" i="16"/>
  <c r="AX9" i="16" s="1"/>
  <c r="AL8" i="16"/>
  <c r="AB9" i="16"/>
  <c r="AB8" i="16"/>
  <c r="X9" i="16"/>
  <c r="X8" i="16"/>
  <c r="BU36" i="16"/>
  <c r="BI36" i="16"/>
  <c r="AW36" i="16"/>
  <c r="AS36" i="16"/>
  <c r="AO36" i="16"/>
  <c r="AN36" i="16"/>
  <c r="BL36" i="16" s="1"/>
  <c r="AM36" i="16"/>
  <c r="BK36" i="16" s="1"/>
  <c r="AL36" i="16"/>
  <c r="AX36" i="16" s="1"/>
  <c r="AB36" i="16"/>
  <c r="X36" i="16"/>
  <c r="BA36" i="16" s="1"/>
  <c r="BI35" i="16"/>
  <c r="BU35" i="16" s="1"/>
  <c r="AW35" i="16"/>
  <c r="AS35" i="16"/>
  <c r="AO35" i="16"/>
  <c r="AN35" i="16"/>
  <c r="BL35" i="16" s="1"/>
  <c r="AM35" i="16"/>
  <c r="BK35" i="16" s="1"/>
  <c r="AL35" i="16"/>
  <c r="AX35" i="16" s="1"/>
  <c r="AB35" i="16"/>
  <c r="X35" i="16"/>
  <c r="BI34" i="16"/>
  <c r="BU34" i="16" s="1"/>
  <c r="AW34" i="16"/>
  <c r="AS34" i="16"/>
  <c r="AO34" i="16"/>
  <c r="AN34" i="16"/>
  <c r="BL34" i="16" s="1"/>
  <c r="AM34" i="16"/>
  <c r="BK34" i="16" s="1"/>
  <c r="AL34" i="16"/>
  <c r="AX34" i="16" s="1"/>
  <c r="AB34" i="16"/>
  <c r="X34" i="16"/>
  <c r="BI33" i="16"/>
  <c r="BU33" i="16" s="1"/>
  <c r="AW33" i="16"/>
  <c r="AS33" i="16"/>
  <c r="AO33" i="16"/>
  <c r="AN33" i="16"/>
  <c r="BL33" i="16" s="1"/>
  <c r="AM33" i="16"/>
  <c r="BK33" i="16" s="1"/>
  <c r="AL33" i="16"/>
  <c r="AX33" i="16" s="1"/>
  <c r="AB33" i="16"/>
  <c r="X33" i="16"/>
  <c r="BI32" i="16"/>
  <c r="BU32" i="16" s="1"/>
  <c r="AW32" i="16"/>
  <c r="AS32" i="16"/>
  <c r="AO32" i="16"/>
  <c r="AN32" i="16"/>
  <c r="BL32" i="16" s="1"/>
  <c r="AM32" i="16"/>
  <c r="BK32" i="16" s="1"/>
  <c r="AL32" i="16"/>
  <c r="AX32" i="16" s="1"/>
  <c r="AB32" i="16"/>
  <c r="X32" i="16"/>
  <c r="BI31" i="16"/>
  <c r="BU31" i="16" s="1"/>
  <c r="AW31" i="16"/>
  <c r="AS31" i="16"/>
  <c r="AO31" i="16"/>
  <c r="AN31" i="16"/>
  <c r="BL31" i="16" s="1"/>
  <c r="AM31" i="16"/>
  <c r="BK31" i="16" s="1"/>
  <c r="AL31" i="16"/>
  <c r="AB31" i="16"/>
  <c r="X31" i="16"/>
  <c r="BI30" i="16"/>
  <c r="BU30" i="16" s="1"/>
  <c r="AW30" i="16"/>
  <c r="AS30" i="16"/>
  <c r="AO30" i="16"/>
  <c r="AN30" i="16"/>
  <c r="BL30" i="16" s="1"/>
  <c r="AM30" i="16"/>
  <c r="BK30" i="16" s="1"/>
  <c r="AL30" i="16"/>
  <c r="AB30" i="16"/>
  <c r="X30" i="16"/>
  <c r="BM29" i="16"/>
  <c r="BV29" i="16" s="1"/>
  <c r="BJ29" i="16"/>
  <c r="BI29" i="16"/>
  <c r="BU29" i="16" s="1"/>
  <c r="AY29" i="16"/>
  <c r="AW29" i="16"/>
  <c r="AS29" i="16"/>
  <c r="BC29" i="16"/>
  <c r="BL29" i="16"/>
  <c r="BK29" i="16"/>
  <c r="AX29" i="16"/>
  <c r="BI28" i="16"/>
  <c r="BU28" i="16" s="1"/>
  <c r="AW28" i="16"/>
  <c r="AS28" i="16"/>
  <c r="AN28" i="16"/>
  <c r="BL28" i="16" s="1"/>
  <c r="AM28" i="16"/>
  <c r="BK28" i="16" s="1"/>
  <c r="AL28" i="16"/>
  <c r="AX28" i="16" s="1"/>
  <c r="AB28" i="16"/>
  <c r="BI27" i="16"/>
  <c r="BU27" i="16" s="1"/>
  <c r="AW27" i="16"/>
  <c r="AS27" i="16"/>
  <c r="AO27" i="16"/>
  <c r="AN27" i="16"/>
  <c r="BL27" i="16" s="1"/>
  <c r="AM27" i="16"/>
  <c r="BK27" i="16" s="1"/>
  <c r="AL27" i="16"/>
  <c r="AX27" i="16" s="1"/>
  <c r="AB27" i="16"/>
  <c r="X27" i="16"/>
  <c r="BI26" i="16"/>
  <c r="BU26" i="16" s="1"/>
  <c r="AW26" i="16"/>
  <c r="AS26" i="16"/>
  <c r="AO26" i="16"/>
  <c r="AN26" i="16"/>
  <c r="BL26" i="16" s="1"/>
  <c r="AM26" i="16"/>
  <c r="BK26" i="16" s="1"/>
  <c r="AL26" i="16"/>
  <c r="AB26" i="16"/>
  <c r="X26" i="16"/>
  <c r="BI25" i="16"/>
  <c r="BU25" i="16" s="1"/>
  <c r="AW25" i="16"/>
  <c r="AS25" i="16"/>
  <c r="AT25" i="16" s="1"/>
  <c r="BF25" i="16" s="1"/>
  <c r="AO25" i="16"/>
  <c r="BM25" i="16" s="1"/>
  <c r="AN25" i="16"/>
  <c r="BL25" i="16" s="1"/>
  <c r="AM25" i="16"/>
  <c r="BK25" i="16" s="1"/>
  <c r="AL25" i="16"/>
  <c r="AB25" i="16"/>
  <c r="X25" i="16"/>
  <c r="BI24" i="16"/>
  <c r="BU24" i="16" s="1"/>
  <c r="AW24" i="16"/>
  <c r="AS24" i="16"/>
  <c r="AO24" i="16"/>
  <c r="AN24" i="16"/>
  <c r="BL24" i="16" s="1"/>
  <c r="AM24" i="16"/>
  <c r="BK24" i="16" s="1"/>
  <c r="AL24" i="16"/>
  <c r="AX24" i="16" s="1"/>
  <c r="AB24" i="16"/>
  <c r="X24" i="16"/>
  <c r="BI23" i="16"/>
  <c r="BU23" i="16" s="1"/>
  <c r="AW23" i="16"/>
  <c r="AS23" i="16"/>
  <c r="AO23" i="16"/>
  <c r="AN23" i="16"/>
  <c r="BL23" i="16" s="1"/>
  <c r="AM23" i="16"/>
  <c r="BK23" i="16" s="1"/>
  <c r="AL23" i="16"/>
  <c r="AX23" i="16" s="1"/>
  <c r="AB23" i="16"/>
  <c r="X23" i="16"/>
  <c r="BI22" i="16"/>
  <c r="BU22" i="16" s="1"/>
  <c r="AW22" i="16"/>
  <c r="AS22" i="16"/>
  <c r="AO22" i="16"/>
  <c r="BM22" i="16" s="1"/>
  <c r="AN22" i="16"/>
  <c r="BL22" i="16" s="1"/>
  <c r="AM22" i="16"/>
  <c r="BK22" i="16" s="1"/>
  <c r="AL22" i="16"/>
  <c r="AX22" i="16" s="1"/>
  <c r="AB22" i="16"/>
  <c r="X22" i="16"/>
  <c r="BI21" i="16"/>
  <c r="BU21" i="16" s="1"/>
  <c r="AW21" i="16"/>
  <c r="AS21" i="16"/>
  <c r="AT21" i="16" s="1"/>
  <c r="BF21" i="16" s="1"/>
  <c r="AO21" i="16"/>
  <c r="AQ21" i="16" s="1"/>
  <c r="BC21" i="16" s="1"/>
  <c r="AN21" i="16"/>
  <c r="AZ21" i="16" s="1"/>
  <c r="AM21" i="16"/>
  <c r="BK21" i="16" s="1"/>
  <c r="AL21" i="16"/>
  <c r="AB21" i="16"/>
  <c r="X21" i="16"/>
  <c r="BI20" i="16"/>
  <c r="BU20" i="16" s="1"/>
  <c r="AW20" i="16"/>
  <c r="AS20" i="16"/>
  <c r="AO20" i="16"/>
  <c r="AN20" i="16"/>
  <c r="AM20" i="16"/>
  <c r="AY20" i="16" s="1"/>
  <c r="AL20" i="16"/>
  <c r="AX20" i="16" s="1"/>
  <c r="AB20" i="16"/>
  <c r="X20" i="16"/>
  <c r="BI19" i="16"/>
  <c r="BU19" i="16" s="1"/>
  <c r="AW19" i="16"/>
  <c r="AS19" i="16"/>
  <c r="AO19" i="16"/>
  <c r="AN19" i="16"/>
  <c r="AZ19" i="16" s="1"/>
  <c r="AM19" i="16"/>
  <c r="BK19" i="16" s="1"/>
  <c r="AL19" i="16"/>
  <c r="AX19" i="16" s="1"/>
  <c r="AB19" i="16"/>
  <c r="X19" i="16"/>
  <c r="BI18" i="16"/>
  <c r="BU18" i="16" s="1"/>
  <c r="AW18" i="16"/>
  <c r="AS18" i="16"/>
  <c r="AO18" i="16"/>
  <c r="AN18" i="16"/>
  <c r="AZ18" i="16" s="1"/>
  <c r="AM18" i="16"/>
  <c r="BK18" i="16" s="1"/>
  <c r="AL18" i="16"/>
  <c r="AX18" i="16" s="1"/>
  <c r="AB18" i="16"/>
  <c r="X18" i="16"/>
  <c r="BM17" i="16"/>
  <c r="BI17" i="16"/>
  <c r="BU17" i="16" s="1"/>
  <c r="AW17" i="16"/>
  <c r="AS17" i="16"/>
  <c r="AO17" i="16"/>
  <c r="AN17" i="16"/>
  <c r="AZ17" i="16" s="1"/>
  <c r="AM17" i="16"/>
  <c r="BK17" i="16" s="1"/>
  <c r="AL17" i="16"/>
  <c r="AX17" i="16" s="1"/>
  <c r="AB17" i="16"/>
  <c r="X17" i="16"/>
  <c r="BI16" i="16"/>
  <c r="BU16" i="16" s="1"/>
  <c r="AW16" i="16"/>
  <c r="AS16" i="16"/>
  <c r="AT16" i="16" s="1"/>
  <c r="AO16" i="16"/>
  <c r="AP16" i="16" s="1"/>
  <c r="AN16" i="16"/>
  <c r="AZ16" i="16" s="1"/>
  <c r="AM16" i="16"/>
  <c r="AY16" i="16" s="1"/>
  <c r="AL16" i="16"/>
  <c r="AX16" i="16" s="1"/>
  <c r="AB16" i="16"/>
  <c r="X16" i="16"/>
  <c r="BI15" i="16"/>
  <c r="BU15" i="16" s="1"/>
  <c r="AW15" i="16"/>
  <c r="AS15" i="16"/>
  <c r="AT15" i="16" s="1"/>
  <c r="AO15" i="16"/>
  <c r="AP15" i="16" s="1"/>
  <c r="AN15" i="16"/>
  <c r="AZ15" i="16" s="1"/>
  <c r="AM15" i="16"/>
  <c r="AY15" i="16" s="1"/>
  <c r="AL15" i="16"/>
  <c r="AX15" i="16" s="1"/>
  <c r="AB15" i="16"/>
  <c r="X15" i="16"/>
  <c r="BI14" i="16"/>
  <c r="BU14" i="16" s="1"/>
  <c r="AW14" i="16"/>
  <c r="AS14" i="16"/>
  <c r="AO14" i="16"/>
  <c r="AN14" i="16"/>
  <c r="AZ14" i="16" s="1"/>
  <c r="AM14" i="16"/>
  <c r="BK14" i="16" s="1"/>
  <c r="AL14" i="16"/>
  <c r="AX14" i="16" s="1"/>
  <c r="AB14" i="16"/>
  <c r="X14" i="16"/>
  <c r="BM13" i="16"/>
  <c r="BI13" i="16"/>
  <c r="BU13" i="16" s="1"/>
  <c r="AS13" i="16"/>
  <c r="AO13" i="16"/>
  <c r="AN13" i="16"/>
  <c r="BL13" i="16" s="1"/>
  <c r="AM13" i="16"/>
  <c r="BK13" i="16" s="1"/>
  <c r="AL13" i="16"/>
  <c r="BJ13" i="16" s="1"/>
  <c r="AB13" i="16"/>
  <c r="X13" i="16"/>
  <c r="BI12" i="16"/>
  <c r="BU12" i="16" s="1"/>
  <c r="AW12" i="16"/>
  <c r="AS12" i="16"/>
  <c r="AO12" i="16"/>
  <c r="AN12" i="16"/>
  <c r="BL12" i="16" s="1"/>
  <c r="AM12" i="16"/>
  <c r="AY12" i="16" s="1"/>
  <c r="AL12" i="16"/>
  <c r="BJ12" i="16" s="1"/>
  <c r="AB12" i="16"/>
  <c r="X12" i="16"/>
  <c r="BQ11" i="16"/>
  <c r="BW11" i="16" s="1"/>
  <c r="BK11" i="16"/>
  <c r="BI11" i="16"/>
  <c r="BU11" i="16" s="1"/>
  <c r="AW11" i="16"/>
  <c r="AS11" i="16"/>
  <c r="AO11" i="16"/>
  <c r="AN11" i="16"/>
  <c r="BL11" i="16" s="1"/>
  <c r="AM11" i="16"/>
  <c r="AY11" i="16" s="1"/>
  <c r="AL11" i="16"/>
  <c r="BJ11" i="16" s="1"/>
  <c r="AB11" i="16"/>
  <c r="X11" i="16"/>
  <c r="AL10" i="16"/>
  <c r="X10" i="16"/>
  <c r="AB10" i="16" s="1"/>
  <c r="BI8" i="16"/>
  <c r="BU8" i="16" s="1"/>
  <c r="AW8" i="16"/>
  <c r="AS8" i="16"/>
  <c r="AO8" i="16"/>
  <c r="AN8" i="16"/>
  <c r="BL8" i="16" s="1"/>
  <c r="AM8" i="16"/>
  <c r="AY8" i="16" s="1"/>
  <c r="BJ8" i="16"/>
  <c r="BI7" i="16"/>
  <c r="BU7" i="16" s="1"/>
  <c r="AW7" i="16"/>
  <c r="AS7" i="16"/>
  <c r="AT7" i="16" s="1"/>
  <c r="AO7" i="16"/>
  <c r="AP7" i="16" s="1"/>
  <c r="AN7" i="16"/>
  <c r="AZ7" i="16" s="1"/>
  <c r="AM7" i="16"/>
  <c r="BK7" i="16" s="1"/>
  <c r="AL7" i="16"/>
  <c r="AB7" i="16"/>
  <c r="X7" i="16"/>
  <c r="BI6" i="16"/>
  <c r="BU6" i="16" s="1"/>
  <c r="AY6" i="16"/>
  <c r="AW6" i="16"/>
  <c r="AS6" i="16"/>
  <c r="AO6" i="16"/>
  <c r="AN6" i="16"/>
  <c r="BL6" i="16" s="1"/>
  <c r="AM6" i="16"/>
  <c r="BK6" i="16" s="1"/>
  <c r="AL6" i="16"/>
  <c r="AX6" i="16" s="1"/>
  <c r="AB6" i="16"/>
  <c r="X6" i="16"/>
  <c r="BL36" i="15"/>
  <c r="BX36" i="15" s="1"/>
  <c r="AZ36" i="15"/>
  <c r="BT36" i="15"/>
  <c r="AR36" i="15"/>
  <c r="AQ36" i="15"/>
  <c r="BO36" i="15" s="1"/>
  <c r="BN36" i="15"/>
  <c r="BM36" i="15"/>
  <c r="X36" i="15"/>
  <c r="BL35" i="15"/>
  <c r="BX35" i="15" s="1"/>
  <c r="AZ35" i="15"/>
  <c r="BT35" i="15"/>
  <c r="AR35" i="15"/>
  <c r="AQ35" i="15"/>
  <c r="BO35" i="15" s="1"/>
  <c r="BN35" i="15"/>
  <c r="BM35" i="15"/>
  <c r="X35" i="15"/>
  <c r="BL34" i="15"/>
  <c r="BX34" i="15" s="1"/>
  <c r="AZ34" i="15"/>
  <c r="BT34" i="15"/>
  <c r="AR34" i="15"/>
  <c r="AQ34" i="15"/>
  <c r="BO34" i="15" s="1"/>
  <c r="BN34" i="15"/>
  <c r="BM34" i="15"/>
  <c r="X34" i="15"/>
  <c r="BL33" i="15"/>
  <c r="BX33" i="15" s="1"/>
  <c r="AZ33" i="15"/>
  <c r="BT33" i="15"/>
  <c r="AR33" i="15"/>
  <c r="AQ33" i="15"/>
  <c r="BO33" i="15" s="1"/>
  <c r="BN33" i="15"/>
  <c r="BM33" i="15"/>
  <c r="X33" i="15"/>
  <c r="BL32" i="15"/>
  <c r="BX32" i="15" s="1"/>
  <c r="AZ32" i="15"/>
  <c r="BT32" i="15"/>
  <c r="AR32" i="15"/>
  <c r="AQ32" i="15"/>
  <c r="BO32" i="15" s="1"/>
  <c r="BN32" i="15"/>
  <c r="BM32" i="15"/>
  <c r="X32" i="15"/>
  <c r="BL31" i="15"/>
  <c r="BX31" i="15" s="1"/>
  <c r="AZ31" i="15"/>
  <c r="AR31" i="15"/>
  <c r="AQ31" i="15"/>
  <c r="BO31" i="15" s="1"/>
  <c r="BN31" i="15"/>
  <c r="BM31" i="15"/>
  <c r="X31" i="15"/>
  <c r="BL30" i="15"/>
  <c r="BX30" i="15" s="1"/>
  <c r="AZ30" i="15"/>
  <c r="BT30" i="15"/>
  <c r="AR30" i="15"/>
  <c r="AQ30" i="15"/>
  <c r="BO30" i="15" s="1"/>
  <c r="BN30" i="15"/>
  <c r="BM30" i="15"/>
  <c r="X30" i="15"/>
  <c r="BB29" i="15"/>
  <c r="BA29" i="15"/>
  <c r="BT29" i="15"/>
  <c r="AR29" i="15"/>
  <c r="BO29" i="15"/>
  <c r="BN29" i="15"/>
  <c r="BM29" i="15"/>
  <c r="X29" i="15"/>
  <c r="AV28" i="15"/>
  <c r="AR28" i="15"/>
  <c r="AU28" i="15" s="1"/>
  <c r="AQ28" i="15"/>
  <c r="BO28" i="15" s="1"/>
  <c r="AP28" i="15"/>
  <c r="BN28" i="15" s="1"/>
  <c r="AO28" i="15"/>
  <c r="BM28" i="15" s="1"/>
  <c r="X28" i="15"/>
  <c r="BL27" i="15"/>
  <c r="BX27" i="15" s="1"/>
  <c r="BT27" i="15"/>
  <c r="AR27" i="15"/>
  <c r="AQ27" i="15"/>
  <c r="BN27" i="15"/>
  <c r="BM27" i="15"/>
  <c r="X27" i="15"/>
  <c r="BL26" i="15"/>
  <c r="BX26" i="15" s="1"/>
  <c r="AZ26" i="15"/>
  <c r="AY26" i="15"/>
  <c r="AR26" i="15"/>
  <c r="AQ26" i="15"/>
  <c r="BC26" i="15" s="1"/>
  <c r="BN26" i="15"/>
  <c r="BM26" i="15"/>
  <c r="X26" i="15"/>
  <c r="BL25" i="15"/>
  <c r="BX25" i="15" s="1"/>
  <c r="AZ25" i="15"/>
  <c r="AV25" i="15"/>
  <c r="AR25" i="15"/>
  <c r="AU25" i="15" s="1"/>
  <c r="BS25" i="15" s="1"/>
  <c r="AQ25" i="15"/>
  <c r="BC25" i="15" s="1"/>
  <c r="AP25" i="15"/>
  <c r="BN25" i="15" s="1"/>
  <c r="AO25" i="15"/>
  <c r="BM25" i="15" s="1"/>
  <c r="AB25" i="15"/>
  <c r="X25" i="15"/>
  <c r="BL24" i="15"/>
  <c r="BX24" i="15" s="1"/>
  <c r="AZ24" i="15"/>
  <c r="AR24" i="15"/>
  <c r="AQ24" i="15"/>
  <c r="BC24" i="15" s="1"/>
  <c r="BN24" i="15"/>
  <c r="BM24" i="15"/>
  <c r="X24" i="15"/>
  <c r="BL23" i="15"/>
  <c r="BX23" i="15" s="1"/>
  <c r="AZ23" i="15"/>
  <c r="BV23" i="15"/>
  <c r="AR23" i="15"/>
  <c r="AQ23" i="15"/>
  <c r="BC23" i="15" s="1"/>
  <c r="BN23" i="15"/>
  <c r="BM23" i="15"/>
  <c r="X23" i="15"/>
  <c r="BL22" i="15"/>
  <c r="BX22" i="15" s="1"/>
  <c r="AZ22" i="15"/>
  <c r="AV22" i="15"/>
  <c r="AX22" i="15" s="1"/>
  <c r="BV22" i="15" s="1"/>
  <c r="AR22" i="15"/>
  <c r="AU22" i="15" s="1"/>
  <c r="BS22" i="15" s="1"/>
  <c r="AQ22" i="15"/>
  <c r="BC22" i="15" s="1"/>
  <c r="AP22" i="15"/>
  <c r="BN22" i="15" s="1"/>
  <c r="AO22" i="15"/>
  <c r="BM22" i="15" s="1"/>
  <c r="AB22" i="15"/>
  <c r="X22" i="15"/>
  <c r="BL21" i="15"/>
  <c r="BX21" i="15" s="1"/>
  <c r="AZ21" i="15"/>
  <c r="AV21" i="15"/>
  <c r="AX21" i="15" s="1"/>
  <c r="BV21" i="15" s="1"/>
  <c r="AR21" i="15"/>
  <c r="AU21" i="15" s="1"/>
  <c r="BS21" i="15" s="1"/>
  <c r="AQ21" i="15"/>
  <c r="BC21" i="15" s="1"/>
  <c r="AP21" i="15"/>
  <c r="BN21" i="15" s="1"/>
  <c r="AO21" i="15"/>
  <c r="BM21" i="15" s="1"/>
  <c r="AB21" i="15"/>
  <c r="X21" i="15"/>
  <c r="BL20" i="15"/>
  <c r="BX20" i="15" s="1"/>
  <c r="AZ20" i="15"/>
  <c r="AR20" i="15"/>
  <c r="AQ20" i="15"/>
  <c r="BC20" i="15" s="1"/>
  <c r="BN20" i="15"/>
  <c r="BM20" i="15"/>
  <c r="X20" i="15"/>
  <c r="BL19" i="15"/>
  <c r="AR19" i="15"/>
  <c r="AQ19" i="15"/>
  <c r="BC19" i="15" s="1"/>
  <c r="BN19" i="15"/>
  <c r="BM19" i="15"/>
  <c r="X19" i="15"/>
  <c r="BL18" i="15"/>
  <c r="BV18" i="15"/>
  <c r="AR18" i="15"/>
  <c r="AQ18" i="15"/>
  <c r="BC18" i="15" s="1"/>
  <c r="BN18" i="15"/>
  <c r="BM18" i="15"/>
  <c r="BH18" i="15"/>
  <c r="X18" i="15"/>
  <c r="BL17" i="15"/>
  <c r="BX17" i="15" s="1"/>
  <c r="AZ17" i="15"/>
  <c r="BV17" i="15"/>
  <c r="AR17" i="15"/>
  <c r="AQ17" i="15"/>
  <c r="BC17" i="15" s="1"/>
  <c r="BN17" i="15"/>
  <c r="BM17" i="15"/>
  <c r="X17" i="15"/>
  <c r="BL16" i="15"/>
  <c r="BX16" i="15" s="1"/>
  <c r="AZ16" i="15"/>
  <c r="AV16" i="15"/>
  <c r="AX16" i="15" s="1"/>
  <c r="BV16" i="15" s="1"/>
  <c r="AR16" i="15"/>
  <c r="AU16" i="15" s="1"/>
  <c r="BS16" i="15" s="1"/>
  <c r="AQ16" i="15"/>
  <c r="BC16" i="15" s="1"/>
  <c r="AP16" i="15"/>
  <c r="BN16" i="15" s="1"/>
  <c r="AO16" i="15"/>
  <c r="BM16" i="15" s="1"/>
  <c r="AB16" i="15"/>
  <c r="X16" i="15"/>
  <c r="BL15" i="15"/>
  <c r="BX15" i="15" s="1"/>
  <c r="AZ15" i="15"/>
  <c r="AV15" i="15"/>
  <c r="AR15" i="15"/>
  <c r="BP15" i="15" s="1"/>
  <c r="AQ15" i="15"/>
  <c r="BO15" i="15" s="1"/>
  <c r="AP15" i="15"/>
  <c r="BN15" i="15" s="1"/>
  <c r="AO15" i="15"/>
  <c r="BM15" i="15" s="1"/>
  <c r="AB15" i="15"/>
  <c r="X15" i="15"/>
  <c r="BL14" i="15"/>
  <c r="BX14" i="15" s="1"/>
  <c r="AZ14" i="15"/>
  <c r="AR14" i="15"/>
  <c r="AQ14" i="15"/>
  <c r="BO14" i="15" s="1"/>
  <c r="BN14" i="15"/>
  <c r="BM14" i="15"/>
  <c r="X14" i="15"/>
  <c r="BL13" i="15"/>
  <c r="BX13" i="15" s="1"/>
  <c r="AY13" i="15"/>
  <c r="BW13" i="15" s="1"/>
  <c r="AR13" i="15"/>
  <c r="AQ13" i="15"/>
  <c r="BO13" i="15" s="1"/>
  <c r="BN13" i="15"/>
  <c r="BM13" i="15"/>
  <c r="X13" i="15"/>
  <c r="BL12" i="15"/>
  <c r="BX12" i="15" s="1"/>
  <c r="AZ12" i="15"/>
  <c r="BT12" i="15"/>
  <c r="AR12" i="15"/>
  <c r="AQ12" i="15"/>
  <c r="BO12" i="15" s="1"/>
  <c r="BB12" i="15"/>
  <c r="BM12" i="15"/>
  <c r="X12" i="15"/>
  <c r="BL11" i="15"/>
  <c r="BX11" i="15" s="1"/>
  <c r="AZ11" i="15"/>
  <c r="BT11" i="15"/>
  <c r="BZ11" i="15" s="1"/>
  <c r="AR11" i="15"/>
  <c r="AQ11" i="15"/>
  <c r="BO11" i="15" s="1"/>
  <c r="BB11" i="15"/>
  <c r="BA11" i="15"/>
  <c r="X11" i="15"/>
  <c r="BL10" i="15"/>
  <c r="BC10" i="15"/>
  <c r="AZ10" i="15"/>
  <c r="AV10" i="15"/>
  <c r="BT10" i="15" s="1"/>
  <c r="AR10" i="15"/>
  <c r="BO10" i="15"/>
  <c r="BB10" i="15"/>
  <c r="BA10" i="15"/>
  <c r="AB10" i="15"/>
  <c r="X10" i="15"/>
  <c r="BL8" i="15"/>
  <c r="BX8" i="15" s="1"/>
  <c r="AZ8" i="15"/>
  <c r="BT8" i="15"/>
  <c r="AR8" i="15"/>
  <c r="AQ8" i="15"/>
  <c r="BO8" i="15" s="1"/>
  <c r="BB8" i="15"/>
  <c r="BA8" i="15"/>
  <c r="X8" i="15"/>
  <c r="BL7" i="15"/>
  <c r="BX7" i="15" s="1"/>
  <c r="AZ7" i="15"/>
  <c r="AV7" i="15"/>
  <c r="BT7" i="15" s="1"/>
  <c r="AR7" i="15"/>
  <c r="AQ7" i="15"/>
  <c r="BO7" i="15" s="1"/>
  <c r="AP7" i="15"/>
  <c r="BB7" i="15" s="1"/>
  <c r="AO7" i="15"/>
  <c r="BA7" i="15" s="1"/>
  <c r="AB7" i="15"/>
  <c r="X7" i="15"/>
  <c r="BL6" i="15"/>
  <c r="BX6" i="15" s="1"/>
  <c r="BT6" i="15"/>
  <c r="AR6" i="15"/>
  <c r="AQ6" i="15"/>
  <c r="BO6" i="15" s="1"/>
  <c r="BB6" i="15"/>
  <c r="BA6" i="15"/>
  <c r="X6" i="15"/>
  <c r="BI36" i="13"/>
  <c r="BU36" i="13" s="1"/>
  <c r="AW36" i="13"/>
  <c r="AS36" i="13"/>
  <c r="AO36" i="13"/>
  <c r="AN36" i="13"/>
  <c r="BL36" i="13" s="1"/>
  <c r="AM36" i="13"/>
  <c r="BK36" i="13" s="1"/>
  <c r="AL36" i="13"/>
  <c r="BJ36" i="13" s="1"/>
  <c r="AB36" i="13"/>
  <c r="BE36" i="13" s="1"/>
  <c r="X36" i="13"/>
  <c r="BI35" i="13"/>
  <c r="BU35" i="13" s="1"/>
  <c r="AW35" i="13"/>
  <c r="AS35" i="13"/>
  <c r="AT35" i="13" s="1"/>
  <c r="BR35" i="13" s="1"/>
  <c r="AO35" i="13"/>
  <c r="BM35" i="13" s="1"/>
  <c r="AN35" i="13"/>
  <c r="BL35" i="13" s="1"/>
  <c r="AM35" i="13"/>
  <c r="BK35" i="13" s="1"/>
  <c r="AL35" i="13"/>
  <c r="AB35" i="13"/>
  <c r="X35" i="13"/>
  <c r="BI34" i="13"/>
  <c r="BU34" i="13" s="1"/>
  <c r="AW34" i="13"/>
  <c r="AS34" i="13"/>
  <c r="AU34" i="13" s="1"/>
  <c r="AO34" i="13"/>
  <c r="AP34" i="13" s="1"/>
  <c r="AN34" i="13"/>
  <c r="BL34" i="13" s="1"/>
  <c r="AM34" i="13"/>
  <c r="AL34" i="13"/>
  <c r="AB34" i="13"/>
  <c r="X34" i="13"/>
  <c r="BI33" i="13"/>
  <c r="BU33" i="13" s="1"/>
  <c r="AW33" i="13"/>
  <c r="AS33" i="13"/>
  <c r="AO33" i="13"/>
  <c r="AQ33" i="13" s="1"/>
  <c r="AN33" i="13"/>
  <c r="BL33" i="13" s="1"/>
  <c r="AM33" i="13"/>
  <c r="AL33" i="13"/>
  <c r="AB33" i="13"/>
  <c r="X33" i="13"/>
  <c r="BI32" i="13"/>
  <c r="BU32" i="13" s="1"/>
  <c r="AW32" i="13"/>
  <c r="AS32" i="13"/>
  <c r="AO32" i="13"/>
  <c r="BM32" i="13" s="1"/>
  <c r="AN32" i="13"/>
  <c r="AM32" i="13"/>
  <c r="AL32" i="13"/>
  <c r="BJ32" i="13" s="1"/>
  <c r="AB32" i="13"/>
  <c r="X32" i="13"/>
  <c r="BI31" i="13"/>
  <c r="BU31" i="13" s="1"/>
  <c r="AW31" i="13"/>
  <c r="AS31" i="13"/>
  <c r="BQ31" i="13" s="1"/>
  <c r="AO31" i="13"/>
  <c r="AN31" i="13"/>
  <c r="AM31" i="13"/>
  <c r="AL31" i="13"/>
  <c r="BJ31" i="13" s="1"/>
  <c r="AB31" i="13"/>
  <c r="X31" i="13"/>
  <c r="BI30" i="13"/>
  <c r="BU30" i="13" s="1"/>
  <c r="AW30" i="13"/>
  <c r="AS30" i="13"/>
  <c r="AT30" i="13" s="1"/>
  <c r="AO30" i="13"/>
  <c r="AN30" i="13"/>
  <c r="AM30" i="13"/>
  <c r="AL30" i="13"/>
  <c r="BJ30" i="13" s="1"/>
  <c r="AB30" i="13"/>
  <c r="X30" i="13"/>
  <c r="BI29" i="13"/>
  <c r="BU29" i="13" s="1"/>
  <c r="AW29" i="13"/>
  <c r="AS29" i="13"/>
  <c r="AU29" i="13" s="1"/>
  <c r="AO29" i="13"/>
  <c r="AN29" i="13"/>
  <c r="BL29" i="13" s="1"/>
  <c r="AM29" i="13"/>
  <c r="BK29" i="13" s="1"/>
  <c r="AL29" i="13"/>
  <c r="BJ29" i="13" s="1"/>
  <c r="AB29" i="13"/>
  <c r="X29" i="13"/>
  <c r="BI28" i="13"/>
  <c r="BU28" i="13" s="1"/>
  <c r="AW28" i="13"/>
  <c r="AS28" i="13"/>
  <c r="AO28" i="13"/>
  <c r="AQ28" i="13" s="1"/>
  <c r="AN28" i="13"/>
  <c r="BL28" i="13" s="1"/>
  <c r="AM28" i="13"/>
  <c r="BK28" i="13" s="1"/>
  <c r="AL28" i="13"/>
  <c r="BJ28" i="13" s="1"/>
  <c r="AB28" i="13"/>
  <c r="X28" i="13"/>
  <c r="AZ28" i="13"/>
  <c r="BI27" i="13"/>
  <c r="BU27" i="13" s="1"/>
  <c r="AW27" i="13"/>
  <c r="AS27" i="13"/>
  <c r="AT27" i="13" s="1"/>
  <c r="AO27" i="13"/>
  <c r="BM27" i="13" s="1"/>
  <c r="AN27" i="13"/>
  <c r="BL27" i="13" s="1"/>
  <c r="AM27" i="13"/>
  <c r="BK27" i="13" s="1"/>
  <c r="AL27" i="13"/>
  <c r="AB27" i="13"/>
  <c r="X27" i="13"/>
  <c r="BI26" i="13"/>
  <c r="BU26" i="13" s="1"/>
  <c r="AW26" i="13"/>
  <c r="AS26" i="13"/>
  <c r="AT26" i="13" s="1"/>
  <c r="AO26" i="13"/>
  <c r="AP26" i="13" s="1"/>
  <c r="BN26" i="13" s="1"/>
  <c r="AN26" i="13"/>
  <c r="BL26" i="13" s="1"/>
  <c r="AM26" i="13"/>
  <c r="BK26" i="13" s="1"/>
  <c r="AL26" i="13"/>
  <c r="BJ26" i="13" s="1"/>
  <c r="AB26" i="13"/>
  <c r="X26" i="13"/>
  <c r="BI25" i="13"/>
  <c r="BU25" i="13" s="1"/>
  <c r="AW25" i="13"/>
  <c r="AS25" i="13"/>
  <c r="AT25" i="13" s="1"/>
  <c r="AO25" i="13"/>
  <c r="AQ25" i="13" s="1"/>
  <c r="BO25" i="13" s="1"/>
  <c r="AN25" i="13"/>
  <c r="BL25" i="13" s="1"/>
  <c r="AM25" i="13"/>
  <c r="AY25" i="13" s="1"/>
  <c r="AL25" i="13"/>
  <c r="AB25" i="13"/>
  <c r="X25" i="13"/>
  <c r="BI24" i="13"/>
  <c r="BU24" i="13" s="1"/>
  <c r="AW24" i="13"/>
  <c r="AS24" i="13"/>
  <c r="AT24" i="13" s="1"/>
  <c r="AO24" i="13"/>
  <c r="BM24" i="13" s="1"/>
  <c r="AN24" i="13"/>
  <c r="AM24" i="13"/>
  <c r="BK24" i="13" s="1"/>
  <c r="AL24" i="13"/>
  <c r="AB24" i="13"/>
  <c r="X24" i="13"/>
  <c r="BI23" i="13"/>
  <c r="BU23" i="13" s="1"/>
  <c r="AW23" i="13"/>
  <c r="AS23" i="13"/>
  <c r="AU23" i="13" s="1"/>
  <c r="AO23" i="13"/>
  <c r="BM23" i="13" s="1"/>
  <c r="AN23" i="13"/>
  <c r="AM23" i="13"/>
  <c r="BK23" i="13" s="1"/>
  <c r="AL23" i="13"/>
  <c r="BJ23" i="13" s="1"/>
  <c r="AB23" i="13"/>
  <c r="X23" i="13"/>
  <c r="AX23" i="13"/>
  <c r="BI22" i="13"/>
  <c r="BU22" i="13" s="1"/>
  <c r="AW22" i="13"/>
  <c r="AS22" i="13"/>
  <c r="AV22" i="13" s="1"/>
  <c r="AO22" i="13"/>
  <c r="AN22" i="13"/>
  <c r="BL22" i="13" s="1"/>
  <c r="AM22" i="13"/>
  <c r="BK22" i="13" s="1"/>
  <c r="AL22" i="13"/>
  <c r="BJ22" i="13" s="1"/>
  <c r="AB22" i="13"/>
  <c r="X22" i="13"/>
  <c r="AZ22" i="13"/>
  <c r="BI21" i="13"/>
  <c r="BU21" i="13" s="1"/>
  <c r="AW21" i="13"/>
  <c r="AS21" i="13"/>
  <c r="AO21" i="13"/>
  <c r="BM21" i="13" s="1"/>
  <c r="AN21" i="13"/>
  <c r="BL21" i="13" s="1"/>
  <c r="AM21" i="13"/>
  <c r="BK21" i="13" s="1"/>
  <c r="AL21" i="13"/>
  <c r="BJ21" i="13" s="1"/>
  <c r="AB21" i="13"/>
  <c r="X21" i="13"/>
  <c r="AX21" i="13"/>
  <c r="BI20" i="13"/>
  <c r="BU20" i="13" s="1"/>
  <c r="AW20" i="13"/>
  <c r="AS20" i="13"/>
  <c r="BE20" i="13" s="1"/>
  <c r="AO20" i="13"/>
  <c r="AP20" i="13" s="1"/>
  <c r="AN20" i="13"/>
  <c r="BL20" i="13" s="1"/>
  <c r="AM20" i="13"/>
  <c r="BK20" i="13" s="1"/>
  <c r="AL20" i="13"/>
  <c r="AB20" i="13"/>
  <c r="X20" i="13"/>
  <c r="BI19" i="13"/>
  <c r="BU19" i="13" s="1"/>
  <c r="AW19" i="13"/>
  <c r="AS19" i="13"/>
  <c r="AO19" i="13"/>
  <c r="AQ19" i="13" s="1"/>
  <c r="AN19" i="13"/>
  <c r="BL19" i="13" s="1"/>
  <c r="AM19" i="13"/>
  <c r="AL19" i="13"/>
  <c r="AB19" i="13"/>
  <c r="X19" i="13"/>
  <c r="BI18" i="13"/>
  <c r="BU18" i="13" s="1"/>
  <c r="AW18" i="13"/>
  <c r="AS18" i="13"/>
  <c r="AT18" i="13" s="1"/>
  <c r="AO18" i="13"/>
  <c r="AR18" i="13" s="1"/>
  <c r="BP18" i="13" s="1"/>
  <c r="AN18" i="13"/>
  <c r="AM18" i="13"/>
  <c r="AY18" i="13" s="1"/>
  <c r="AL18" i="13"/>
  <c r="BJ18" i="13" s="1"/>
  <c r="AB18" i="13"/>
  <c r="X18" i="13"/>
  <c r="BI17" i="13"/>
  <c r="BU17" i="13" s="1"/>
  <c r="AW17" i="13"/>
  <c r="AS17" i="13"/>
  <c r="BQ17" i="13" s="1"/>
  <c r="AO17" i="13"/>
  <c r="AN17" i="13"/>
  <c r="AM17" i="13"/>
  <c r="AL17" i="13"/>
  <c r="AB17" i="13"/>
  <c r="X17" i="13"/>
  <c r="BI16" i="13"/>
  <c r="BU16" i="13" s="1"/>
  <c r="AW16" i="13"/>
  <c r="AS16" i="13"/>
  <c r="AT16" i="13" s="1"/>
  <c r="BR16" i="13" s="1"/>
  <c r="AO16" i="13"/>
  <c r="AP16" i="13" s="1"/>
  <c r="AN16" i="13"/>
  <c r="AM16" i="13"/>
  <c r="AL16" i="13"/>
  <c r="BJ16" i="13" s="1"/>
  <c r="AB16" i="13"/>
  <c r="X16" i="13"/>
  <c r="BI15" i="13"/>
  <c r="BU15" i="13" s="1"/>
  <c r="AW15" i="13"/>
  <c r="AS15" i="13"/>
  <c r="AU15" i="13" s="1"/>
  <c r="BS15" i="13" s="1"/>
  <c r="AO15" i="13"/>
  <c r="AP15" i="13" s="1"/>
  <c r="AN15" i="13"/>
  <c r="AZ15" i="13" s="1"/>
  <c r="AM15" i="13"/>
  <c r="BK15" i="13" s="1"/>
  <c r="AL15" i="13"/>
  <c r="BJ15" i="13" s="1"/>
  <c r="AB15" i="13"/>
  <c r="X15" i="13"/>
  <c r="BI14" i="13"/>
  <c r="BU14" i="13" s="1"/>
  <c r="AW14" i="13"/>
  <c r="AS14" i="13"/>
  <c r="BQ14" i="13" s="1"/>
  <c r="AO14" i="13"/>
  <c r="AP14" i="13" s="1"/>
  <c r="AN14" i="13"/>
  <c r="BL14" i="13" s="1"/>
  <c r="AM14" i="13"/>
  <c r="BK14" i="13" s="1"/>
  <c r="AL14" i="13"/>
  <c r="BJ14" i="13" s="1"/>
  <c r="AB14" i="13"/>
  <c r="X14" i="13"/>
  <c r="BI13" i="13"/>
  <c r="BU13" i="13" s="1"/>
  <c r="AS13" i="13"/>
  <c r="AT13" i="13" s="1"/>
  <c r="BR13" i="13" s="1"/>
  <c r="AO13" i="13"/>
  <c r="AN13" i="13"/>
  <c r="BL13" i="13" s="1"/>
  <c r="AM13" i="13"/>
  <c r="BK13" i="13" s="1"/>
  <c r="AL13" i="13"/>
  <c r="BJ13" i="13" s="1"/>
  <c r="AB13" i="13"/>
  <c r="X13" i="13"/>
  <c r="BI12" i="13"/>
  <c r="BU12" i="13" s="1"/>
  <c r="AW12" i="13"/>
  <c r="AS12" i="13"/>
  <c r="AT12" i="13" s="1"/>
  <c r="BR12" i="13" s="1"/>
  <c r="AO12" i="13"/>
  <c r="AP12" i="13" s="1"/>
  <c r="AN12" i="13"/>
  <c r="BL12" i="13" s="1"/>
  <c r="AM12" i="13"/>
  <c r="AL12" i="13"/>
  <c r="BJ12" i="13" s="1"/>
  <c r="AB12" i="13"/>
  <c r="X12" i="13"/>
  <c r="BI11" i="13"/>
  <c r="BU11" i="13" s="1"/>
  <c r="AW11" i="13"/>
  <c r="AS11" i="13"/>
  <c r="BQ11" i="13" s="1"/>
  <c r="AO11" i="13"/>
  <c r="AR11" i="13" s="1"/>
  <c r="BP11" i="13" s="1"/>
  <c r="AN11" i="13"/>
  <c r="BL11" i="13" s="1"/>
  <c r="AM11" i="13"/>
  <c r="BK11" i="13" s="1"/>
  <c r="AL11" i="13"/>
  <c r="BJ11" i="13" s="1"/>
  <c r="AB11" i="13"/>
  <c r="X11" i="13"/>
  <c r="BI10" i="13"/>
  <c r="BU10" i="13" s="1"/>
  <c r="AW10" i="13"/>
  <c r="AS10" i="13"/>
  <c r="BQ10" i="13" s="1"/>
  <c r="AO10" i="13"/>
  <c r="AN10" i="13"/>
  <c r="AM10" i="13"/>
  <c r="AL10" i="13"/>
  <c r="AB10" i="13"/>
  <c r="X10" i="13"/>
  <c r="BI8" i="13"/>
  <c r="BU8" i="13" s="1"/>
  <c r="AW8" i="13"/>
  <c r="AS8" i="13"/>
  <c r="BQ8" i="13" s="1"/>
  <c r="AO8" i="13"/>
  <c r="BA8" i="13" s="1"/>
  <c r="AN8" i="13"/>
  <c r="AM8" i="13"/>
  <c r="AL8" i="13"/>
  <c r="BJ8" i="13" s="1"/>
  <c r="AB8" i="13"/>
  <c r="X8" i="13"/>
  <c r="BI7" i="13"/>
  <c r="BU7" i="13" s="1"/>
  <c r="AW7" i="13"/>
  <c r="AS7" i="13"/>
  <c r="AT7" i="13" s="1"/>
  <c r="AO7" i="13"/>
  <c r="AN7" i="13"/>
  <c r="AM7" i="13"/>
  <c r="BK7" i="13" s="1"/>
  <c r="AL7" i="13"/>
  <c r="BJ7" i="13" s="1"/>
  <c r="AB7" i="13"/>
  <c r="X7" i="13"/>
  <c r="BI6" i="13"/>
  <c r="BU6" i="13" s="1"/>
  <c r="AW6" i="13"/>
  <c r="AS6" i="13"/>
  <c r="AU6" i="13" s="1"/>
  <c r="AO6" i="13"/>
  <c r="AN6" i="13"/>
  <c r="BL6" i="13" s="1"/>
  <c r="AM6" i="13"/>
  <c r="BK6" i="13" s="1"/>
  <c r="AL6" i="13"/>
  <c r="BJ6" i="13" s="1"/>
  <c r="AB6" i="13"/>
  <c r="X6" i="13"/>
  <c r="AX6" i="13"/>
  <c r="BA20" i="16" l="1"/>
  <c r="AP20" i="16"/>
  <c r="AQ20" i="16"/>
  <c r="AP31" i="17"/>
  <c r="AQ31" i="17"/>
  <c r="BQ6" i="16"/>
  <c r="BW6" i="16" s="1"/>
  <c r="AT6" i="16"/>
  <c r="AU6" i="16"/>
  <c r="AP15" i="17"/>
  <c r="BB15" i="17" s="1"/>
  <c r="AR17" i="17"/>
  <c r="AP17" i="17"/>
  <c r="BB17" i="17" s="1"/>
  <c r="AQ17" i="17"/>
  <c r="AR18" i="17"/>
  <c r="AQ18" i="17"/>
  <c r="AP18" i="17"/>
  <c r="BB18" i="17" s="1"/>
  <c r="AR19" i="17"/>
  <c r="AP19" i="17"/>
  <c r="BN19" i="17" s="1"/>
  <c r="AQ19" i="17"/>
  <c r="AT21" i="17"/>
  <c r="BF21" i="17" s="1"/>
  <c r="AP32" i="17"/>
  <c r="AQ32" i="17"/>
  <c r="AP33" i="17"/>
  <c r="BB33" i="17" s="1"/>
  <c r="AQ33" i="17"/>
  <c r="AP34" i="17"/>
  <c r="BB34" i="17" s="1"/>
  <c r="AQ34" i="17"/>
  <c r="AP36" i="17"/>
  <c r="AQ36" i="17"/>
  <c r="AT30" i="16"/>
  <c r="AU30" i="16"/>
  <c r="BL7" i="16"/>
  <c r="AT14" i="16"/>
  <c r="AU14" i="16"/>
  <c r="BA22" i="16"/>
  <c r="BA24" i="16"/>
  <c r="AQ24" i="16"/>
  <c r="AP24" i="16"/>
  <c r="BA9" i="17"/>
  <c r="AP9" i="17"/>
  <c r="AQ9" i="17"/>
  <c r="AQ15" i="17"/>
  <c r="BO15" i="17" s="1"/>
  <c r="AP16" i="17"/>
  <c r="BB16" i="17" s="1"/>
  <c r="AU21" i="17"/>
  <c r="BG21" i="17" s="1"/>
  <c r="BQ21" i="17"/>
  <c r="AU25" i="17"/>
  <c r="BM26" i="17"/>
  <c r="BV26" i="17" s="1"/>
  <c r="AP26" i="17"/>
  <c r="AQ26" i="17"/>
  <c r="AQ34" i="16"/>
  <c r="AP34" i="16"/>
  <c r="AQ13" i="16"/>
  <c r="AP13" i="16"/>
  <c r="BN13" i="16" s="1"/>
  <c r="AQ19" i="16"/>
  <c r="AP19" i="16"/>
  <c r="AV24" i="16"/>
  <c r="AT24" i="16"/>
  <c r="BF24" i="16" s="1"/>
  <c r="AU24" i="16"/>
  <c r="BE28" i="16"/>
  <c r="AU28" i="16"/>
  <c r="AT28" i="16"/>
  <c r="BF28" i="16" s="1"/>
  <c r="AU33" i="16"/>
  <c r="AT33" i="16"/>
  <c r="BA35" i="16"/>
  <c r="AQ16" i="17"/>
  <c r="BO16" i="17" s="1"/>
  <c r="AP20" i="17"/>
  <c r="BN20" i="17" s="1"/>
  <c r="AQ20" i="17"/>
  <c r="BO20" i="17" s="1"/>
  <c r="AV21" i="17"/>
  <c r="BT21" i="17" s="1"/>
  <c r="BJ22" i="17"/>
  <c r="AR26" i="17"/>
  <c r="BD26" i="17" s="1"/>
  <c r="AV11" i="13"/>
  <c r="AT7" i="17"/>
  <c r="BF7" i="17" s="1"/>
  <c r="AT8" i="13"/>
  <c r="BR8" i="13" s="1"/>
  <c r="AU13" i="16"/>
  <c r="AT13" i="16"/>
  <c r="BR13" i="16" s="1"/>
  <c r="AY14" i="16"/>
  <c r="BK15" i="16"/>
  <c r="BQ19" i="16"/>
  <c r="AU19" i="16"/>
  <c r="AT19" i="16"/>
  <c r="BM20" i="16"/>
  <c r="BV20" i="16" s="1"/>
  <c r="BM23" i="16"/>
  <c r="BV23" i="16" s="1"/>
  <c r="AQ23" i="16"/>
  <c r="AP23" i="16"/>
  <c r="BA32" i="16"/>
  <c r="AP32" i="16"/>
  <c r="AQ32" i="16"/>
  <c r="AR9" i="17"/>
  <c r="BP9" i="17" s="1"/>
  <c r="AU15" i="17"/>
  <c r="BG15" i="17" s="1"/>
  <c r="BL22" i="17"/>
  <c r="BM24" i="17"/>
  <c r="BV24" i="17" s="1"/>
  <c r="BE26" i="16"/>
  <c r="AU26" i="16"/>
  <c r="AT26" i="16"/>
  <c r="AU8" i="13"/>
  <c r="BS8" i="13" s="1"/>
  <c r="AP12" i="16"/>
  <c r="AQ12" i="16"/>
  <c r="BO12" i="16" s="1"/>
  <c r="AV13" i="16"/>
  <c r="BT13" i="16" s="1"/>
  <c r="AU23" i="16"/>
  <c r="BG23" i="16" s="1"/>
  <c r="AT23" i="16"/>
  <c r="BF23" i="16" s="1"/>
  <c r="AY28" i="16"/>
  <c r="BA30" i="16"/>
  <c r="BE32" i="16"/>
  <c r="AU32" i="16"/>
  <c r="AT32" i="16"/>
  <c r="BC36" i="16"/>
  <c r="AP36" i="16"/>
  <c r="AQ36" i="16"/>
  <c r="BA6" i="17"/>
  <c r="AP6" i="17"/>
  <c r="AQ6" i="17"/>
  <c r="BE7" i="17"/>
  <c r="AU16" i="17"/>
  <c r="BG16" i="17" s="1"/>
  <c r="BM22" i="17"/>
  <c r="BV22" i="17" s="1"/>
  <c r="BA25" i="17"/>
  <c r="AQ27" i="17"/>
  <c r="AP27" i="17"/>
  <c r="AU29" i="16"/>
  <c r="AT29" i="16"/>
  <c r="AT22" i="17"/>
  <c r="BF22" i="17" s="1"/>
  <c r="AR25" i="17"/>
  <c r="BP25" i="17" s="1"/>
  <c r="AP35" i="17"/>
  <c r="AQ35" i="17"/>
  <c r="BA31" i="13"/>
  <c r="AP8" i="16"/>
  <c r="AQ8" i="16"/>
  <c r="BA8" i="16"/>
  <c r="AQ11" i="16"/>
  <c r="BA11" i="16"/>
  <c r="AP11" i="16"/>
  <c r="BB11" i="16" s="1"/>
  <c r="BQ14" i="16"/>
  <c r="BW14" i="16" s="1"/>
  <c r="AQ18" i="16"/>
  <c r="AP18" i="16"/>
  <c r="AT36" i="16"/>
  <c r="AU36" i="16"/>
  <c r="AZ8" i="17"/>
  <c r="BA15" i="17"/>
  <c r="BA17" i="17"/>
  <c r="BA18" i="17"/>
  <c r="BA19" i="17"/>
  <c r="BA21" i="17"/>
  <c r="BT23" i="17"/>
  <c r="AR27" i="17"/>
  <c r="BD27" i="17" s="1"/>
  <c r="BA31" i="17"/>
  <c r="BA32" i="17"/>
  <c r="BA34" i="17"/>
  <c r="BA35" i="17"/>
  <c r="BA36" i="17"/>
  <c r="BQ34" i="16"/>
  <c r="AU34" i="16"/>
  <c r="AT34" i="16"/>
  <c r="BA8" i="17"/>
  <c r="AQ8" i="17"/>
  <c r="AP8" i="17"/>
  <c r="BN8" i="17" s="1"/>
  <c r="AR14" i="17"/>
  <c r="AP14" i="17"/>
  <c r="BB14" i="17" s="1"/>
  <c r="AQ14" i="17"/>
  <c r="BO14" i="17" s="1"/>
  <c r="AU8" i="16"/>
  <c r="AT8" i="16"/>
  <c r="AU11" i="16"/>
  <c r="AT11" i="16"/>
  <c r="AT12" i="16"/>
  <c r="BR12" i="16" s="1"/>
  <c r="AU12" i="16"/>
  <c r="AV18" i="16"/>
  <c r="AU18" i="16"/>
  <c r="AT18" i="16"/>
  <c r="BM27" i="16"/>
  <c r="BV27" i="16" s="1"/>
  <c r="AQ27" i="16"/>
  <c r="AP27" i="16"/>
  <c r="AQ31" i="16"/>
  <c r="BC31" i="16" s="1"/>
  <c r="AP31" i="16"/>
  <c r="AQ11" i="17"/>
  <c r="BO11" i="17" s="1"/>
  <c r="AP11" i="17"/>
  <c r="BN11" i="17" s="1"/>
  <c r="BA16" i="17"/>
  <c r="BA24" i="17"/>
  <c r="BK25" i="17"/>
  <c r="AZ26" i="17"/>
  <c r="BT30" i="17"/>
  <c r="BA33" i="17"/>
  <c r="BA6" i="16"/>
  <c r="AP6" i="16"/>
  <c r="AQ6" i="16"/>
  <c r="BO6" i="16" s="1"/>
  <c r="AP30" i="17"/>
  <c r="AQ30" i="17"/>
  <c r="AP14" i="16"/>
  <c r="BN14" i="16" s="1"/>
  <c r="AQ14" i="16"/>
  <c r="AV20" i="16"/>
  <c r="BH20" i="16" s="1"/>
  <c r="AT20" i="16"/>
  <c r="AU20" i="16"/>
  <c r="BS20" i="16" s="1"/>
  <c r="AV31" i="13"/>
  <c r="AQ17" i="16"/>
  <c r="AP17" i="16"/>
  <c r="BE25" i="16"/>
  <c r="BQ27" i="16"/>
  <c r="BW27" i="16" s="1"/>
  <c r="AU27" i="16"/>
  <c r="AT27" i="16"/>
  <c r="AU31" i="16"/>
  <c r="AT31" i="16"/>
  <c r="AQ35" i="16"/>
  <c r="AP35" i="16"/>
  <c r="AZ9" i="17"/>
  <c r="BM28" i="17"/>
  <c r="BV28" i="17" s="1"/>
  <c r="AP28" i="17"/>
  <c r="AQ28" i="17"/>
  <c r="AQ13" i="17"/>
  <c r="BO13" i="17" s="1"/>
  <c r="AP13" i="17"/>
  <c r="BN13" i="17" s="1"/>
  <c r="BM33" i="16"/>
  <c r="AP33" i="16"/>
  <c r="AQ33" i="16"/>
  <c r="BC33" i="16" s="1"/>
  <c r="AZ19" i="13"/>
  <c r="BQ17" i="16"/>
  <c r="AU17" i="16"/>
  <c r="AT17" i="16"/>
  <c r="BQ35" i="16"/>
  <c r="BW35" i="16" s="1"/>
  <c r="AU35" i="16"/>
  <c r="AT35" i="16"/>
  <c r="AU9" i="16"/>
  <c r="AT9" i="16"/>
  <c r="AP12" i="17"/>
  <c r="AQ12" i="17"/>
  <c r="BC12" i="17" s="1"/>
  <c r="BH26" i="17"/>
  <c r="AR28" i="17"/>
  <c r="BD28" i="17" s="1"/>
  <c r="AP24" i="17"/>
  <c r="AQ24" i="17"/>
  <c r="BK8" i="16"/>
  <c r="BA26" i="16"/>
  <c r="AQ26" i="16"/>
  <c r="AP26" i="16"/>
  <c r="AP30" i="16"/>
  <c r="AQ30" i="16"/>
  <c r="BC30" i="16" s="1"/>
  <c r="BM36" i="16"/>
  <c r="BV36" i="16" s="1"/>
  <c r="AQ9" i="16"/>
  <c r="AP9" i="16"/>
  <c r="BA9" i="16"/>
  <c r="AP7" i="17"/>
  <c r="BL19" i="17"/>
  <c r="AZ20" i="17"/>
  <c r="AQ21" i="17"/>
  <c r="BJ21" i="17"/>
  <c r="BM23" i="17"/>
  <c r="BV23" i="17" s="1"/>
  <c r="AP23" i="17"/>
  <c r="AQ23" i="17"/>
  <c r="AZ27" i="17"/>
  <c r="BT32" i="17"/>
  <c r="BH27" i="17"/>
  <c r="BH28" i="17"/>
  <c r="BD13" i="15"/>
  <c r="AU23" i="15"/>
  <c r="BS23" i="15" s="1"/>
  <c r="AS23" i="15"/>
  <c r="AT23" i="15"/>
  <c r="BF23" i="15" s="1"/>
  <c r="BX10" i="15"/>
  <c r="AU27" i="15"/>
  <c r="BS27" i="15" s="1"/>
  <c r="AT27" i="15"/>
  <c r="BF27" i="15" s="1"/>
  <c r="AS27" i="15"/>
  <c r="AT6" i="15"/>
  <c r="AS6" i="15"/>
  <c r="AS8" i="15"/>
  <c r="AT8" i="15"/>
  <c r="BP14" i="15"/>
  <c r="BY14" i="15" s="1"/>
  <c r="AT14" i="15"/>
  <c r="AS14" i="15"/>
  <c r="BQ14" i="15" s="1"/>
  <c r="AS32" i="15"/>
  <c r="AT32" i="15"/>
  <c r="BR32" i="15" s="1"/>
  <c r="AS33" i="15"/>
  <c r="AT33" i="15"/>
  <c r="AT34" i="15"/>
  <c r="AS34" i="15"/>
  <c r="AS35" i="15"/>
  <c r="AT35" i="15"/>
  <c r="BF35" i="15" s="1"/>
  <c r="AS36" i="15"/>
  <c r="AT36" i="15"/>
  <c r="BF36" i="15" s="1"/>
  <c r="AU26" i="15"/>
  <c r="BS26" i="15" s="1"/>
  <c r="AS26" i="15"/>
  <c r="AT26" i="15"/>
  <c r="BF26" i="15" s="1"/>
  <c r="AS11" i="15"/>
  <c r="AT11" i="15"/>
  <c r="AT12" i="15"/>
  <c r="AS12" i="15"/>
  <c r="BP13" i="15"/>
  <c r="BY13" i="15" s="1"/>
  <c r="AS13" i="15"/>
  <c r="AT13" i="15"/>
  <c r="AU17" i="15"/>
  <c r="BS17" i="15" s="1"/>
  <c r="AS17" i="15"/>
  <c r="AT17" i="15"/>
  <c r="BF17" i="15" s="1"/>
  <c r="AU20" i="15"/>
  <c r="BS20" i="15" s="1"/>
  <c r="AS20" i="15"/>
  <c r="AT20" i="15"/>
  <c r="BF20" i="15" s="1"/>
  <c r="AU29" i="15"/>
  <c r="BG29" i="15" s="1"/>
  <c r="AT29" i="15"/>
  <c r="AS29" i="15"/>
  <c r="AS30" i="15"/>
  <c r="BQ30" i="15" s="1"/>
  <c r="AT30" i="15"/>
  <c r="AS31" i="15"/>
  <c r="AT31" i="15"/>
  <c r="BF31" i="15" s="1"/>
  <c r="AU24" i="15"/>
  <c r="BS24" i="15" s="1"/>
  <c r="AT24" i="15"/>
  <c r="BF24" i="15" s="1"/>
  <c r="AS24" i="15"/>
  <c r="AU18" i="15"/>
  <c r="BS18" i="15" s="1"/>
  <c r="AS18" i="15"/>
  <c r="AT18" i="15"/>
  <c r="BF18" i="15" s="1"/>
  <c r="AU19" i="15"/>
  <c r="BS19" i="15" s="1"/>
  <c r="AT19" i="15"/>
  <c r="BF19" i="15" s="1"/>
  <c r="AS19" i="15"/>
  <c r="BF6" i="16"/>
  <c r="BO11" i="16"/>
  <c r="AR12" i="16"/>
  <c r="BP12" i="16" s="1"/>
  <c r="AR14" i="16"/>
  <c r="BP14" i="16" s="1"/>
  <c r="AY17" i="16"/>
  <c r="BK20" i="16"/>
  <c r="AY22" i="16"/>
  <c r="BM30" i="16"/>
  <c r="BV30" i="16" s="1"/>
  <c r="BL9" i="16"/>
  <c r="AV11" i="16"/>
  <c r="BT11" i="16" s="1"/>
  <c r="AV14" i="16"/>
  <c r="BH14" i="16" s="1"/>
  <c r="AU16" i="16"/>
  <c r="BS16" i="16" s="1"/>
  <c r="AU21" i="16"/>
  <c r="BS21" i="16" s="1"/>
  <c r="BA23" i="16"/>
  <c r="BE33" i="16"/>
  <c r="BV13" i="16"/>
  <c r="BE6" i="16"/>
  <c r="BA12" i="16"/>
  <c r="BE23" i="16"/>
  <c r="AY26" i="16"/>
  <c r="BA33" i="16"/>
  <c r="AY36" i="16"/>
  <c r="BR9" i="16"/>
  <c r="AY19" i="16"/>
  <c r="BE21" i="16"/>
  <c r="BV22" i="16"/>
  <c r="BW34" i="16"/>
  <c r="BK12" i="16"/>
  <c r="BO13" i="16"/>
  <c r="BK16" i="16"/>
  <c r="BC17" i="16"/>
  <c r="BQ21" i="16"/>
  <c r="AQ22" i="16"/>
  <c r="BC22" i="16" s="1"/>
  <c r="BA27" i="16"/>
  <c r="BJ24" i="16"/>
  <c r="BM12" i="16"/>
  <c r="BV12" i="16" s="1"/>
  <c r="BL16" i="16"/>
  <c r="BW17" i="16"/>
  <c r="AY27" i="16"/>
  <c r="AY30" i="16"/>
  <c r="AY34" i="16"/>
  <c r="BA16" i="16"/>
  <c r="AY31" i="16"/>
  <c r="AR6" i="16"/>
  <c r="BP6" i="16" s="1"/>
  <c r="AZ6" i="16"/>
  <c r="AR8" i="16"/>
  <c r="BD8" i="16" s="1"/>
  <c r="BM8" i="16"/>
  <c r="BV8" i="16" s="1"/>
  <c r="BL15" i="16"/>
  <c r="AQ16" i="16"/>
  <c r="BC16" i="16" s="1"/>
  <c r="BL18" i="16"/>
  <c r="BW19" i="16"/>
  <c r="AV21" i="16"/>
  <c r="BT21" i="16" s="1"/>
  <c r="BE22" i="16"/>
  <c r="BE24" i="16"/>
  <c r="AY25" i="16"/>
  <c r="BA31" i="16"/>
  <c r="AY33" i="16"/>
  <c r="AY35" i="16"/>
  <c r="BK9" i="16"/>
  <c r="AV9" i="16"/>
  <c r="BH9" i="16" s="1"/>
  <c r="BQ8" i="16"/>
  <c r="BW8" i="16" s="1"/>
  <c r="AR16" i="16"/>
  <c r="BD16" i="16" s="1"/>
  <c r="BJ9" i="16"/>
  <c r="BM7" i="16"/>
  <c r="BG8" i="16"/>
  <c r="AZ11" i="16"/>
  <c r="BE12" i="16"/>
  <c r="BS12" i="16"/>
  <c r="BM14" i="16"/>
  <c r="BV14" i="16" s="1"/>
  <c r="BL17" i="16"/>
  <c r="AY21" i="16"/>
  <c r="BM31" i="16"/>
  <c r="BV31" i="16" s="1"/>
  <c r="BQ9" i="16"/>
  <c r="BW9" i="16" s="1"/>
  <c r="AR9" i="16"/>
  <c r="BJ20" i="16"/>
  <c r="AV8" i="16"/>
  <c r="BQ12" i="16"/>
  <c r="BW12" i="16" s="1"/>
  <c r="AQ7" i="16"/>
  <c r="BC7" i="16" s="1"/>
  <c r="AR11" i="16"/>
  <c r="BP11" i="16" s="1"/>
  <c r="AR13" i="16"/>
  <c r="BP13" i="16" s="1"/>
  <c r="BQ13" i="16"/>
  <c r="BW13" i="16" s="1"/>
  <c r="BT14" i="16"/>
  <c r="AV16" i="16"/>
  <c r="BT16" i="16" s="1"/>
  <c r="BQ16" i="16"/>
  <c r="BW16" i="16" s="1"/>
  <c r="AR17" i="16"/>
  <c r="BL19" i="16"/>
  <c r="BT20" i="16"/>
  <c r="BQ24" i="16"/>
  <c r="BJ28" i="16"/>
  <c r="AY32" i="16"/>
  <c r="BO33" i="16"/>
  <c r="BE36" i="16"/>
  <c r="AX11" i="16"/>
  <c r="AV12" i="16"/>
  <c r="BT12" i="16" s="1"/>
  <c r="BM16" i="16"/>
  <c r="BV16" i="16" s="1"/>
  <c r="BM24" i="16"/>
  <c r="BV24" i="16" s="1"/>
  <c r="AV6" i="16"/>
  <c r="AR7" i="16"/>
  <c r="BD7" i="16" s="1"/>
  <c r="AX12" i="16"/>
  <c r="BJ22" i="16"/>
  <c r="BS23" i="16"/>
  <c r="BJ27" i="16"/>
  <c r="BE8" i="16"/>
  <c r="BV25" i="16"/>
  <c r="BV33" i="16"/>
  <c r="BA7" i="16"/>
  <c r="BE11" i="16"/>
  <c r="BS11" i="16"/>
  <c r="BM11" i="16"/>
  <c r="BV11" i="16" s="1"/>
  <c r="AZ12" i="16"/>
  <c r="BS13" i="16"/>
  <c r="AY18" i="16"/>
  <c r="BL21" i="16"/>
  <c r="BH10" i="15"/>
  <c r="BZ8" i="15"/>
  <c r="BA15" i="15"/>
  <c r="BB35" i="15"/>
  <c r="BI17" i="15"/>
  <c r="BB31" i="15"/>
  <c r="BD7" i="15"/>
  <c r="BD14" i="15"/>
  <c r="BI19" i="15"/>
  <c r="AW7" i="15"/>
  <c r="BI7" i="15" s="1"/>
  <c r="BH11" i="15"/>
  <c r="BZ12" i="15"/>
  <c r="BO19" i="15"/>
  <c r="BU23" i="15"/>
  <c r="BH16" i="15"/>
  <c r="BT16" i="15"/>
  <c r="BZ16" i="15" s="1"/>
  <c r="BH7" i="15"/>
  <c r="BD10" i="15"/>
  <c r="BH20" i="15"/>
  <c r="BT20" i="15"/>
  <c r="BZ20" i="15" s="1"/>
  <c r="AW21" i="15"/>
  <c r="BI21" i="15" s="1"/>
  <c r="BE24" i="15"/>
  <c r="BP26" i="15"/>
  <c r="BY26" i="15" s="1"/>
  <c r="BO23" i="15"/>
  <c r="BZ34" i="15"/>
  <c r="BH22" i="15"/>
  <c r="AW10" i="15"/>
  <c r="BU10" i="15" s="1"/>
  <c r="BA14" i="15"/>
  <c r="AT22" i="15"/>
  <c r="BF22" i="15" s="1"/>
  <c r="AS25" i="15"/>
  <c r="BE25" i="15" s="1"/>
  <c r="BA28" i="15"/>
  <c r="BZ29" i="15"/>
  <c r="BC6" i="15"/>
  <c r="BH8" i="15"/>
  <c r="BJ18" i="15"/>
  <c r="BJ22" i="15"/>
  <c r="BP23" i="15"/>
  <c r="BY23" i="15" s="1"/>
  <c r="BZ27" i="15"/>
  <c r="BA32" i="15"/>
  <c r="BZ33" i="15"/>
  <c r="BC12" i="15"/>
  <c r="BD15" i="15"/>
  <c r="AT16" i="15"/>
  <c r="BF16" i="15" s="1"/>
  <c r="BJ17" i="15"/>
  <c r="BZ30" i="15"/>
  <c r="BO18" i="15"/>
  <c r="BO21" i="15"/>
  <c r="BO22" i="15"/>
  <c r="BH28" i="15"/>
  <c r="BD33" i="15"/>
  <c r="BA33" i="15"/>
  <c r="AY16" i="15"/>
  <c r="BK16" i="15" s="1"/>
  <c r="BO17" i="15"/>
  <c r="BP18" i="15"/>
  <c r="BY18" i="15" s="1"/>
  <c r="AY20" i="15"/>
  <c r="BK20" i="15" s="1"/>
  <c r="BP21" i="15"/>
  <c r="BY21" i="15" s="1"/>
  <c r="BP22" i="15"/>
  <c r="BY22" i="15" s="1"/>
  <c r="BO24" i="15"/>
  <c r="BH25" i="15"/>
  <c r="BA30" i="15"/>
  <c r="BB33" i="15"/>
  <c r="BD8" i="15"/>
  <c r="BD11" i="15"/>
  <c r="BU17" i="15"/>
  <c r="AS15" i="15"/>
  <c r="BE15" i="15" s="1"/>
  <c r="BB28" i="15"/>
  <c r="BI6" i="15"/>
  <c r="BI8" i="15"/>
  <c r="BP16" i="15"/>
  <c r="BY16" i="15" s="1"/>
  <c r="AY18" i="15"/>
  <c r="BK18" i="15" s="1"/>
  <c r="BJ19" i="15"/>
  <c r="BP20" i="15"/>
  <c r="BY20" i="15" s="1"/>
  <c r="AY22" i="15"/>
  <c r="BK22" i="15" s="1"/>
  <c r="BD31" i="15"/>
  <c r="BA35" i="15"/>
  <c r="BP17" i="15"/>
  <c r="BY17" i="15" s="1"/>
  <c r="BP19" i="15"/>
  <c r="BY19" i="15" s="1"/>
  <c r="BB34" i="15"/>
  <c r="BB36" i="15"/>
  <c r="BT25" i="15"/>
  <c r="BZ25" i="15" s="1"/>
  <c r="BI12" i="15"/>
  <c r="BT13" i="15"/>
  <c r="BZ13" i="15" s="1"/>
  <c r="BH14" i="15"/>
  <c r="BB15" i="15"/>
  <c r="BJ16" i="15"/>
  <c r="BH17" i="15"/>
  <c r="AY17" i="15"/>
  <c r="BK17" i="15" s="1"/>
  <c r="BT17" i="15"/>
  <c r="BZ17" i="15" s="1"/>
  <c r="BH19" i="15"/>
  <c r="AY19" i="15"/>
  <c r="BK19" i="15" s="1"/>
  <c r="BT19" i="15"/>
  <c r="BZ19" i="15" s="1"/>
  <c r="BJ20" i="15"/>
  <c r="BH21" i="15"/>
  <c r="AY21" i="15"/>
  <c r="BK21" i="15" s="1"/>
  <c r="BT21" i="15"/>
  <c r="BZ21" i="15" s="1"/>
  <c r="BH23" i="15"/>
  <c r="AY23" i="15"/>
  <c r="BK23" i="15" s="1"/>
  <c r="BT23" i="15"/>
  <c r="BZ23" i="15" s="1"/>
  <c r="BP24" i="15"/>
  <c r="BY24" i="15" s="1"/>
  <c r="AT25" i="15"/>
  <c r="BF25" i="15" s="1"/>
  <c r="BP25" i="15"/>
  <c r="BY25" i="15" s="1"/>
  <c r="BE26" i="15"/>
  <c r="BO26" i="15"/>
  <c r="BP27" i="15"/>
  <c r="BY27" i="15" s="1"/>
  <c r="BA31" i="15"/>
  <c r="BD34" i="15"/>
  <c r="BZ35" i="15"/>
  <c r="BD36" i="15"/>
  <c r="BH6" i="15"/>
  <c r="BO16" i="15"/>
  <c r="BB17" i="15"/>
  <c r="BB19" i="15"/>
  <c r="BO20" i="15"/>
  <c r="BB21" i="15"/>
  <c r="BB23" i="15"/>
  <c r="BZ36" i="15"/>
  <c r="BZ7" i="15"/>
  <c r="BC8" i="15"/>
  <c r="BU11" i="15"/>
  <c r="BH12" i="15"/>
  <c r="BB14" i="15"/>
  <c r="BY15" i="15"/>
  <c r="AW16" i="15"/>
  <c r="BT18" i="15"/>
  <c r="BZ18" i="15" s="1"/>
  <c r="AW22" i="15"/>
  <c r="BT22" i="15"/>
  <c r="BZ22" i="15" s="1"/>
  <c r="BA24" i="15"/>
  <c r="BA25" i="15"/>
  <c r="BJ21" i="15"/>
  <c r="BJ23" i="15"/>
  <c r="BB24" i="15"/>
  <c r="BB25" i="15"/>
  <c r="BA26" i="15"/>
  <c r="BA27" i="15"/>
  <c r="BD35" i="15"/>
  <c r="BD6" i="15"/>
  <c r="BZ10" i="15"/>
  <c r="BC11" i="15"/>
  <c r="BU13" i="15"/>
  <c r="BH15" i="15"/>
  <c r="AT21" i="15"/>
  <c r="BF21" i="15" s="1"/>
  <c r="BG25" i="15"/>
  <c r="BB26" i="15"/>
  <c r="BB27" i="15"/>
  <c r="BH29" i="15"/>
  <c r="BB30" i="15"/>
  <c r="BB32" i="15"/>
  <c r="BZ6" i="15"/>
  <c r="BC7" i="15"/>
  <c r="BD12" i="15"/>
  <c r="BB16" i="15"/>
  <c r="BB18" i="15"/>
  <c r="BB20" i="15"/>
  <c r="BB22" i="15"/>
  <c r="BH27" i="15"/>
  <c r="BP28" i="15"/>
  <c r="BY28" i="15" s="1"/>
  <c r="BH30" i="15"/>
  <c r="BD32" i="15"/>
  <c r="BA34" i="15"/>
  <c r="BA36" i="15"/>
  <c r="BR25" i="16"/>
  <c r="BC14" i="17"/>
  <c r="BW21" i="17"/>
  <c r="BD11" i="16"/>
  <c r="BG11" i="17"/>
  <c r="BC15" i="17"/>
  <c r="BP22" i="17"/>
  <c r="BH11" i="16"/>
  <c r="BR23" i="16"/>
  <c r="BC16" i="17"/>
  <c r="BS26" i="17"/>
  <c r="BP16" i="16"/>
  <c r="BW21" i="16"/>
  <c r="BN33" i="17"/>
  <c r="BR20" i="17"/>
  <c r="BS21" i="17"/>
  <c r="BR17" i="17"/>
  <c r="BF17" i="17"/>
  <c r="BR16" i="17"/>
  <c r="BF16" i="17"/>
  <c r="BP15" i="17"/>
  <c r="BD15" i="17"/>
  <c r="BP19" i="17"/>
  <c r="BD19" i="17"/>
  <c r="BT22" i="17"/>
  <c r="BH22" i="17"/>
  <c r="BP14" i="17"/>
  <c r="BD14" i="17"/>
  <c r="BP18" i="17"/>
  <c r="BD18" i="17"/>
  <c r="BN12" i="17"/>
  <c r="BB12" i="17"/>
  <c r="BR15" i="17"/>
  <c r="BF15" i="17"/>
  <c r="BF19" i="17"/>
  <c r="BR19" i="17"/>
  <c r="BP17" i="17"/>
  <c r="BD17" i="17"/>
  <c r="BT11" i="17"/>
  <c r="BH11" i="17"/>
  <c r="BT12" i="17"/>
  <c r="BH12" i="17"/>
  <c r="BR14" i="17"/>
  <c r="BF14" i="17"/>
  <c r="BR18" i="17"/>
  <c r="BF18" i="17"/>
  <c r="BP16" i="17"/>
  <c r="BD16" i="17"/>
  <c r="BR6" i="17"/>
  <c r="BJ7" i="17"/>
  <c r="BK16" i="17"/>
  <c r="BK17" i="17"/>
  <c r="BS18" i="17"/>
  <c r="BK6" i="17"/>
  <c r="AU7" i="17"/>
  <c r="BK7" i="17"/>
  <c r="BK8" i="17"/>
  <c r="BK9" i="17"/>
  <c r="AR11" i="17"/>
  <c r="AZ11" i="17"/>
  <c r="AR12" i="17"/>
  <c r="AZ12" i="17"/>
  <c r="AR13" i="17"/>
  <c r="BP13" i="17" s="1"/>
  <c r="AV14" i="17"/>
  <c r="BL14" i="17"/>
  <c r="AV15" i="17"/>
  <c r="BL15" i="17"/>
  <c r="AV16" i="17"/>
  <c r="BL16" i="17"/>
  <c r="AV17" i="17"/>
  <c r="BL17" i="17"/>
  <c r="AV18" i="17"/>
  <c r="BL18" i="17"/>
  <c r="AV19" i="17"/>
  <c r="BM19" i="17"/>
  <c r="BV19" i="17" s="1"/>
  <c r="AR20" i="17"/>
  <c r="BA20" i="17"/>
  <c r="BJ20" i="17"/>
  <c r="BP21" i="17"/>
  <c r="AU22" i="17"/>
  <c r="BE22" i="17"/>
  <c r="BQ22" i="17"/>
  <c r="BW22" i="17" s="1"/>
  <c r="AZ23" i="17"/>
  <c r="AV24" i="17"/>
  <c r="AT25" i="17"/>
  <c r="BQ25" i="17"/>
  <c r="BW25" i="17" s="1"/>
  <c r="BE25" i="17"/>
  <c r="BO30" i="17"/>
  <c r="BC30" i="17"/>
  <c r="BO32" i="17"/>
  <c r="BC32" i="17"/>
  <c r="BO34" i="17"/>
  <c r="BC34" i="17"/>
  <c r="BO36" i="17"/>
  <c r="BC36" i="17"/>
  <c r="BR7" i="17"/>
  <c r="BJ8" i="17"/>
  <c r="BJ9" i="17"/>
  <c r="BK14" i="17"/>
  <c r="BS15" i="17"/>
  <c r="BS17" i="17"/>
  <c r="AV6" i="17"/>
  <c r="BD6" i="17"/>
  <c r="AV7" i="17"/>
  <c r="BD7" i="17"/>
  <c r="AV8" i="17"/>
  <c r="BD8" i="17"/>
  <c r="AV9" i="17"/>
  <c r="BD9" i="17"/>
  <c r="BA11" i="17"/>
  <c r="BQ11" i="17"/>
  <c r="BW11" i="17" s="1"/>
  <c r="BA12" i="17"/>
  <c r="BQ12" i="17"/>
  <c r="BW12" i="17" s="1"/>
  <c r="BM13" i="17"/>
  <c r="BV13" i="17" s="1"/>
  <c r="BE14" i="17"/>
  <c r="BM14" i="17"/>
  <c r="BV14" i="17" s="1"/>
  <c r="BE15" i="17"/>
  <c r="BM15" i="17"/>
  <c r="BV15" i="17" s="1"/>
  <c r="BE16" i="17"/>
  <c r="BM16" i="17"/>
  <c r="BV16" i="17" s="1"/>
  <c r="BE17" i="17"/>
  <c r="BM17" i="17"/>
  <c r="BV17" i="17" s="1"/>
  <c r="BE18" i="17"/>
  <c r="BM18" i="17"/>
  <c r="BV18" i="17" s="1"/>
  <c r="BE19" i="17"/>
  <c r="BB20" i="17"/>
  <c r="AY21" i="17"/>
  <c r="BH21" i="17"/>
  <c r="BR22" i="17"/>
  <c r="BA23" i="17"/>
  <c r="BK24" i="17"/>
  <c r="BH25" i="17"/>
  <c r="BT31" i="17"/>
  <c r="BT33" i="17"/>
  <c r="BT35" i="17"/>
  <c r="BS14" i="17"/>
  <c r="BK15" i="17"/>
  <c r="BS16" i="17"/>
  <c r="BK18" i="17"/>
  <c r="BD25" i="17"/>
  <c r="BM6" i="17"/>
  <c r="BV6" i="17" s="1"/>
  <c r="BM7" i="17"/>
  <c r="BV7" i="17" s="1"/>
  <c r="BM8" i="17"/>
  <c r="BV8" i="17" s="1"/>
  <c r="BM9" i="17"/>
  <c r="BV9" i="17" s="1"/>
  <c r="BJ11" i="17"/>
  <c r="BR11" i="17"/>
  <c r="BJ12" i="17"/>
  <c r="BR12" i="17"/>
  <c r="AX14" i="17"/>
  <c r="BN14" i="17"/>
  <c r="AX15" i="17"/>
  <c r="BN15" i="17"/>
  <c r="AX16" i="17"/>
  <c r="BN16" i="17"/>
  <c r="AX17" i="17"/>
  <c r="BN17" i="17"/>
  <c r="AX18" i="17"/>
  <c r="BN18" i="17"/>
  <c r="BG19" i="17"/>
  <c r="BC20" i="17"/>
  <c r="BR21" i="17"/>
  <c r="BP23" i="17"/>
  <c r="AZ24" i="17"/>
  <c r="BP26" i="17"/>
  <c r="BA27" i="17"/>
  <c r="BP28" i="17"/>
  <c r="BE30" i="17"/>
  <c r="BL30" i="17"/>
  <c r="BE32" i="17"/>
  <c r="BL32" i="17"/>
  <c r="BE34" i="17"/>
  <c r="BL34" i="17"/>
  <c r="BE36" i="17"/>
  <c r="BL36" i="17"/>
  <c r="BJ6" i="17"/>
  <c r="BR8" i="17"/>
  <c r="BR9" i="17"/>
  <c r="BC11" i="17"/>
  <c r="AY19" i="17"/>
  <c r="BQ19" i="17"/>
  <c r="BW19" i="17" s="1"/>
  <c r="AQ7" i="17"/>
  <c r="AV20" i="17"/>
  <c r="BB21" i="17"/>
  <c r="AP22" i="17"/>
  <c r="AQ22" i="17"/>
  <c r="BA22" i="17"/>
  <c r="BK22" i="17"/>
  <c r="BF23" i="17"/>
  <c r="BR23" i="17"/>
  <c r="BE23" i="17"/>
  <c r="BS23" i="17"/>
  <c r="BP24" i="17"/>
  <c r="AZ25" i="17"/>
  <c r="BK27" i="17"/>
  <c r="BQ30" i="17"/>
  <c r="BW30" i="17" s="1"/>
  <c r="BO31" i="17"/>
  <c r="BC31" i="17"/>
  <c r="BQ32" i="17"/>
  <c r="BW32" i="17" s="1"/>
  <c r="BO33" i="17"/>
  <c r="BC33" i="17"/>
  <c r="BQ34" i="17"/>
  <c r="BW34" i="17" s="1"/>
  <c r="BO35" i="17"/>
  <c r="BC35" i="17"/>
  <c r="BQ36" i="17"/>
  <c r="BW36" i="17" s="1"/>
  <c r="BM11" i="17"/>
  <c r="BV11" i="17" s="1"/>
  <c r="BM12" i="17"/>
  <c r="BV12" i="17" s="1"/>
  <c r="BQ14" i="17"/>
  <c r="BW14" i="17" s="1"/>
  <c r="BQ15" i="17"/>
  <c r="BW15" i="17" s="1"/>
  <c r="BQ16" i="17"/>
  <c r="BW16" i="17" s="1"/>
  <c r="BQ17" i="17"/>
  <c r="BW17" i="17" s="1"/>
  <c r="BQ18" i="17"/>
  <c r="BW18" i="17" s="1"/>
  <c r="BV27" i="17"/>
  <c r="BT34" i="17"/>
  <c r="BT36" i="17"/>
  <c r="BB19" i="17"/>
  <c r="BF24" i="17"/>
  <c r="BR24" i="17"/>
  <c r="BE24" i="17"/>
  <c r="BS24" i="17"/>
  <c r="AP25" i="17"/>
  <c r="AQ25" i="17"/>
  <c r="BA26" i="17"/>
  <c r="BP27" i="17"/>
  <c r="BA28" i="17"/>
  <c r="BE31" i="17"/>
  <c r="BL31" i="17"/>
  <c r="BE33" i="17"/>
  <c r="BL33" i="17"/>
  <c r="BE35" i="17"/>
  <c r="BL35" i="17"/>
  <c r="AR30" i="17"/>
  <c r="AR31" i="17"/>
  <c r="AR32" i="17"/>
  <c r="AR33" i="17"/>
  <c r="AR34" i="17"/>
  <c r="AR35" i="17"/>
  <c r="AR36" i="17"/>
  <c r="BQ26" i="17"/>
  <c r="BW26" i="17" s="1"/>
  <c r="BQ27" i="17"/>
  <c r="BW27" i="17" s="1"/>
  <c r="BQ28" i="17"/>
  <c r="BW28" i="17" s="1"/>
  <c r="BJ23" i="17"/>
  <c r="BJ24" i="17"/>
  <c r="BJ25" i="17"/>
  <c r="BJ26" i="17"/>
  <c r="BJ27" i="17"/>
  <c r="BJ28" i="17"/>
  <c r="BK30" i="17"/>
  <c r="BK31" i="17"/>
  <c r="BK32" i="17"/>
  <c r="BK33" i="17"/>
  <c r="BK34" i="17"/>
  <c r="BK35" i="17"/>
  <c r="BK36" i="17"/>
  <c r="BM30" i="17"/>
  <c r="BV30" i="17" s="1"/>
  <c r="BM31" i="17"/>
  <c r="BV31" i="17" s="1"/>
  <c r="BM32" i="17"/>
  <c r="BV32" i="17" s="1"/>
  <c r="BM33" i="17"/>
  <c r="BV33" i="17" s="1"/>
  <c r="BM34" i="17"/>
  <c r="BV34" i="17" s="1"/>
  <c r="BM35" i="17"/>
  <c r="BV35" i="17" s="1"/>
  <c r="BM36" i="17"/>
  <c r="BV36" i="17" s="1"/>
  <c r="BQ29" i="16"/>
  <c r="BW29" i="16" s="1"/>
  <c r="BS9" i="16"/>
  <c r="BG9" i="16"/>
  <c r="BC9" i="16"/>
  <c r="BO9" i="16"/>
  <c r="BF9" i="16"/>
  <c r="BE9" i="16"/>
  <c r="BT18" i="16"/>
  <c r="BH18" i="16"/>
  <c r="BJ7" i="16"/>
  <c r="AX7" i="16"/>
  <c r="AV7" i="16"/>
  <c r="BQ7" i="16"/>
  <c r="BW7" i="16" s="1"/>
  <c r="BS8" i="16"/>
  <c r="BB12" i="16"/>
  <c r="BN12" i="16"/>
  <c r="BA14" i="16"/>
  <c r="BL14" i="16"/>
  <c r="AR15" i="16"/>
  <c r="BM15" i="16"/>
  <c r="BV15" i="16" s="1"/>
  <c r="BF16" i="16"/>
  <c r="BR16" i="16"/>
  <c r="BO16" i="16"/>
  <c r="AR18" i="16"/>
  <c r="BE18" i="16"/>
  <c r="BQ18" i="16"/>
  <c r="BW18" i="16" s="1"/>
  <c r="BM19" i="16"/>
  <c r="BV19" i="16" s="1"/>
  <c r="AX21" i="16"/>
  <c r="BJ21" i="16"/>
  <c r="AT22" i="16"/>
  <c r="AV26" i="16"/>
  <c r="BQ26" i="16"/>
  <c r="BW26" i="16" s="1"/>
  <c r="BF29" i="16"/>
  <c r="BR29" i="16"/>
  <c r="BO29" i="16"/>
  <c r="BE16" i="16"/>
  <c r="BN19" i="16"/>
  <c r="BB19" i="16"/>
  <c r="BC27" i="16"/>
  <c r="BO27" i="16"/>
  <c r="BC6" i="16"/>
  <c r="AY7" i="16"/>
  <c r="BB8" i="16"/>
  <c r="BN8" i="16"/>
  <c r="AZ8" i="16"/>
  <c r="BF14" i="16"/>
  <c r="BR14" i="16"/>
  <c r="AU15" i="16"/>
  <c r="BE15" i="16"/>
  <c r="BV17" i="16"/>
  <c r="AR23" i="16"/>
  <c r="BS24" i="16"/>
  <c r="BG24" i="16"/>
  <c r="BW24" i="16"/>
  <c r="AP25" i="16"/>
  <c r="AR25" i="16"/>
  <c r="BA25" i="16"/>
  <c r="AV27" i="16"/>
  <c r="BE27" i="16"/>
  <c r="BO30" i="16"/>
  <c r="BR6" i="16"/>
  <c r="BF15" i="16"/>
  <c r="BR15" i="16"/>
  <c r="BB7" i="16"/>
  <c r="BN7" i="16"/>
  <c r="BR11" i="16"/>
  <c r="BF11" i="16"/>
  <c r="BC11" i="16"/>
  <c r="BC12" i="16"/>
  <c r="BE14" i="16"/>
  <c r="AV15" i="16"/>
  <c r="BQ15" i="16"/>
  <c r="BW15" i="16" s="1"/>
  <c r="BN17" i="16"/>
  <c r="BB17" i="16"/>
  <c r="BA17" i="16"/>
  <c r="BO17" i="16"/>
  <c r="AR19" i="16"/>
  <c r="BE19" i="16"/>
  <c r="AZ20" i="16"/>
  <c r="BL20" i="16"/>
  <c r="BQ20" i="16"/>
  <c r="BW20" i="16" s="1"/>
  <c r="AP21" i="16"/>
  <c r="AR21" i="16"/>
  <c r="BM21" i="16"/>
  <c r="BV21" i="16" s="1"/>
  <c r="BA21" i="16"/>
  <c r="BO21" i="16"/>
  <c r="AV23" i="16"/>
  <c r="BQ23" i="16"/>
  <c r="BW23" i="16" s="1"/>
  <c r="AQ25" i="16"/>
  <c r="AX26" i="16"/>
  <c r="BJ26" i="16"/>
  <c r="BE29" i="16"/>
  <c r="AV30" i="16"/>
  <c r="BE30" i="16"/>
  <c r="BQ30" i="16"/>
  <c r="BW30" i="16" s="1"/>
  <c r="BJ6" i="16"/>
  <c r="BM6" i="16"/>
  <c r="BV6" i="16" s="1"/>
  <c r="AR20" i="16"/>
  <c r="AV31" i="16"/>
  <c r="BE31" i="16"/>
  <c r="BQ31" i="16"/>
  <c r="BW31" i="16" s="1"/>
  <c r="AR32" i="16"/>
  <c r="BM32" i="16"/>
  <c r="BV32" i="16" s="1"/>
  <c r="AR35" i="16"/>
  <c r="BM35" i="16"/>
  <c r="BV35" i="16" s="1"/>
  <c r="BV7" i="16"/>
  <c r="BR8" i="16"/>
  <c r="BF8" i="16"/>
  <c r="BN16" i="16"/>
  <c r="BB16" i="16"/>
  <c r="BE17" i="16"/>
  <c r="BM18" i="16"/>
  <c r="BV18" i="16" s="1"/>
  <c r="AV19" i="16"/>
  <c r="BE20" i="16"/>
  <c r="BR21" i="16"/>
  <c r="AV28" i="16"/>
  <c r="BQ28" i="16"/>
  <c r="BW28" i="16" s="1"/>
  <c r="BM28" i="16"/>
  <c r="BV28" i="16" s="1"/>
  <c r="BR7" i="16"/>
  <c r="BF7" i="16"/>
  <c r="BN15" i="16"/>
  <c r="BB15" i="16"/>
  <c r="BN18" i="16"/>
  <c r="BB18" i="16"/>
  <c r="BF20" i="16"/>
  <c r="BR20" i="16"/>
  <c r="AR24" i="16"/>
  <c r="AR26" i="16"/>
  <c r="BM26" i="16"/>
  <c r="BV26" i="16" s="1"/>
  <c r="AX30" i="16"/>
  <c r="BJ30" i="16"/>
  <c r="AV32" i="16"/>
  <c r="BQ32" i="16"/>
  <c r="BW32" i="16" s="1"/>
  <c r="AV33" i="16"/>
  <c r="AR34" i="16"/>
  <c r="BM34" i="16"/>
  <c r="BV34" i="16" s="1"/>
  <c r="BA34" i="16"/>
  <c r="BO36" i="16"/>
  <c r="AU7" i="16"/>
  <c r="BE7" i="16"/>
  <c r="AQ15" i="16"/>
  <c r="BA15" i="16"/>
  <c r="AV17" i="16"/>
  <c r="BG21" i="16"/>
  <c r="AV22" i="16"/>
  <c r="AU22" i="16"/>
  <c r="BQ22" i="16"/>
  <c r="BW22" i="16" s="1"/>
  <c r="AX25" i="16"/>
  <c r="BJ25" i="16"/>
  <c r="AX31" i="16"/>
  <c r="BJ31" i="16"/>
  <c r="BQ33" i="16"/>
  <c r="BW33" i="16" s="1"/>
  <c r="AV34" i="16"/>
  <c r="BE34" i="16"/>
  <c r="AV36" i="16"/>
  <c r="BQ36" i="16"/>
  <c r="BW36" i="16" s="1"/>
  <c r="AX8" i="16"/>
  <c r="BJ14" i="16"/>
  <c r="BJ15" i="16"/>
  <c r="BJ16" i="16"/>
  <c r="BJ17" i="16"/>
  <c r="BJ18" i="16"/>
  <c r="BJ19" i="16"/>
  <c r="AP22" i="16"/>
  <c r="AR22" i="16"/>
  <c r="BO22" i="16"/>
  <c r="BJ23" i="16"/>
  <c r="BT24" i="16"/>
  <c r="BH24" i="16"/>
  <c r="AV25" i="16"/>
  <c r="AU25" i="16"/>
  <c r="AR31" i="16"/>
  <c r="AR33" i="16"/>
  <c r="AV35" i="16"/>
  <c r="AY23" i="16"/>
  <c r="AR30" i="16"/>
  <c r="AR36" i="16"/>
  <c r="AY24" i="16"/>
  <c r="BQ25" i="16"/>
  <c r="BW25" i="16" s="1"/>
  <c r="AR27" i="16"/>
  <c r="AV29" i="16"/>
  <c r="BO31" i="16"/>
  <c r="BE35" i="16"/>
  <c r="AZ22" i="16"/>
  <c r="AZ23" i="16"/>
  <c r="AZ24" i="16"/>
  <c r="AZ25" i="16"/>
  <c r="AZ26" i="16"/>
  <c r="AZ27" i="16"/>
  <c r="AZ28" i="16"/>
  <c r="AZ29" i="16"/>
  <c r="AZ30" i="16"/>
  <c r="AZ31" i="16"/>
  <c r="AZ32" i="16"/>
  <c r="AZ33" i="16"/>
  <c r="AZ34" i="16"/>
  <c r="AZ35" i="16"/>
  <c r="AZ36" i="16"/>
  <c r="BJ32" i="16"/>
  <c r="BJ33" i="16"/>
  <c r="BJ34" i="16"/>
  <c r="BJ35" i="16"/>
  <c r="BJ36" i="16"/>
  <c r="BK26" i="15"/>
  <c r="BW26" i="15"/>
  <c r="BU7" i="15"/>
  <c r="BM10" i="15"/>
  <c r="BN6" i="15"/>
  <c r="AX7" i="15"/>
  <c r="BN7" i="15"/>
  <c r="BN8" i="15"/>
  <c r="AX10" i="15"/>
  <c r="BN10" i="15"/>
  <c r="BN11" i="15"/>
  <c r="BN12" i="15"/>
  <c r="BV13" i="15"/>
  <c r="AT15" i="15"/>
  <c r="BG16" i="15"/>
  <c r="BG17" i="15"/>
  <c r="BG19" i="15"/>
  <c r="BG21" i="15"/>
  <c r="BG22" i="15"/>
  <c r="AY24" i="15"/>
  <c r="BD25" i="15"/>
  <c r="BD27" i="15"/>
  <c r="BR27" i="15"/>
  <c r="BR33" i="15"/>
  <c r="BF33" i="15"/>
  <c r="BH36" i="15"/>
  <c r="AY36" i="15"/>
  <c r="BM11" i="15"/>
  <c r="AY6" i="15"/>
  <c r="AY7" i="15"/>
  <c r="AY8" i="15"/>
  <c r="AY10" i="15"/>
  <c r="AY11" i="15"/>
  <c r="AY12" i="15"/>
  <c r="AU14" i="15"/>
  <c r="BC14" i="15"/>
  <c r="AU15" i="15"/>
  <c r="BC15" i="15"/>
  <c r="BT15" i="15"/>
  <c r="BZ15" i="15" s="1"/>
  <c r="BG27" i="15"/>
  <c r="BD28" i="15"/>
  <c r="BT28" i="15"/>
  <c r="BZ28" i="15" s="1"/>
  <c r="BD29" i="15"/>
  <c r="AY30" i="15"/>
  <c r="BH33" i="15"/>
  <c r="AY33" i="15"/>
  <c r="BM8" i="15"/>
  <c r="BP30" i="15"/>
  <c r="BY30" i="15" s="1"/>
  <c r="AU30" i="15"/>
  <c r="BP6" i="15"/>
  <c r="BY6" i="15" s="1"/>
  <c r="BP7" i="15"/>
  <c r="BY7" i="15" s="1"/>
  <c r="BP8" i="15"/>
  <c r="BY8" i="15" s="1"/>
  <c r="BP10" i="15"/>
  <c r="BY10" i="15" s="1"/>
  <c r="BP11" i="15"/>
  <c r="BY11" i="15" s="1"/>
  <c r="BP12" i="15"/>
  <c r="BY12" i="15" s="1"/>
  <c r="BT14" i="15"/>
  <c r="BZ14" i="15" s="1"/>
  <c r="BG28" i="15"/>
  <c r="BS28" i="15"/>
  <c r="BZ32" i="15"/>
  <c r="BR35" i="15"/>
  <c r="BM6" i="15"/>
  <c r="BM7" i="15"/>
  <c r="BH31" i="15"/>
  <c r="AY31" i="15"/>
  <c r="AS7" i="15"/>
  <c r="AS10" i="15"/>
  <c r="BA12" i="15"/>
  <c r="BQ13" i="15"/>
  <c r="AW15" i="15"/>
  <c r="AX25" i="15"/>
  <c r="AW25" i="15"/>
  <c r="AS28" i="15"/>
  <c r="BH35" i="15"/>
  <c r="AY35" i="15"/>
  <c r="BO27" i="15"/>
  <c r="BC27" i="15"/>
  <c r="AT7" i="15"/>
  <c r="AT10" i="15"/>
  <c r="BR13" i="15"/>
  <c r="AX15" i="15"/>
  <c r="BA16" i="15"/>
  <c r="BA17" i="15"/>
  <c r="BA18" i="15"/>
  <c r="BA19" i="15"/>
  <c r="BA20" i="15"/>
  <c r="BA21" i="15"/>
  <c r="BA22" i="15"/>
  <c r="BA23" i="15"/>
  <c r="BD24" i="15"/>
  <c r="BQ24" i="15"/>
  <c r="AY25" i="15"/>
  <c r="BD26" i="15"/>
  <c r="AY27" i="15"/>
  <c r="AT28" i="15"/>
  <c r="BH32" i="15"/>
  <c r="AY32" i="15"/>
  <c r="AU6" i="15"/>
  <c r="AU7" i="15"/>
  <c r="AU8" i="15"/>
  <c r="AU10" i="15"/>
  <c r="AU11" i="15"/>
  <c r="AU12" i="15"/>
  <c r="AU13" i="15"/>
  <c r="BS13" i="15" s="1"/>
  <c r="AY14" i="15"/>
  <c r="AY15" i="15"/>
  <c r="BR26" i="15"/>
  <c r="AY28" i="15"/>
  <c r="AX28" i="15"/>
  <c r="AW28" i="15"/>
  <c r="AY29" i="15"/>
  <c r="BP29" i="15"/>
  <c r="BY29" i="15" s="1"/>
  <c r="BD30" i="15"/>
  <c r="BT31" i="15"/>
  <c r="BZ31" i="15" s="1"/>
  <c r="BR34" i="15"/>
  <c r="BF34" i="15"/>
  <c r="AS16" i="15"/>
  <c r="BD16" i="15"/>
  <c r="BD17" i="15"/>
  <c r="BD18" i="15"/>
  <c r="BD19" i="15"/>
  <c r="BD20" i="15"/>
  <c r="AS21" i="15"/>
  <c r="BD21" i="15"/>
  <c r="AS22" i="15"/>
  <c r="BD22" i="15"/>
  <c r="BD23" i="15"/>
  <c r="BH24" i="15"/>
  <c r="BT24" i="15"/>
  <c r="BZ24" i="15" s="1"/>
  <c r="BO25" i="15"/>
  <c r="BH26" i="15"/>
  <c r="BT26" i="15"/>
  <c r="BZ26" i="15" s="1"/>
  <c r="BH34" i="15"/>
  <c r="AY34" i="15"/>
  <c r="BC28" i="15"/>
  <c r="BC29" i="15"/>
  <c r="BC30" i="15"/>
  <c r="AU31" i="15"/>
  <c r="BC31" i="15"/>
  <c r="AU32" i="15"/>
  <c r="BC32" i="15"/>
  <c r="AU33" i="15"/>
  <c r="BC33" i="15"/>
  <c r="AU34" i="15"/>
  <c r="BC34" i="15"/>
  <c r="AU35" i="15"/>
  <c r="BC35" i="15"/>
  <c r="AU36" i="15"/>
  <c r="BC36" i="15"/>
  <c r="BP31" i="15"/>
  <c r="BY31" i="15" s="1"/>
  <c r="BP32" i="15"/>
  <c r="BY32" i="15" s="1"/>
  <c r="BP33" i="15"/>
  <c r="BY33" i="15" s="1"/>
  <c r="BP34" i="15"/>
  <c r="BY34" i="15" s="1"/>
  <c r="BP35" i="15"/>
  <c r="BY35" i="15" s="1"/>
  <c r="BP36" i="15"/>
  <c r="BY36" i="15" s="1"/>
  <c r="AR12" i="13"/>
  <c r="BP12" i="13" s="1"/>
  <c r="AY23" i="13"/>
  <c r="AV23" i="13"/>
  <c r="BT23" i="13" s="1"/>
  <c r="AP24" i="13"/>
  <c r="BN24" i="13" s="1"/>
  <c r="AU31" i="13"/>
  <c r="BS31" i="13" s="1"/>
  <c r="AY35" i="13"/>
  <c r="AX28" i="13"/>
  <c r="AV13" i="13"/>
  <c r="BT13" i="13" s="1"/>
  <c r="AY36" i="13"/>
  <c r="AV15" i="13"/>
  <c r="BT15" i="13" s="1"/>
  <c r="AR19" i="13"/>
  <c r="BD19" i="13" s="1"/>
  <c r="AZ25" i="13"/>
  <c r="AR26" i="13"/>
  <c r="BP26" i="13" s="1"/>
  <c r="AX29" i="13"/>
  <c r="AT29" i="13"/>
  <c r="BR29" i="13" s="1"/>
  <c r="AX10" i="13"/>
  <c r="BW11" i="13"/>
  <c r="AZ17" i="13"/>
  <c r="BG6" i="13"/>
  <c r="AX24" i="13"/>
  <c r="BM14" i="13"/>
  <c r="BV14" i="13" s="1"/>
  <c r="BM15" i="13"/>
  <c r="BV15" i="13" s="1"/>
  <c r="BM12" i="13"/>
  <c r="BV12" i="13" s="1"/>
  <c r="AQ14" i="13"/>
  <c r="BO14" i="13" s="1"/>
  <c r="AX16" i="13"/>
  <c r="AZ20" i="13"/>
  <c r="AP27" i="13"/>
  <c r="BN27" i="13" s="1"/>
  <c r="BE29" i="13"/>
  <c r="AQ34" i="13"/>
  <c r="BO34" i="13" s="1"/>
  <c r="AU11" i="13"/>
  <c r="BS11" i="13" s="1"/>
  <c r="AR14" i="13"/>
  <c r="BP14" i="13" s="1"/>
  <c r="AQ27" i="13"/>
  <c r="BO27" i="13" s="1"/>
  <c r="AR34" i="13"/>
  <c r="BP34" i="13" s="1"/>
  <c r="BD11" i="13"/>
  <c r="AY22" i="13"/>
  <c r="BJ24" i="13"/>
  <c r="AX30" i="13"/>
  <c r="BF12" i="13"/>
  <c r="AU12" i="13"/>
  <c r="BS12" i="13" s="1"/>
  <c r="AU13" i="13"/>
  <c r="BS13" i="13" s="1"/>
  <c r="AZ14" i="13"/>
  <c r="AU16" i="13"/>
  <c r="BS16" i="13" s="1"/>
  <c r="AY20" i="13"/>
  <c r="AZ21" i="13"/>
  <c r="AQ21" i="13"/>
  <c r="BC21" i="13" s="1"/>
  <c r="AU30" i="13"/>
  <c r="BS30" i="13" s="1"/>
  <c r="AZ36" i="13"/>
  <c r="AV12" i="13"/>
  <c r="BT12" i="13" s="1"/>
  <c r="BL15" i="13"/>
  <c r="AR21" i="13"/>
  <c r="BD21" i="13" s="1"/>
  <c r="AY10" i="13"/>
  <c r="BA19" i="13"/>
  <c r="BV24" i="13"/>
  <c r="AY30" i="13"/>
  <c r="BA30" i="13"/>
  <c r="BA10" i="13"/>
  <c r="BA22" i="13"/>
  <c r="BA7" i="13"/>
  <c r="BW10" i="13"/>
  <c r="AX35" i="13"/>
  <c r="BV21" i="13"/>
  <c r="BB16" i="13"/>
  <c r="BF26" i="13"/>
  <c r="BE26" i="13"/>
  <c r="BF30" i="13"/>
  <c r="BA33" i="13"/>
  <c r="BE6" i="13"/>
  <c r="BC25" i="13"/>
  <c r="AZ31" i="13"/>
  <c r="BV35" i="13"/>
  <c r="BS34" i="13"/>
  <c r="BA6" i="13"/>
  <c r="AX7" i="13"/>
  <c r="BF7" i="13"/>
  <c r="AU7" i="13"/>
  <c r="BS7" i="13" s="1"/>
  <c r="BW8" i="13"/>
  <c r="AZ10" i="13"/>
  <c r="BQ13" i="13"/>
  <c r="BW13" i="13" s="1"/>
  <c r="AU14" i="13"/>
  <c r="BS14" i="13" s="1"/>
  <c r="AX15" i="13"/>
  <c r="AQ18" i="13"/>
  <c r="BO18" i="13" s="1"/>
  <c r="AX19" i="13"/>
  <c r="AT20" i="13"/>
  <c r="BF20" i="13" s="1"/>
  <c r="AY21" i="13"/>
  <c r="AT22" i="13"/>
  <c r="BR22" i="13" s="1"/>
  <c r="AU24" i="13"/>
  <c r="BS24" i="13" s="1"/>
  <c r="BV27" i="13"/>
  <c r="AQ30" i="13"/>
  <c r="BC30" i="13" s="1"/>
  <c r="AX34" i="13"/>
  <c r="AP35" i="13"/>
  <c r="BN35" i="13" s="1"/>
  <c r="AV7" i="13"/>
  <c r="BT7" i="13" s="1"/>
  <c r="BB12" i="13"/>
  <c r="AV14" i="13"/>
  <c r="BT14" i="13" s="1"/>
  <c r="AY15" i="13"/>
  <c r="AY16" i="13"/>
  <c r="AY17" i="13"/>
  <c r="BE17" i="13"/>
  <c r="BE18" i="13"/>
  <c r="AY19" i="13"/>
  <c r="AX20" i="13"/>
  <c r="BA21" i="13"/>
  <c r="AU22" i="13"/>
  <c r="BS22" i="13" s="1"/>
  <c r="AZ23" i="13"/>
  <c r="AV24" i="13"/>
  <c r="BT24" i="13" s="1"/>
  <c r="AZ26" i="13"/>
  <c r="AP31" i="13"/>
  <c r="BN31" i="13" s="1"/>
  <c r="BC33" i="13"/>
  <c r="AR33" i="13"/>
  <c r="BP33" i="13" s="1"/>
  <c r="AZ35" i="13"/>
  <c r="AQ35" i="13"/>
  <c r="AT6" i="13"/>
  <c r="BR6" i="13" s="1"/>
  <c r="BM11" i="13"/>
  <c r="BV11" i="13" s="1"/>
  <c r="BN12" i="13"/>
  <c r="BE15" i="13"/>
  <c r="AZ16" i="13"/>
  <c r="BV23" i="13"/>
  <c r="BA25" i="13"/>
  <c r="BW31" i="13"/>
  <c r="AX32" i="13"/>
  <c r="AZ34" i="13"/>
  <c r="AR35" i="13"/>
  <c r="BA36" i="13"/>
  <c r="AV6" i="13"/>
  <c r="BT6" i="13" s="1"/>
  <c r="AZ7" i="13"/>
  <c r="AV8" i="13"/>
  <c r="BH8" i="13" s="1"/>
  <c r="AT10" i="13"/>
  <c r="BR10" i="13" s="1"/>
  <c r="AT11" i="13"/>
  <c r="BR11" i="13" s="1"/>
  <c r="AY14" i="13"/>
  <c r="BA16" i="13"/>
  <c r="BK17" i="13"/>
  <c r="AX18" i="13"/>
  <c r="AV18" i="13"/>
  <c r="BH18" i="13" s="1"/>
  <c r="AP21" i="13"/>
  <c r="BB21" i="13" s="1"/>
  <c r="AX22" i="13"/>
  <c r="AQ26" i="13"/>
  <c r="BO26" i="13" s="1"/>
  <c r="AR27" i="13"/>
  <c r="BP27" i="13" s="1"/>
  <c r="BM28" i="13"/>
  <c r="BV28" i="13" s="1"/>
  <c r="BF29" i="13"/>
  <c r="AV29" i="13"/>
  <c r="BT29" i="13" s="1"/>
  <c r="AV30" i="13"/>
  <c r="BH30" i="13" s="1"/>
  <c r="AT31" i="13"/>
  <c r="BR31" i="13" s="1"/>
  <c r="AY32" i="13"/>
  <c r="BB34" i="13"/>
  <c r="AY8" i="13"/>
  <c r="BB15" i="13"/>
  <c r="BW17" i="13"/>
  <c r="AY6" i="13"/>
  <c r="AP7" i="13"/>
  <c r="AZ8" i="13"/>
  <c r="BH11" i="13"/>
  <c r="AT17" i="13"/>
  <c r="BR17" i="13" s="1"/>
  <c r="AZ18" i="13"/>
  <c r="AQ20" i="13"/>
  <c r="BO20" i="13" s="1"/>
  <c r="AP22" i="13"/>
  <c r="BN22" i="13" s="1"/>
  <c r="BA24" i="13"/>
  <c r="AP25" i="13"/>
  <c r="BN25" i="13" s="1"/>
  <c r="AY29" i="13"/>
  <c r="AZ29" i="13"/>
  <c r="AZ30" i="13"/>
  <c r="AX33" i="13"/>
  <c r="AX36" i="13"/>
  <c r="AQ7" i="13"/>
  <c r="BC7" i="13" s="1"/>
  <c r="BW14" i="13"/>
  <c r="AU17" i="13"/>
  <c r="BS17" i="13" s="1"/>
  <c r="AR20" i="13"/>
  <c r="BP20" i="13" s="1"/>
  <c r="BE21" i="13"/>
  <c r="AR22" i="13"/>
  <c r="AR25" i="13"/>
  <c r="BK30" i="13"/>
  <c r="BG34" i="13"/>
  <c r="BE34" i="13"/>
  <c r="AP8" i="13"/>
  <c r="BB8" i="13" s="1"/>
  <c r="BE11" i="13"/>
  <c r="AX12" i="13"/>
  <c r="AT14" i="13"/>
  <c r="BR14" i="13" s="1"/>
  <c r="AV16" i="13"/>
  <c r="BT16" i="13" s="1"/>
  <c r="AV17" i="13"/>
  <c r="BH17" i="13" s="1"/>
  <c r="AP18" i="13"/>
  <c r="BN18" i="13" s="1"/>
  <c r="BL18" i="13"/>
  <c r="BE23" i="13"/>
  <c r="BQ24" i="13"/>
  <c r="BW24" i="13" s="1"/>
  <c r="BE25" i="13"/>
  <c r="AU26" i="13"/>
  <c r="BS26" i="13" s="1"/>
  <c r="AY27" i="13"/>
  <c r="AP30" i="13"/>
  <c r="BN30" i="13" s="1"/>
  <c r="AZ33" i="13"/>
  <c r="AT34" i="13"/>
  <c r="BF34" i="13" s="1"/>
  <c r="BS6" i="13"/>
  <c r="BR7" i="13"/>
  <c r="BM6" i="13"/>
  <c r="BV6" i="13" s="1"/>
  <c r="BL7" i="13"/>
  <c r="BD18" i="13"/>
  <c r="BA18" i="13"/>
  <c r="BS23" i="13"/>
  <c r="AP6" i="13"/>
  <c r="BE7" i="13"/>
  <c r="BM7" i="13"/>
  <c r="BV7" i="13" s="1"/>
  <c r="BL8" i="13"/>
  <c r="AU10" i="13"/>
  <c r="BK10" i="13"/>
  <c r="BE12" i="13"/>
  <c r="BN14" i="13"/>
  <c r="BN15" i="13"/>
  <c r="BT22" i="13"/>
  <c r="BH23" i="13"/>
  <c r="BJ10" i="13"/>
  <c r="BA17" i="13"/>
  <c r="AR17" i="13"/>
  <c r="AQ17" i="13"/>
  <c r="AP17" i="13"/>
  <c r="BO19" i="13"/>
  <c r="BF35" i="13"/>
  <c r="AQ6" i="13"/>
  <c r="BE8" i="13"/>
  <c r="BM8" i="13"/>
  <c r="BV8" i="13" s="1"/>
  <c r="AV10" i="13"/>
  <c r="BL10" i="13"/>
  <c r="AZ11" i="13"/>
  <c r="BA15" i="13"/>
  <c r="AR15" i="13"/>
  <c r="BM17" i="13"/>
  <c r="BV17" i="13" s="1"/>
  <c r="BE19" i="13"/>
  <c r="AV19" i="13"/>
  <c r="AU19" i="13"/>
  <c r="AT19" i="13"/>
  <c r="BN20" i="13"/>
  <c r="BH22" i="13"/>
  <c r="BG22" i="13"/>
  <c r="BE22" i="13"/>
  <c r="AZ24" i="13"/>
  <c r="BL24" i="13"/>
  <c r="BO30" i="13"/>
  <c r="AY31" i="13"/>
  <c r="BK31" i="13"/>
  <c r="AV32" i="13"/>
  <c r="AU32" i="13"/>
  <c r="BE32" i="13"/>
  <c r="BQ32" i="13"/>
  <c r="BW32" i="13" s="1"/>
  <c r="AT32" i="13"/>
  <c r="BK8" i="13"/>
  <c r="AR6" i="13"/>
  <c r="AZ6" i="13"/>
  <c r="AY7" i="13"/>
  <c r="AX8" i="13"/>
  <c r="BE10" i="13"/>
  <c r="BM10" i="13"/>
  <c r="BV10" i="13" s="1"/>
  <c r="AX11" i="13"/>
  <c r="BE14" i="13"/>
  <c r="BR18" i="13"/>
  <c r="BQ6" i="13"/>
  <c r="BW6" i="13" s="1"/>
  <c r="AR7" i="13"/>
  <c r="BF8" i="13"/>
  <c r="AQ8" i="13"/>
  <c r="AP10" i="13"/>
  <c r="AP11" i="13"/>
  <c r="AY11" i="13"/>
  <c r="AY12" i="13"/>
  <c r="BM13" i="13"/>
  <c r="BV13" i="13" s="1"/>
  <c r="AR13" i="13"/>
  <c r="BP13" i="13" s="1"/>
  <c r="AP13" i="13"/>
  <c r="BN13" i="13" s="1"/>
  <c r="AQ15" i="13"/>
  <c r="BK16" i="13"/>
  <c r="BO33" i="13"/>
  <c r="BQ7" i="13"/>
  <c r="BW7" i="13" s="1"/>
  <c r="AR8" i="13"/>
  <c r="AQ10" i="13"/>
  <c r="AQ11" i="13"/>
  <c r="BA11" i="13"/>
  <c r="BT11" i="13"/>
  <c r="BK12" i="13"/>
  <c r="AQ13" i="13"/>
  <c r="BO13" i="13" s="1"/>
  <c r="BG15" i="13"/>
  <c r="BG16" i="13"/>
  <c r="BF16" i="13"/>
  <c r="BE16" i="13"/>
  <c r="BL16" i="13"/>
  <c r="AX17" i="13"/>
  <c r="BJ17" i="13"/>
  <c r="BR24" i="13"/>
  <c r="AR10" i="13"/>
  <c r="BA12" i="13"/>
  <c r="AQ12" i="13"/>
  <c r="AZ12" i="13"/>
  <c r="BB14" i="13"/>
  <c r="BA14" i="13"/>
  <c r="BN16" i="13"/>
  <c r="BQ19" i="13"/>
  <c r="BW19" i="13" s="1"/>
  <c r="BR26" i="13"/>
  <c r="BV32" i="13"/>
  <c r="AY34" i="13"/>
  <c r="BK34" i="13"/>
  <c r="AX14" i="13"/>
  <c r="BA23" i="13"/>
  <c r="AR23" i="13"/>
  <c r="AQ23" i="13"/>
  <c r="AP23" i="13"/>
  <c r="BH24" i="13"/>
  <c r="BF25" i="13"/>
  <c r="BR25" i="13"/>
  <c r="AX27" i="13"/>
  <c r="BJ27" i="13"/>
  <c r="BR27" i="13"/>
  <c r="BQ18" i="13"/>
  <c r="BW18" i="13" s="1"/>
  <c r="BP19" i="13"/>
  <c r="BM22" i="13"/>
  <c r="BV22" i="13" s="1"/>
  <c r="BL23" i="13"/>
  <c r="BE27" i="13"/>
  <c r="AV27" i="13"/>
  <c r="AU27" i="13"/>
  <c r="AV28" i="13"/>
  <c r="AU28" i="13"/>
  <c r="AT28" i="13"/>
  <c r="AR32" i="13"/>
  <c r="AQ32" i="13"/>
  <c r="AP32" i="13"/>
  <c r="BC35" i="13"/>
  <c r="BA35" i="13"/>
  <c r="BM16" i="13"/>
  <c r="BV16" i="13" s="1"/>
  <c r="BL17" i="13"/>
  <c r="AU18" i="13"/>
  <c r="BK18" i="13"/>
  <c r="BJ19" i="13"/>
  <c r="BA20" i="13"/>
  <c r="BQ20" i="13"/>
  <c r="BW20" i="13" s="1"/>
  <c r="BP21" i="13"/>
  <c r="AQ22" i="13"/>
  <c r="BE24" i="13"/>
  <c r="AX25" i="13"/>
  <c r="BJ25" i="13"/>
  <c r="AU25" i="13"/>
  <c r="AX26" i="13"/>
  <c r="BR30" i="13"/>
  <c r="AX31" i="13"/>
  <c r="BE35" i="13"/>
  <c r="BK19" i="13"/>
  <c r="BJ20" i="13"/>
  <c r="BQ21" i="13"/>
  <c r="BW21" i="13" s="1"/>
  <c r="BP22" i="13"/>
  <c r="AV25" i="13"/>
  <c r="BK25" i="13"/>
  <c r="BA29" i="13"/>
  <c r="AQ29" i="13"/>
  <c r="AP29" i="13"/>
  <c r="BE33" i="13"/>
  <c r="AU33" i="13"/>
  <c r="AT33" i="13"/>
  <c r="BN34" i="13"/>
  <c r="BJ35" i="13"/>
  <c r="AR36" i="13"/>
  <c r="AQ36" i="13"/>
  <c r="AQ16" i="13"/>
  <c r="BM18" i="13"/>
  <c r="BV18" i="13" s="1"/>
  <c r="BC19" i="13"/>
  <c r="BB20" i="13"/>
  <c r="AU20" i="13"/>
  <c r="AT21" i="13"/>
  <c r="BQ22" i="13"/>
  <c r="BW22" i="13" s="1"/>
  <c r="BG23" i="13"/>
  <c r="BF24" i="13"/>
  <c r="AQ24" i="13"/>
  <c r="AY24" i="13"/>
  <c r="BD26" i="13"/>
  <c r="AY26" i="13"/>
  <c r="BA28" i="13"/>
  <c r="BQ28" i="13"/>
  <c r="BW28" i="13" s="1"/>
  <c r="AR29" i="13"/>
  <c r="BL30" i="13"/>
  <c r="BA32" i="13"/>
  <c r="AV33" i="13"/>
  <c r="AP36" i="13"/>
  <c r="BM36" i="13"/>
  <c r="BV36" i="13" s="1"/>
  <c r="BQ15" i="13"/>
  <c r="BW15" i="13" s="1"/>
  <c r="AR16" i="13"/>
  <c r="BM19" i="13"/>
  <c r="BV19" i="13" s="1"/>
  <c r="AV20" i="13"/>
  <c r="AU21" i="13"/>
  <c r="BQ23" i="13"/>
  <c r="BW23" i="13" s="1"/>
  <c r="AR24" i="13"/>
  <c r="BA27" i="13"/>
  <c r="BQ27" i="13"/>
  <c r="BW27" i="13" s="1"/>
  <c r="BC28" i="13"/>
  <c r="BO28" i="13"/>
  <c r="BE28" i="13"/>
  <c r="BS29" i="13"/>
  <c r="BG29" i="13"/>
  <c r="BQ33" i="13"/>
  <c r="BW33" i="13" s="1"/>
  <c r="BO35" i="13"/>
  <c r="AV36" i="13"/>
  <c r="AU36" i="13"/>
  <c r="AT36" i="13"/>
  <c r="BQ12" i="13"/>
  <c r="BW12" i="13" s="1"/>
  <c r="AT15" i="13"/>
  <c r="BQ16" i="13"/>
  <c r="BW16" i="13" s="1"/>
  <c r="BF18" i="13"/>
  <c r="AP19" i="13"/>
  <c r="BM20" i="13"/>
  <c r="BV20" i="13" s="1"/>
  <c r="AV21" i="13"/>
  <c r="AT23" i="13"/>
  <c r="BQ25" i="13"/>
  <c r="BW25" i="13" s="1"/>
  <c r="BB26" i="13"/>
  <c r="AP28" i="13"/>
  <c r="BQ36" i="13"/>
  <c r="BW36" i="13" s="1"/>
  <c r="BF27" i="13"/>
  <c r="AR28" i="13"/>
  <c r="BM29" i="13"/>
  <c r="BV29" i="13" s="1"/>
  <c r="BH31" i="13"/>
  <c r="BG31" i="13"/>
  <c r="BE31" i="13"/>
  <c r="AZ32" i="13"/>
  <c r="AY33" i="13"/>
  <c r="BA26" i="13"/>
  <c r="BQ26" i="13"/>
  <c r="BW26" i="13" s="1"/>
  <c r="AZ27" i="13"/>
  <c r="AY28" i="13"/>
  <c r="BE30" i="13"/>
  <c r="BM30" i="13"/>
  <c r="BV30" i="13" s="1"/>
  <c r="BL31" i="13"/>
  <c r="BT31" i="13"/>
  <c r="BK32" i="13"/>
  <c r="BJ33" i="13"/>
  <c r="BA34" i="13"/>
  <c r="BQ34" i="13"/>
  <c r="BW34" i="13" s="1"/>
  <c r="BP35" i="13"/>
  <c r="BM31" i="13"/>
  <c r="BV31" i="13" s="1"/>
  <c r="BL32" i="13"/>
  <c r="BK33" i="13"/>
  <c r="BJ34" i="13"/>
  <c r="BR34" i="13"/>
  <c r="BQ35" i="13"/>
  <c r="BW35" i="13" s="1"/>
  <c r="BM25" i="13"/>
  <c r="BV25" i="13" s="1"/>
  <c r="AV26" i="13"/>
  <c r="BQ29" i="13"/>
  <c r="BW29" i="13" s="1"/>
  <c r="AR30" i="13"/>
  <c r="AQ31" i="13"/>
  <c r="BM33" i="13"/>
  <c r="BV33" i="13" s="1"/>
  <c r="AV34" i="13"/>
  <c r="AU35" i="13"/>
  <c r="BM26" i="13"/>
  <c r="BV26" i="13" s="1"/>
  <c r="BQ30" i="13"/>
  <c r="BW30" i="13" s="1"/>
  <c r="AR31" i="13"/>
  <c r="AP33" i="13"/>
  <c r="BM34" i="13"/>
  <c r="BV34" i="13" s="1"/>
  <c r="AV35" i="13"/>
  <c r="BG8" i="13" l="1"/>
  <c r="BG20" i="16"/>
  <c r="BN7" i="17"/>
  <c r="BB7" i="17"/>
  <c r="BC17" i="17"/>
  <c r="BO17" i="17"/>
  <c r="BB24" i="13"/>
  <c r="BT18" i="13"/>
  <c r="BH21" i="16"/>
  <c r="BN32" i="17"/>
  <c r="BB32" i="17"/>
  <c r="BB11" i="17"/>
  <c r="BB30" i="17"/>
  <c r="BN30" i="17"/>
  <c r="BC19" i="17"/>
  <c r="BO19" i="17"/>
  <c r="BB14" i="16"/>
  <c r="BG16" i="16"/>
  <c r="BG25" i="17"/>
  <c r="BS25" i="17"/>
  <c r="BO12" i="17"/>
  <c r="BN35" i="17"/>
  <c r="BB35" i="17"/>
  <c r="BN6" i="17"/>
  <c r="BB6" i="17"/>
  <c r="BN31" i="17"/>
  <c r="BB31" i="17"/>
  <c r="BN11" i="16"/>
  <c r="BB8" i="17"/>
  <c r="BR24" i="16"/>
  <c r="BC21" i="17"/>
  <c r="BO21" i="17"/>
  <c r="BD33" i="13"/>
  <c r="BF12" i="16"/>
  <c r="BD14" i="16"/>
  <c r="BP7" i="16"/>
  <c r="BB9" i="17"/>
  <c r="BN9" i="17"/>
  <c r="BN36" i="17"/>
  <c r="BB36" i="17"/>
  <c r="BC18" i="17"/>
  <c r="BO18" i="17"/>
  <c r="BN34" i="17"/>
  <c r="BS29" i="15"/>
  <c r="BG23" i="15"/>
  <c r="BG26" i="15"/>
  <c r="BW21" i="15"/>
  <c r="BR31" i="15"/>
  <c r="BW20" i="15"/>
  <c r="BR18" i="15"/>
  <c r="BF32" i="15"/>
  <c r="BG18" i="15"/>
  <c r="BE14" i="15"/>
  <c r="BR36" i="15"/>
  <c r="BW18" i="15"/>
  <c r="BG20" i="15"/>
  <c r="BG24" i="15"/>
  <c r="BE30" i="15"/>
  <c r="BR22" i="15"/>
  <c r="BU19" i="15"/>
  <c r="BR25" i="15"/>
  <c r="BR19" i="15"/>
  <c r="BD6" i="16"/>
  <c r="BD12" i="16"/>
  <c r="BH12" i="16"/>
  <c r="BP8" i="16"/>
  <c r="BG12" i="16"/>
  <c r="BH16" i="16"/>
  <c r="BG11" i="16"/>
  <c r="BT6" i="16"/>
  <c r="BH6" i="16"/>
  <c r="BP17" i="16"/>
  <c r="BD17" i="16"/>
  <c r="BS6" i="16"/>
  <c r="BG6" i="16"/>
  <c r="BT9" i="16"/>
  <c r="BP9" i="16"/>
  <c r="BD9" i="16"/>
  <c r="BR28" i="16"/>
  <c r="BH8" i="16"/>
  <c r="BT8" i="16"/>
  <c r="BO7" i="16"/>
  <c r="BB9" i="16"/>
  <c r="BN9" i="16"/>
  <c r="BR24" i="15"/>
  <c r="BR16" i="15"/>
  <c r="BI10" i="15"/>
  <c r="BU21" i="15"/>
  <c r="BI23" i="15"/>
  <c r="BR21" i="15"/>
  <c r="BU12" i="15"/>
  <c r="BW22" i="15"/>
  <c r="BQ15" i="15"/>
  <c r="BR20" i="15"/>
  <c r="BQ25" i="15"/>
  <c r="BU6" i="15"/>
  <c r="BW16" i="15"/>
  <c r="BI11" i="15"/>
  <c r="BU8" i="15"/>
  <c r="BW19" i="15"/>
  <c r="BI18" i="15"/>
  <c r="BU18" i="15"/>
  <c r="BE27" i="15"/>
  <c r="BQ27" i="15"/>
  <c r="BW23" i="15"/>
  <c r="BR17" i="15"/>
  <c r="BI22" i="15"/>
  <c r="BU22" i="15"/>
  <c r="BU16" i="15"/>
  <c r="BI16" i="15"/>
  <c r="BQ26" i="15"/>
  <c r="BW17" i="15"/>
  <c r="BR23" i="15"/>
  <c r="BU20" i="15"/>
  <c r="BI20" i="15"/>
  <c r="BD12" i="13"/>
  <c r="BT17" i="13"/>
  <c r="BH12" i="13"/>
  <c r="BG30" i="13"/>
  <c r="BD34" i="13"/>
  <c r="BB35" i="13"/>
  <c r="BR33" i="17"/>
  <c r="BF33" i="17"/>
  <c r="BO28" i="17"/>
  <c r="BC28" i="17"/>
  <c r="BN25" i="17"/>
  <c r="BB25" i="17"/>
  <c r="BO6" i="17"/>
  <c r="BC6" i="17"/>
  <c r="BN23" i="17"/>
  <c r="BB23" i="17"/>
  <c r="BD11" i="17"/>
  <c r="BP11" i="17"/>
  <c r="BG6" i="17"/>
  <c r="BS6" i="17"/>
  <c r="BF28" i="17"/>
  <c r="BR28" i="17"/>
  <c r="BP31" i="17"/>
  <c r="BD31" i="17"/>
  <c r="BG33" i="17"/>
  <c r="BS33" i="17"/>
  <c r="BO24" i="17"/>
  <c r="BC24" i="17"/>
  <c r="BO22" i="17"/>
  <c r="BC22" i="17"/>
  <c r="BR36" i="17"/>
  <c r="BF36" i="17"/>
  <c r="BR32" i="17"/>
  <c r="BF32" i="17"/>
  <c r="BO27" i="17"/>
  <c r="BC27" i="17"/>
  <c r="BH8" i="17"/>
  <c r="BT8" i="17"/>
  <c r="BT19" i="17"/>
  <c r="BH19" i="17"/>
  <c r="BH15" i="17"/>
  <c r="BT15" i="17"/>
  <c r="BP32" i="17"/>
  <c r="BD32" i="17"/>
  <c r="BP30" i="17"/>
  <c r="BD30" i="17"/>
  <c r="BN28" i="17"/>
  <c r="BB28" i="17"/>
  <c r="BN24" i="17"/>
  <c r="BB24" i="17"/>
  <c r="BN22" i="17"/>
  <c r="BB22" i="17"/>
  <c r="BG36" i="17"/>
  <c r="BS36" i="17"/>
  <c r="BG32" i="17"/>
  <c r="BS32" i="17"/>
  <c r="BG9" i="17"/>
  <c r="BS9" i="17"/>
  <c r="BF27" i="17"/>
  <c r="BR27" i="17"/>
  <c r="BN27" i="17"/>
  <c r="BB27" i="17"/>
  <c r="BH7" i="17"/>
  <c r="BT7" i="17"/>
  <c r="BG22" i="17"/>
  <c r="BS22" i="17"/>
  <c r="BH18" i="17"/>
  <c r="BT18" i="17"/>
  <c r="BH14" i="17"/>
  <c r="BT14" i="17"/>
  <c r="BP36" i="17"/>
  <c r="BD36" i="17"/>
  <c r="BR35" i="17"/>
  <c r="BF35" i="17"/>
  <c r="BR31" i="17"/>
  <c r="BF31" i="17"/>
  <c r="BO26" i="17"/>
  <c r="BC26" i="17"/>
  <c r="BH20" i="17"/>
  <c r="BT20" i="17"/>
  <c r="BG8" i="17"/>
  <c r="BS8" i="17"/>
  <c r="BF26" i="17"/>
  <c r="BR26" i="17"/>
  <c r="BP35" i="17"/>
  <c r="BD35" i="17"/>
  <c r="BG35" i="17"/>
  <c r="BS35" i="17"/>
  <c r="BG31" i="17"/>
  <c r="BS31" i="17"/>
  <c r="BO9" i="17"/>
  <c r="BC9" i="17"/>
  <c r="BR34" i="17"/>
  <c r="BF34" i="17"/>
  <c r="BR30" i="17"/>
  <c r="BF30" i="17"/>
  <c r="BH6" i="17"/>
  <c r="BT6" i="17"/>
  <c r="BH17" i="17"/>
  <c r="BT17" i="17"/>
  <c r="BP34" i="17"/>
  <c r="BD34" i="17"/>
  <c r="BN26" i="17"/>
  <c r="BB26" i="17"/>
  <c r="BO8" i="17"/>
  <c r="BC8" i="17"/>
  <c r="BG34" i="17"/>
  <c r="BS34" i="17"/>
  <c r="BG30" i="17"/>
  <c r="BS30" i="17"/>
  <c r="BF25" i="17"/>
  <c r="BR25" i="17"/>
  <c r="BD12" i="17"/>
  <c r="BP12" i="17"/>
  <c r="BG7" i="17"/>
  <c r="BS7" i="17"/>
  <c r="BP33" i="17"/>
  <c r="BD33" i="17"/>
  <c r="BO25" i="17"/>
  <c r="BC25" i="17"/>
  <c r="BO7" i="17"/>
  <c r="BC7" i="17"/>
  <c r="BO23" i="17"/>
  <c r="BC23" i="17"/>
  <c r="BH9" i="17"/>
  <c r="BT9" i="17"/>
  <c r="BT24" i="17"/>
  <c r="BH24" i="17"/>
  <c r="BP20" i="17"/>
  <c r="BD20" i="17"/>
  <c r="BH16" i="17"/>
  <c r="BT16" i="17"/>
  <c r="BS29" i="16"/>
  <c r="BG29" i="16"/>
  <c r="BD27" i="16"/>
  <c r="BP27" i="16"/>
  <c r="BS25" i="16"/>
  <c r="BG25" i="16"/>
  <c r="BG22" i="16"/>
  <c r="BS22" i="16"/>
  <c r="BO15" i="16"/>
  <c r="BC15" i="16"/>
  <c r="BS32" i="16"/>
  <c r="BG32" i="16"/>
  <c r="BD24" i="16"/>
  <c r="BP24" i="16"/>
  <c r="BS17" i="16"/>
  <c r="BG17" i="16"/>
  <c r="BD32" i="16"/>
  <c r="BP32" i="16"/>
  <c r="BD28" i="16"/>
  <c r="BP28" i="16"/>
  <c r="BP19" i="16"/>
  <c r="BD19" i="16"/>
  <c r="BF18" i="16"/>
  <c r="BR18" i="16"/>
  <c r="BT27" i="16"/>
  <c r="BH27" i="16"/>
  <c r="BD23" i="16"/>
  <c r="BP23" i="16"/>
  <c r="BN27" i="16"/>
  <c r="BB27" i="16"/>
  <c r="BT25" i="16"/>
  <c r="BH25" i="16"/>
  <c r="BF36" i="16"/>
  <c r="BR36" i="16"/>
  <c r="BT22" i="16"/>
  <c r="BH22" i="16"/>
  <c r="BD34" i="16"/>
  <c r="BP34" i="16"/>
  <c r="BN24" i="16"/>
  <c r="BB24" i="16"/>
  <c r="BD29" i="16"/>
  <c r="BP29" i="16"/>
  <c r="BN32" i="16"/>
  <c r="BB32" i="16"/>
  <c r="BN28" i="16"/>
  <c r="BB28" i="16"/>
  <c r="BF27" i="16"/>
  <c r="BR27" i="16"/>
  <c r="BS35" i="16"/>
  <c r="BG35" i="16"/>
  <c r="BS36" i="16"/>
  <c r="BG36" i="16"/>
  <c r="BN34" i="16"/>
  <c r="BB34" i="16"/>
  <c r="BN29" i="16"/>
  <c r="BB29" i="16"/>
  <c r="BC20" i="16"/>
  <c r="BO20" i="16"/>
  <c r="BP21" i="16"/>
  <c r="BD21" i="16"/>
  <c r="BD25" i="16"/>
  <c r="BP25" i="16"/>
  <c r="BC19" i="16"/>
  <c r="BO19" i="16"/>
  <c r="BF35" i="16"/>
  <c r="BR35" i="16"/>
  <c r="BT32" i="16"/>
  <c r="BH32" i="16"/>
  <c r="BH19" i="16"/>
  <c r="BT19" i="16"/>
  <c r="BS14" i="16"/>
  <c r="BG14" i="16"/>
  <c r="BS18" i="16"/>
  <c r="BG18" i="16"/>
  <c r="BN23" i="16"/>
  <c r="BB23" i="16"/>
  <c r="BT35" i="16"/>
  <c r="BH35" i="16"/>
  <c r="BT36" i="16"/>
  <c r="BH36" i="16"/>
  <c r="BC26" i="16"/>
  <c r="BO26" i="16"/>
  <c r="BF33" i="16"/>
  <c r="BR33" i="16"/>
  <c r="BN6" i="16"/>
  <c r="BB6" i="16"/>
  <c r="BP20" i="16"/>
  <c r="BD20" i="16"/>
  <c r="BN21" i="16"/>
  <c r="BB21" i="16"/>
  <c r="BN25" i="16"/>
  <c r="BB25" i="16"/>
  <c r="BF26" i="16"/>
  <c r="BR26" i="16"/>
  <c r="BP15" i="16"/>
  <c r="BD15" i="16"/>
  <c r="BD36" i="16"/>
  <c r="BP36" i="16"/>
  <c r="BD33" i="16"/>
  <c r="BP33" i="16"/>
  <c r="BS7" i="16"/>
  <c r="BG7" i="16"/>
  <c r="BS33" i="16"/>
  <c r="BG33" i="16"/>
  <c r="BS31" i="16"/>
  <c r="BG31" i="16"/>
  <c r="BN20" i="16"/>
  <c r="BB20" i="16"/>
  <c r="BC25" i="16"/>
  <c r="BO25" i="16"/>
  <c r="BS26" i="16"/>
  <c r="BG26" i="16"/>
  <c r="BN36" i="16"/>
  <c r="BB36" i="16"/>
  <c r="BN33" i="16"/>
  <c r="BB33" i="16"/>
  <c r="BF34" i="16"/>
  <c r="BR34" i="16"/>
  <c r="BC18" i="16"/>
  <c r="BO18" i="16"/>
  <c r="BT33" i="16"/>
  <c r="BH33" i="16"/>
  <c r="BC35" i="16"/>
  <c r="BO35" i="16"/>
  <c r="BS28" i="16"/>
  <c r="BG28" i="16"/>
  <c r="BD35" i="16"/>
  <c r="BP35" i="16"/>
  <c r="BT31" i="16"/>
  <c r="BH31" i="16"/>
  <c r="BF19" i="16"/>
  <c r="BR19" i="16"/>
  <c r="BF30" i="16"/>
  <c r="BR30" i="16"/>
  <c r="BO8" i="16"/>
  <c r="BC8" i="16"/>
  <c r="BT26" i="16"/>
  <c r="BH26" i="16"/>
  <c r="BD31" i="16"/>
  <c r="BP31" i="16"/>
  <c r="BD22" i="16"/>
  <c r="BP22" i="16"/>
  <c r="BS34" i="16"/>
  <c r="BG34" i="16"/>
  <c r="BC24" i="16"/>
  <c r="BO24" i="16"/>
  <c r="BH17" i="16"/>
  <c r="BT17" i="16"/>
  <c r="BD26" i="16"/>
  <c r="BP26" i="16"/>
  <c r="BC32" i="16"/>
  <c r="BO32" i="16"/>
  <c r="BT28" i="16"/>
  <c r="BH28" i="16"/>
  <c r="BN35" i="16"/>
  <c r="BB35" i="16"/>
  <c r="BS19" i="16"/>
  <c r="BG19" i="16"/>
  <c r="BS30" i="16"/>
  <c r="BG30" i="16"/>
  <c r="BT23" i="16"/>
  <c r="BH23" i="16"/>
  <c r="BS15" i="16"/>
  <c r="BG15" i="16"/>
  <c r="BF22" i="16"/>
  <c r="BR22" i="16"/>
  <c r="BP18" i="16"/>
  <c r="BD18" i="16"/>
  <c r="BC14" i="16"/>
  <c r="BO14" i="16"/>
  <c r="BH7" i="16"/>
  <c r="BT7" i="16"/>
  <c r="BD30" i="16"/>
  <c r="BP30" i="16"/>
  <c r="BT29" i="16"/>
  <c r="BH29" i="16"/>
  <c r="BN30" i="16"/>
  <c r="BB30" i="16"/>
  <c r="BN31" i="16"/>
  <c r="BB31" i="16"/>
  <c r="BN22" i="16"/>
  <c r="BB22" i="16"/>
  <c r="BT34" i="16"/>
  <c r="BH34" i="16"/>
  <c r="BC34" i="16"/>
  <c r="BO34" i="16"/>
  <c r="BF32" i="16"/>
  <c r="BR32" i="16"/>
  <c r="BN26" i="16"/>
  <c r="BB26" i="16"/>
  <c r="BF17" i="16"/>
  <c r="BR17" i="16"/>
  <c r="BF31" i="16"/>
  <c r="BR31" i="16"/>
  <c r="BC28" i="16"/>
  <c r="BO28" i="16"/>
  <c r="BT30" i="16"/>
  <c r="BH30" i="16"/>
  <c r="BT15" i="16"/>
  <c r="BH15" i="16"/>
  <c r="BS27" i="16"/>
  <c r="BG27" i="16"/>
  <c r="BC23" i="16"/>
  <c r="BO23" i="16"/>
  <c r="BE19" i="15"/>
  <c r="BQ19" i="15"/>
  <c r="BG14" i="15"/>
  <c r="BS14" i="15"/>
  <c r="BR29" i="15"/>
  <c r="BF29" i="15"/>
  <c r="BJ34" i="15"/>
  <c r="BV34" i="15"/>
  <c r="BU28" i="15"/>
  <c r="BI28" i="15"/>
  <c r="BS12" i="15"/>
  <c r="BG12" i="15"/>
  <c r="BW32" i="15"/>
  <c r="BK32" i="15"/>
  <c r="BR7" i="15"/>
  <c r="BF7" i="15"/>
  <c r="BQ11" i="15"/>
  <c r="BE11" i="15"/>
  <c r="BW31" i="15"/>
  <c r="BK31" i="15"/>
  <c r="BJ12" i="15"/>
  <c r="BV12" i="15"/>
  <c r="BJ7" i="15"/>
  <c r="BV7" i="15"/>
  <c r="BI15" i="15"/>
  <c r="BU15" i="15"/>
  <c r="BI33" i="15"/>
  <c r="BU33" i="15"/>
  <c r="BQ36" i="15"/>
  <c r="BE36" i="15"/>
  <c r="BW28" i="15"/>
  <c r="BK28" i="15"/>
  <c r="BV14" i="15"/>
  <c r="BJ14" i="15"/>
  <c r="BE29" i="15"/>
  <c r="BQ29" i="15"/>
  <c r="BQ10" i="15"/>
  <c r="BE10" i="15"/>
  <c r="BU26" i="15"/>
  <c r="BI26" i="15"/>
  <c r="BJ33" i="15"/>
  <c r="BV33" i="15"/>
  <c r="BK12" i="15"/>
  <c r="BW12" i="15"/>
  <c r="BJ36" i="15"/>
  <c r="BV36" i="15"/>
  <c r="BJ11" i="15"/>
  <c r="BV11" i="15"/>
  <c r="BJ6" i="15"/>
  <c r="BV6" i="15"/>
  <c r="BQ35" i="15"/>
  <c r="BE35" i="15"/>
  <c r="BG34" i="15"/>
  <c r="BS34" i="15"/>
  <c r="BE22" i="15"/>
  <c r="BQ22" i="15"/>
  <c r="BE18" i="15"/>
  <c r="BQ18" i="15"/>
  <c r="BS8" i="15"/>
  <c r="BG8" i="15"/>
  <c r="BF28" i="15"/>
  <c r="BR28" i="15"/>
  <c r="BE28" i="15"/>
  <c r="BQ28" i="15"/>
  <c r="BU14" i="15"/>
  <c r="BI14" i="15"/>
  <c r="BE8" i="15"/>
  <c r="BQ8" i="15"/>
  <c r="BV26" i="15"/>
  <c r="BJ26" i="15"/>
  <c r="BW33" i="15"/>
  <c r="BK33" i="15"/>
  <c r="BK11" i="15"/>
  <c r="BW11" i="15"/>
  <c r="BW36" i="15"/>
  <c r="BK36" i="15"/>
  <c r="BK24" i="15"/>
  <c r="BW24" i="15"/>
  <c r="BG31" i="15"/>
  <c r="BS31" i="15"/>
  <c r="BV28" i="15"/>
  <c r="BJ28" i="15"/>
  <c r="BQ34" i="15"/>
  <c r="BE34" i="15"/>
  <c r="BS7" i="15"/>
  <c r="BG7" i="15"/>
  <c r="BW27" i="15"/>
  <c r="BK27" i="15"/>
  <c r="BR12" i="15"/>
  <c r="BF12" i="15"/>
  <c r="BI35" i="15"/>
  <c r="BU35" i="15"/>
  <c r="BU27" i="15"/>
  <c r="BI27" i="15"/>
  <c r="BE7" i="15"/>
  <c r="BQ7" i="15"/>
  <c r="BG30" i="15"/>
  <c r="BS30" i="15"/>
  <c r="BK10" i="15"/>
  <c r="BW10" i="15"/>
  <c r="BF15" i="15"/>
  <c r="BR15" i="15"/>
  <c r="BJ10" i="15"/>
  <c r="BV10" i="15"/>
  <c r="BG35" i="15"/>
  <c r="BS35" i="15"/>
  <c r="BV15" i="15"/>
  <c r="BJ15" i="15"/>
  <c r="BQ33" i="15"/>
  <c r="BE33" i="15"/>
  <c r="BG33" i="15"/>
  <c r="BS33" i="15"/>
  <c r="BI34" i="15"/>
  <c r="BU34" i="15"/>
  <c r="BE21" i="15"/>
  <c r="BQ21" i="15"/>
  <c r="BE17" i="15"/>
  <c r="BQ17" i="15"/>
  <c r="BU29" i="15"/>
  <c r="BI29" i="15"/>
  <c r="BW15" i="15"/>
  <c r="BK15" i="15"/>
  <c r="BS6" i="15"/>
  <c r="BG6" i="15"/>
  <c r="BR11" i="15"/>
  <c r="BF11" i="15"/>
  <c r="BJ35" i="15"/>
  <c r="BV35" i="15"/>
  <c r="BV27" i="15"/>
  <c r="BJ27" i="15"/>
  <c r="BE6" i="15"/>
  <c r="BQ6" i="15"/>
  <c r="BI30" i="15"/>
  <c r="BU30" i="15"/>
  <c r="BK8" i="15"/>
  <c r="BW8" i="15"/>
  <c r="BF14" i="15"/>
  <c r="BR14" i="15"/>
  <c r="BU24" i="15"/>
  <c r="BI24" i="15"/>
  <c r="BS11" i="15"/>
  <c r="BG11" i="15"/>
  <c r="BI36" i="15"/>
  <c r="BU36" i="15"/>
  <c r="BS10" i="15"/>
  <c r="BG10" i="15"/>
  <c r="BQ32" i="15"/>
  <c r="BE32" i="15"/>
  <c r="BJ29" i="15"/>
  <c r="BV29" i="15"/>
  <c r="BW14" i="15"/>
  <c r="BK14" i="15"/>
  <c r="BI32" i="15"/>
  <c r="BU32" i="15"/>
  <c r="BR10" i="15"/>
  <c r="BF10" i="15"/>
  <c r="BW35" i="15"/>
  <c r="BK35" i="15"/>
  <c r="BU25" i="15"/>
  <c r="BI25" i="15"/>
  <c r="BE12" i="15"/>
  <c r="BQ12" i="15"/>
  <c r="BI31" i="15"/>
  <c r="BU31" i="15"/>
  <c r="BR30" i="15"/>
  <c r="BF30" i="15"/>
  <c r="BJ30" i="15"/>
  <c r="BV30" i="15"/>
  <c r="BK7" i="15"/>
  <c r="BW7" i="15"/>
  <c r="BJ8" i="15"/>
  <c r="BV8" i="15"/>
  <c r="BV24" i="15"/>
  <c r="BJ24" i="15"/>
  <c r="BE23" i="15"/>
  <c r="BQ23" i="15"/>
  <c r="BR6" i="15"/>
  <c r="BF6" i="15"/>
  <c r="BQ31" i="15"/>
  <c r="BE31" i="15"/>
  <c r="BG36" i="15"/>
  <c r="BS36" i="15"/>
  <c r="BG32" i="15"/>
  <c r="BS32" i="15"/>
  <c r="BW34" i="15"/>
  <c r="BK34" i="15"/>
  <c r="BE20" i="15"/>
  <c r="BQ20" i="15"/>
  <c r="BE16" i="15"/>
  <c r="BQ16" i="15"/>
  <c r="BW29" i="15"/>
  <c r="BK29" i="15"/>
  <c r="BJ32" i="15"/>
  <c r="BV32" i="15"/>
  <c r="BK25" i="15"/>
  <c r="BW25" i="15"/>
  <c r="BR8" i="15"/>
  <c r="BF8" i="15"/>
  <c r="BV25" i="15"/>
  <c r="BJ25" i="15"/>
  <c r="BJ31" i="15"/>
  <c r="BV31" i="15"/>
  <c r="BW30" i="15"/>
  <c r="BK30" i="15"/>
  <c r="BS15" i="15"/>
  <c r="BG15" i="15"/>
  <c r="BK6" i="15"/>
  <c r="BW6" i="15"/>
  <c r="BH15" i="13"/>
  <c r="BG7" i="13"/>
  <c r="BD14" i="13"/>
  <c r="BF22" i="13"/>
  <c r="BH6" i="13"/>
  <c r="BG12" i="13"/>
  <c r="BN21" i="13"/>
  <c r="BF31" i="13"/>
  <c r="BC34" i="13"/>
  <c r="BF11" i="13"/>
  <c r="BB7" i="13"/>
  <c r="BT30" i="13"/>
  <c r="BF17" i="13"/>
  <c r="BG26" i="13"/>
  <c r="BF6" i="13"/>
  <c r="BC20" i="13"/>
  <c r="BC18" i="13"/>
  <c r="BD27" i="13"/>
  <c r="BB31" i="13"/>
  <c r="BO21" i="13"/>
  <c r="BD35" i="13"/>
  <c r="BC14" i="13"/>
  <c r="BH14" i="13"/>
  <c r="BG11" i="13"/>
  <c r="BH29" i="13"/>
  <c r="BF10" i="13"/>
  <c r="BH16" i="13"/>
  <c r="BB27" i="13"/>
  <c r="BC27" i="13"/>
  <c r="BR20" i="13"/>
  <c r="BH7" i="13"/>
  <c r="BO7" i="13"/>
  <c r="BT8" i="13"/>
  <c r="BB30" i="13"/>
  <c r="BB25" i="13"/>
  <c r="BB22" i="13"/>
  <c r="BB18" i="13"/>
  <c r="BP25" i="13"/>
  <c r="BD25" i="13"/>
  <c r="BD22" i="13"/>
  <c r="BD20" i="13"/>
  <c r="BN8" i="13"/>
  <c r="BG24" i="13"/>
  <c r="BC26" i="13"/>
  <c r="BG14" i="13"/>
  <c r="BG17" i="13"/>
  <c r="BF14" i="13"/>
  <c r="BN7" i="13"/>
  <c r="BP31" i="13"/>
  <c r="BD31" i="13"/>
  <c r="BF33" i="13"/>
  <c r="BR33" i="13"/>
  <c r="BO32" i="13"/>
  <c r="BC32" i="13"/>
  <c r="BP10" i="13"/>
  <c r="BD10" i="13"/>
  <c r="BC15" i="13"/>
  <c r="BO15" i="13"/>
  <c r="BG32" i="13"/>
  <c r="BS32" i="13"/>
  <c r="BT19" i="13"/>
  <c r="BH19" i="13"/>
  <c r="BB6" i="13"/>
  <c r="BN6" i="13"/>
  <c r="BS35" i="13"/>
  <c r="BG35" i="13"/>
  <c r="BT26" i="13"/>
  <c r="BH26" i="13"/>
  <c r="BR15" i="13"/>
  <c r="BF15" i="13"/>
  <c r="BG33" i="13"/>
  <c r="BS33" i="13"/>
  <c r="BC22" i="13"/>
  <c r="BO22" i="13"/>
  <c r="BP32" i="13"/>
  <c r="BD32" i="13"/>
  <c r="BB23" i="13"/>
  <c r="BN23" i="13"/>
  <c r="BN10" i="13"/>
  <c r="BB10" i="13"/>
  <c r="BH32" i="13"/>
  <c r="BT32" i="13"/>
  <c r="BH10" i="13"/>
  <c r="BT10" i="13"/>
  <c r="BG10" i="13"/>
  <c r="BS10" i="13"/>
  <c r="BT20" i="13"/>
  <c r="BH20" i="13"/>
  <c r="BT34" i="13"/>
  <c r="BH34" i="13"/>
  <c r="BR23" i="13"/>
  <c r="BF23" i="13"/>
  <c r="BR36" i="13"/>
  <c r="BF36" i="13"/>
  <c r="BB36" i="13"/>
  <c r="BN36" i="13"/>
  <c r="BR21" i="13"/>
  <c r="BF21" i="13"/>
  <c r="BC23" i="13"/>
  <c r="BO23" i="13"/>
  <c r="BS36" i="13"/>
  <c r="BG36" i="13"/>
  <c r="BP16" i="13"/>
  <c r="BD16" i="13"/>
  <c r="BT33" i="13"/>
  <c r="BH33" i="13"/>
  <c r="BS20" i="13"/>
  <c r="BG20" i="13"/>
  <c r="BC36" i="13"/>
  <c r="BO36" i="13"/>
  <c r="BB29" i="13"/>
  <c r="BN29" i="13"/>
  <c r="BR28" i="13"/>
  <c r="BF28" i="13"/>
  <c r="BP23" i="13"/>
  <c r="BD23" i="13"/>
  <c r="BO8" i="13"/>
  <c r="BC8" i="13"/>
  <c r="BD6" i="13"/>
  <c r="BP6" i="13"/>
  <c r="BT35" i="13"/>
  <c r="BH35" i="13"/>
  <c r="BB28" i="13"/>
  <c r="BN28" i="13"/>
  <c r="BT21" i="13"/>
  <c r="BH21" i="13"/>
  <c r="BT36" i="13"/>
  <c r="BH36" i="13"/>
  <c r="BP24" i="13"/>
  <c r="BD24" i="13"/>
  <c r="BD36" i="13"/>
  <c r="BP36" i="13"/>
  <c r="BC29" i="13"/>
  <c r="BO29" i="13"/>
  <c r="BS28" i="13"/>
  <c r="BG28" i="13"/>
  <c r="BN17" i="13"/>
  <c r="BB17" i="13"/>
  <c r="BO31" i="13"/>
  <c r="BC31" i="13"/>
  <c r="BG25" i="13"/>
  <c r="BS25" i="13"/>
  <c r="BT28" i="13"/>
  <c r="BH28" i="13"/>
  <c r="BO12" i="13"/>
  <c r="BC12" i="13"/>
  <c r="BC11" i="13"/>
  <c r="BO11" i="13"/>
  <c r="BF32" i="13"/>
  <c r="BR32" i="13"/>
  <c r="BO17" i="13"/>
  <c r="BC17" i="13"/>
  <c r="BN33" i="13"/>
  <c r="BB33" i="13"/>
  <c r="BP30" i="13"/>
  <c r="BD30" i="13"/>
  <c r="BN19" i="13"/>
  <c r="BB19" i="13"/>
  <c r="BO24" i="13"/>
  <c r="BC24" i="13"/>
  <c r="BS27" i="13"/>
  <c r="BG27" i="13"/>
  <c r="BO10" i="13"/>
  <c r="BC10" i="13"/>
  <c r="BP7" i="13"/>
  <c r="BD7" i="13"/>
  <c r="BF19" i="13"/>
  <c r="BR19" i="13"/>
  <c r="BC6" i="13"/>
  <c r="BO6" i="13"/>
  <c r="BP17" i="13"/>
  <c r="BD17" i="13"/>
  <c r="BD28" i="13"/>
  <c r="BP28" i="13"/>
  <c r="BS21" i="13"/>
  <c r="BG21" i="13"/>
  <c r="BD29" i="13"/>
  <c r="BP29" i="13"/>
  <c r="BO16" i="13"/>
  <c r="BC16" i="13"/>
  <c r="BT25" i="13"/>
  <c r="BH25" i="13"/>
  <c r="BG18" i="13"/>
  <c r="BS18" i="13"/>
  <c r="BN32" i="13"/>
  <c r="BB32" i="13"/>
  <c r="BT27" i="13"/>
  <c r="BH27" i="13"/>
  <c r="BP8" i="13"/>
  <c r="BD8" i="13"/>
  <c r="BB11" i="13"/>
  <c r="BN11" i="13"/>
  <c r="BG19" i="13"/>
  <c r="BS19" i="13"/>
  <c r="BP15" i="13"/>
  <c r="BD15" i="13"/>
</calcChain>
</file>

<file path=xl/comments1.xml><?xml version="1.0" encoding="utf-8"?>
<comments xmlns="http://schemas.openxmlformats.org/spreadsheetml/2006/main">
  <authors>
    <author>Home</author>
  </authors>
  <commentList>
    <comment ref="R64" authorId="0" shapeId="0">
      <text>
        <r>
          <rPr>
            <b/>
            <sz val="9"/>
            <color indexed="81"/>
            <rFont val="Tahoma"/>
            <family val="2"/>
          </rPr>
          <t>ngày trung tâm xã</t>
        </r>
      </text>
    </comment>
  </commentList>
</comments>
</file>

<file path=xl/comments2.xml><?xml version="1.0" encoding="utf-8"?>
<comments xmlns="http://schemas.openxmlformats.org/spreadsheetml/2006/main">
  <authors>
    <author>Administrator</author>
    <author>Home</author>
  </authors>
  <commentList>
    <comment ref="AF3" authorId="0" shapeId="0">
      <text>
        <r>
          <rPr>
            <b/>
            <sz val="9"/>
            <color indexed="81"/>
            <rFont val="Tahoma"/>
            <family val="2"/>
          </rPr>
          <t>Administrator:</t>
        </r>
        <r>
          <rPr>
            <sz val="9"/>
            <color indexed="81"/>
            <rFont val="Tahoma"/>
            <family val="2"/>
          </rPr>
          <t xml:space="preserve">
Nhập sau</t>
        </r>
      </text>
    </comment>
    <comment ref="AJ3" authorId="0" shapeId="0">
      <text>
        <r>
          <rPr>
            <b/>
            <sz val="9"/>
            <color indexed="81"/>
            <rFont val="Tahoma"/>
            <family val="2"/>
          </rPr>
          <t>Administrator:</t>
        </r>
        <r>
          <rPr>
            <sz val="9"/>
            <color indexed="81"/>
            <rFont val="Tahoma"/>
            <family val="2"/>
          </rPr>
          <t xml:space="preserve">
Nhập sau</t>
        </r>
      </text>
    </comment>
    <comment ref="BX3" authorId="0" shapeId="0">
      <text>
        <r>
          <rPr>
            <b/>
            <sz val="9"/>
            <color indexed="81"/>
            <rFont val="Tahoma"/>
            <family val="2"/>
          </rPr>
          <t>Administrator:</t>
        </r>
        <r>
          <rPr>
            <sz val="9"/>
            <color indexed="81"/>
            <rFont val="Tahoma"/>
            <family val="2"/>
          </rPr>
          <t xml:space="preserve">
Nhập sau</t>
        </r>
      </text>
    </comment>
    <comment ref="R8" authorId="1" shapeId="0">
      <text>
        <r>
          <rPr>
            <b/>
            <sz val="9"/>
            <color indexed="81"/>
            <rFont val="Tahoma"/>
            <family val="2"/>
          </rPr>
          <t>ngày trung tâm xã</t>
        </r>
      </text>
    </comment>
    <comment ref="T8" authorId="1" shapeId="0">
      <text>
        <r>
          <rPr>
            <b/>
            <sz val="9"/>
            <color indexed="81"/>
            <rFont val="Tahoma"/>
            <family val="2"/>
          </rPr>
          <t>ngày trung tâm xã</t>
        </r>
      </text>
    </comment>
  </commentList>
</comments>
</file>

<file path=xl/comments3.xml><?xml version="1.0" encoding="utf-8"?>
<comments xmlns="http://schemas.openxmlformats.org/spreadsheetml/2006/main">
  <authors>
    <author>Administrator</author>
    <author>Home</author>
  </authors>
  <commentList>
    <comment ref="AF3" authorId="0" shapeId="0">
      <text>
        <r>
          <rPr>
            <b/>
            <sz val="9"/>
            <color indexed="81"/>
            <rFont val="Tahoma"/>
            <family val="2"/>
          </rPr>
          <t>Administrator:</t>
        </r>
        <r>
          <rPr>
            <sz val="9"/>
            <color indexed="81"/>
            <rFont val="Tahoma"/>
            <family val="2"/>
          </rPr>
          <t xml:space="preserve">
Nhập sau</t>
        </r>
      </text>
    </comment>
    <comment ref="CA3" authorId="0" shapeId="0">
      <text>
        <r>
          <rPr>
            <b/>
            <sz val="9"/>
            <color indexed="81"/>
            <rFont val="Tahoma"/>
            <family val="2"/>
          </rPr>
          <t>Administrator:</t>
        </r>
        <r>
          <rPr>
            <sz val="9"/>
            <color indexed="81"/>
            <rFont val="Tahoma"/>
            <family val="2"/>
          </rPr>
          <t xml:space="preserve">
Nhập sau</t>
        </r>
      </text>
    </comment>
    <comment ref="R8" authorId="1" shapeId="0">
      <text>
        <r>
          <rPr>
            <b/>
            <sz val="9"/>
            <color indexed="81"/>
            <rFont val="Tahoma"/>
            <family val="2"/>
          </rPr>
          <t>ngày trung tâm xã</t>
        </r>
      </text>
    </comment>
    <comment ref="T8" authorId="1" shapeId="0">
      <text>
        <r>
          <rPr>
            <b/>
            <sz val="9"/>
            <color indexed="81"/>
            <rFont val="Tahoma"/>
            <family val="2"/>
          </rPr>
          <t>ngày trung tâm xã</t>
        </r>
      </text>
    </comment>
  </commentList>
</comments>
</file>

<file path=xl/comments4.xml><?xml version="1.0" encoding="utf-8"?>
<comments xmlns="http://schemas.openxmlformats.org/spreadsheetml/2006/main">
  <authors>
    <author>Administrator</author>
    <author>Home</author>
  </authors>
  <commentList>
    <comment ref="AF3" authorId="0" shapeId="0">
      <text>
        <r>
          <rPr>
            <b/>
            <sz val="9"/>
            <color indexed="81"/>
            <rFont val="Tahoma"/>
            <family val="2"/>
          </rPr>
          <t>Administrator:</t>
        </r>
        <r>
          <rPr>
            <sz val="9"/>
            <color indexed="81"/>
            <rFont val="Tahoma"/>
            <family val="2"/>
          </rPr>
          <t xml:space="preserve">
Nhập sau</t>
        </r>
      </text>
    </comment>
    <comment ref="AJ3" authorId="0" shapeId="0">
      <text>
        <r>
          <rPr>
            <b/>
            <sz val="9"/>
            <color indexed="81"/>
            <rFont val="Tahoma"/>
            <family val="2"/>
          </rPr>
          <t>Administrator:</t>
        </r>
        <r>
          <rPr>
            <sz val="9"/>
            <color indexed="81"/>
            <rFont val="Tahoma"/>
            <family val="2"/>
          </rPr>
          <t xml:space="preserve">
Nhập sau</t>
        </r>
      </text>
    </comment>
    <comment ref="BX3" authorId="0" shapeId="0">
      <text>
        <r>
          <rPr>
            <b/>
            <sz val="9"/>
            <color indexed="81"/>
            <rFont val="Tahoma"/>
            <family val="2"/>
          </rPr>
          <t>Administrator:</t>
        </r>
        <r>
          <rPr>
            <sz val="9"/>
            <color indexed="81"/>
            <rFont val="Tahoma"/>
            <family val="2"/>
          </rPr>
          <t xml:space="preserve">
Nhập sau</t>
        </r>
      </text>
    </comment>
    <comment ref="R8" authorId="1" shapeId="0">
      <text>
        <r>
          <rPr>
            <b/>
            <sz val="9"/>
            <color indexed="81"/>
            <rFont val="Tahoma"/>
            <family val="2"/>
          </rPr>
          <t>ngày trung tâm xã</t>
        </r>
      </text>
    </comment>
    <comment ref="T8" authorId="1" shapeId="0">
      <text>
        <r>
          <rPr>
            <b/>
            <sz val="9"/>
            <color indexed="81"/>
            <rFont val="Tahoma"/>
            <family val="2"/>
          </rPr>
          <t>ngày trung tâm xã</t>
        </r>
      </text>
    </comment>
  </commentList>
</comments>
</file>

<file path=xl/comments5.xml><?xml version="1.0" encoding="utf-8"?>
<comments xmlns="http://schemas.openxmlformats.org/spreadsheetml/2006/main">
  <authors>
    <author>Administrator</author>
    <author>Home</author>
  </authors>
  <commentList>
    <comment ref="AF3" authorId="0" shapeId="0">
      <text>
        <r>
          <rPr>
            <b/>
            <sz val="9"/>
            <color indexed="81"/>
            <rFont val="Tahoma"/>
            <family val="2"/>
          </rPr>
          <t>Administrator:</t>
        </r>
        <r>
          <rPr>
            <sz val="9"/>
            <color indexed="81"/>
            <rFont val="Tahoma"/>
            <family val="2"/>
          </rPr>
          <t xml:space="preserve">
Nhập sau</t>
        </r>
      </text>
    </comment>
    <comment ref="AJ3" authorId="0" shapeId="0">
      <text>
        <r>
          <rPr>
            <b/>
            <sz val="9"/>
            <color indexed="81"/>
            <rFont val="Tahoma"/>
            <family val="2"/>
          </rPr>
          <t>Administrator:</t>
        </r>
        <r>
          <rPr>
            <sz val="9"/>
            <color indexed="81"/>
            <rFont val="Tahoma"/>
            <family val="2"/>
          </rPr>
          <t xml:space="preserve">
Nhập sau</t>
        </r>
      </text>
    </comment>
    <comment ref="BX3" authorId="0" shapeId="0">
      <text>
        <r>
          <rPr>
            <b/>
            <sz val="9"/>
            <color indexed="81"/>
            <rFont val="Tahoma"/>
            <family val="2"/>
          </rPr>
          <t>Administrator:</t>
        </r>
        <r>
          <rPr>
            <sz val="9"/>
            <color indexed="81"/>
            <rFont val="Tahoma"/>
            <family val="2"/>
          </rPr>
          <t xml:space="preserve">
Nhập sau</t>
        </r>
      </text>
    </comment>
    <comment ref="R8" authorId="1" shapeId="0">
      <text>
        <r>
          <rPr>
            <b/>
            <sz val="9"/>
            <color indexed="81"/>
            <rFont val="Tahoma"/>
            <family val="2"/>
          </rPr>
          <t>ngày trung tâm xã</t>
        </r>
      </text>
    </comment>
    <comment ref="T8" authorId="1" shapeId="0">
      <text>
        <r>
          <rPr>
            <b/>
            <sz val="9"/>
            <color indexed="81"/>
            <rFont val="Tahoma"/>
            <family val="2"/>
          </rPr>
          <t>ngày trung tâm xã</t>
        </r>
      </text>
    </comment>
  </commentList>
</comments>
</file>

<file path=xl/comments6.xml><?xml version="1.0" encoding="utf-8"?>
<comments xmlns="http://schemas.openxmlformats.org/spreadsheetml/2006/main">
  <authors>
    <author>Home</author>
    <author>HP</author>
    <author>Thuy</author>
    <author>Admin</author>
    <author>Author</author>
  </authors>
  <commentList>
    <comment ref="R63" authorId="0" shapeId="0">
      <text>
        <r>
          <rPr>
            <b/>
            <sz val="9"/>
            <color indexed="81"/>
            <rFont val="Tahoma"/>
            <family val="2"/>
          </rPr>
          <t>ngày trung tâm xã</t>
        </r>
      </text>
    </comment>
    <comment ref="N110" authorId="0" shapeId="0">
      <text>
        <r>
          <rPr>
            <b/>
            <sz val="9"/>
            <rFont val="Tahoma"/>
            <family val="2"/>
          </rPr>
          <t>tách đoạn</t>
        </r>
      </text>
    </comment>
    <comment ref="R126" authorId="0" shapeId="0">
      <text>
        <r>
          <rPr>
            <b/>
            <sz val="9"/>
            <rFont val="Tahoma"/>
            <family val="2"/>
          </rPr>
          <t>Đơn vị tư vấn cân đối lại</t>
        </r>
      </text>
    </comment>
    <comment ref="N213" authorId="0" shapeId="0">
      <text>
        <r>
          <rPr>
            <b/>
            <sz val="9"/>
            <rFont val="Tahoma"/>
            <family val="2"/>
          </rPr>
          <t xml:space="preserve">Đề xuất gộp đoạn
</t>
        </r>
      </text>
    </comment>
    <comment ref="Q361" authorId="0" shapeId="0">
      <text>
        <r>
          <rPr>
            <b/>
            <sz val="9"/>
            <rFont val="Tahoma"/>
            <family val="2"/>
          </rPr>
          <t>đề xuất gộp đoạn</t>
        </r>
      </text>
    </comment>
    <comment ref="N396" authorId="0" shapeId="0">
      <text>
        <r>
          <rPr>
            <b/>
            <sz val="9"/>
            <rFont val="Tahoma"/>
            <family val="2"/>
          </rPr>
          <t>đề xuất gộp đoạn và đề xuất giá là 1.500</t>
        </r>
      </text>
    </comment>
    <comment ref="Q399" authorId="0" shapeId="0">
      <text>
        <r>
          <rPr>
            <b/>
            <sz val="9"/>
            <rFont val="Tahoma"/>
            <family val="2"/>
          </rPr>
          <t>Đề xuất gộp đoạn</t>
        </r>
      </text>
    </comment>
    <comment ref="Q495" authorId="0" shapeId="0">
      <text>
        <r>
          <rPr>
            <b/>
            <sz val="9"/>
            <rFont val="Tahoma"/>
            <family val="2"/>
          </rPr>
          <t>gộp đoạn</t>
        </r>
      </text>
    </comment>
    <comment ref="Q585" authorId="0" shapeId="0">
      <text>
        <r>
          <rPr>
            <b/>
            <sz val="9"/>
            <rFont val="Tahoma"/>
            <family val="2"/>
          </rPr>
          <t>đề nghị gọp đoạn</t>
        </r>
      </text>
    </comment>
    <comment ref="N612" authorId="0" shapeId="0">
      <text>
        <r>
          <rPr>
            <b/>
            <sz val="9"/>
            <rFont val="Tahoma"/>
            <family val="2"/>
          </rPr>
          <t>bổ sung mới</t>
        </r>
      </text>
    </comment>
    <comment ref="Q617" authorId="1" shapeId="0">
      <text>
        <r>
          <rPr>
            <b/>
            <sz val="9"/>
            <rFont val="Tahoma"/>
            <family val="2"/>
          </rPr>
          <t xml:space="preserve">để nghị gọp tuyến </t>
        </r>
      </text>
    </comment>
    <comment ref="Q687" authorId="1" shapeId="0">
      <text>
        <r>
          <rPr>
            <b/>
            <sz val="9"/>
            <rFont val="Tahoma"/>
            <family val="2"/>
          </rPr>
          <t>tách đoạn</t>
        </r>
      </text>
    </comment>
    <comment ref="N689" authorId="2" shapeId="0">
      <text>
        <r>
          <rPr>
            <b/>
            <sz val="9"/>
            <rFont val="Tahoma"/>
            <family val="2"/>
          </rPr>
          <t>Thuy:</t>
        </r>
        <r>
          <rPr>
            <sz val="9"/>
            <rFont val="Tahoma"/>
            <family val="2"/>
          </rPr>
          <t xml:space="preserve">
Đường Đal 3m</t>
        </r>
      </text>
    </comment>
    <comment ref="N690" authorId="2" shapeId="0">
      <text>
        <r>
          <rPr>
            <b/>
            <sz val="9"/>
            <rFont val="Tahoma"/>
            <family val="2"/>
          </rPr>
          <t>Thuy:</t>
        </r>
        <r>
          <rPr>
            <sz val="9"/>
            <rFont val="Tahoma"/>
            <family val="2"/>
          </rPr>
          <t xml:space="preserve">
Đường Đal 3.5m</t>
        </r>
      </text>
    </comment>
    <comment ref="Q694" authorId="1" shapeId="0">
      <text>
        <r>
          <rPr>
            <b/>
            <sz val="9"/>
            <rFont val="Tahoma"/>
            <family val="2"/>
          </rPr>
          <t>tách đoạn</t>
        </r>
      </text>
    </comment>
    <comment ref="N696" authorId="2" shapeId="0">
      <text>
        <r>
          <rPr>
            <b/>
            <sz val="9"/>
            <rFont val="Tahoma"/>
            <family val="2"/>
          </rPr>
          <t>Thuy:</t>
        </r>
        <r>
          <rPr>
            <sz val="9"/>
            <rFont val="Tahoma"/>
            <family val="2"/>
          </rPr>
          <t xml:space="preserve">
Đường Đal 3m</t>
        </r>
      </text>
    </comment>
    <comment ref="N697" authorId="2" shapeId="0">
      <text>
        <r>
          <rPr>
            <b/>
            <sz val="9"/>
            <rFont val="Tahoma"/>
            <family val="2"/>
          </rPr>
          <t>Thuy:</t>
        </r>
        <r>
          <rPr>
            <sz val="9"/>
            <rFont val="Tahoma"/>
            <family val="2"/>
          </rPr>
          <t xml:space="preserve">
Đường Đal 3.5m</t>
        </r>
      </text>
    </comment>
    <comment ref="Q715" authorId="1" shapeId="0">
      <text>
        <r>
          <rPr>
            <b/>
            <sz val="9"/>
            <rFont val="Tahoma"/>
            <family val="2"/>
          </rPr>
          <t xml:space="preserve">KHÔNG PHÂN BÊNH KÊNH HAY ĐẤT LIỀN
</t>
        </r>
      </text>
    </comment>
    <comment ref="N731" authorId="3" shapeId="0">
      <text>
        <r>
          <rPr>
            <b/>
            <sz val="8"/>
            <rFont val="Tahoma"/>
            <family val="2"/>
          </rPr>
          <t>Admin:</t>
        </r>
        <r>
          <rPr>
            <sz val="8"/>
            <rFont val="Tahoma"/>
            <family val="2"/>
          </rPr>
          <t xml:space="preserve">
Là đường đal An Ninh 2 theo QD 53</t>
        </r>
      </text>
    </comment>
    <comment ref="R814" authorId="0" shapeId="0">
      <text>
        <r>
          <rPr>
            <b/>
            <sz val="9"/>
            <rFont val="Tahoma"/>
            <family val="2"/>
          </rPr>
          <t>nghiên cứu khu này không biến động</t>
        </r>
      </text>
    </comment>
    <comment ref="Q822" authorId="0" shapeId="0">
      <text>
        <r>
          <rPr>
            <b/>
            <sz val="9"/>
            <rFont val="Tahoma"/>
            <family val="2"/>
          </rPr>
          <t>đề xuất tách đoạn</t>
        </r>
      </text>
    </comment>
    <comment ref="R922" authorId="0" shapeId="0">
      <text>
        <r>
          <rPr>
            <b/>
            <sz val="9"/>
            <rFont val="Tahoma"/>
            <family val="2"/>
          </rPr>
          <t>huyện đề xuất 1.000 nhưng ko tiếp thu do xứ lý giáp ranh</t>
        </r>
      </text>
    </comment>
    <comment ref="P927" authorId="0" shapeId="0">
      <text>
        <r>
          <rPr>
            <b/>
            <sz val="9"/>
            <rFont val="Tahoma"/>
            <family val="2"/>
          </rPr>
          <t>có gộp 1 phân đoạn từ cầu 7 quyết đến cầu 30/4 và đã được nâng cấp</t>
        </r>
      </text>
    </comment>
    <comment ref="Q1057" authorId="0" shapeId="0">
      <text>
        <r>
          <rPr>
            <b/>
            <sz val="9"/>
            <rFont val="Tahoma"/>
            <family val="2"/>
          </rPr>
          <t>không tiếp thu nếu gôm vào thì giá lại giảm xuống</t>
        </r>
      </text>
    </comment>
    <comment ref="P1058" authorId="0" shapeId="0">
      <text>
        <r>
          <rPr>
            <b/>
            <sz val="9"/>
            <rFont val="Tahoma"/>
            <family val="2"/>
          </rPr>
          <t>không tiếp thu nếu gôm vào thì giá lại giảm xuống</t>
        </r>
      </text>
    </comment>
    <comment ref="Q1248" authorId="1" shapeId="0">
      <text>
        <r>
          <rPr>
            <b/>
            <sz val="9"/>
            <rFont val="Tahoma"/>
            <family val="2"/>
          </rPr>
          <t>hẻm 2,5m , hẻm đường hùng vương</t>
        </r>
      </text>
    </comment>
    <comment ref="Q1250" authorId="0" shapeId="0">
      <text>
        <r>
          <rPr>
            <b/>
            <sz val="9"/>
            <rFont val="Tahoma"/>
            <family val="2"/>
          </rPr>
          <t>chỉnh lại điểm cuối cho phù hợp</t>
        </r>
      </text>
    </comment>
    <comment ref="N1339" authorId="0" shapeId="0">
      <text>
        <r>
          <rPr>
            <b/>
            <sz val="9"/>
            <rFont val="Tahoma"/>
            <family val="2"/>
          </rPr>
          <t>Home:</t>
        </r>
        <r>
          <rPr>
            <sz val="9"/>
            <rFont val="Tahoma"/>
            <family val="2"/>
          </rPr>
          <t xml:space="preserve">
cho đồng bộ với thị trấn</t>
        </r>
      </text>
    </comment>
    <comment ref="Q1398" authorId="1" shapeId="0">
      <text>
        <r>
          <rPr>
            <b/>
            <sz val="9"/>
            <rFont val="Tahoma"/>
            <family val="2"/>
          </rPr>
          <t>ngã năm 500</t>
        </r>
      </text>
    </comment>
    <comment ref="Q1402" authorId="4" shapeId="0">
      <text>
        <r>
          <rPr>
            <b/>
            <sz val="9"/>
            <rFont val="Tahoma"/>
            <family val="2"/>
          </rPr>
          <t xml:space="preserve">gôm đoạn </t>
        </r>
      </text>
    </comment>
    <comment ref="Q1442" authorId="1" shapeId="0">
      <text>
        <r>
          <rPr>
            <b/>
            <sz val="9"/>
            <rFont val="Tahoma"/>
            <family val="2"/>
          </rPr>
          <t>gôm 3 đoạn từ Cầu Xẻo tra đến UBND huyện</t>
        </r>
      </text>
    </comment>
    <comment ref="Q1474" authorId="0" shapeId="0">
      <text>
        <r>
          <rPr>
            <b/>
            <sz val="9"/>
            <rFont val="Tahoma"/>
            <family val="2"/>
          </rPr>
          <t>đường chữ u, nên gộp 2 đoạn số TT30 và 41</t>
        </r>
      </text>
    </comment>
    <comment ref="Q1689" authorId="1" shapeId="0">
      <text>
        <r>
          <rPr>
            <b/>
            <sz val="9"/>
            <rFont val="Tahoma"/>
            <family val="2"/>
          </rPr>
          <t>Gôm đoạn</t>
        </r>
      </text>
    </comment>
    <comment ref="P1690" authorId="1" shapeId="0">
      <text>
        <r>
          <rPr>
            <b/>
            <sz val="9"/>
            <rFont val="Tahoma"/>
            <family val="2"/>
          </rPr>
          <t>Gôm đoạn</t>
        </r>
      </text>
    </comment>
    <comment ref="N1964" authorId="0" shapeId="0">
      <text>
        <r>
          <rPr>
            <b/>
            <sz val="9"/>
            <rFont val="Tahoma"/>
            <family val="2"/>
          </rPr>
          <t>tách ra để phân biệt đê trong và đê ngoài</t>
        </r>
      </text>
    </comment>
    <comment ref="Q1971" authorId="0" shapeId="0">
      <text>
        <r>
          <rPr>
            <b/>
            <sz val="9"/>
            <rFont val="Tahoma"/>
            <family val="2"/>
          </rPr>
          <t>sửa lại điểm cuối để trùng đoạn</t>
        </r>
      </text>
    </comment>
    <comment ref="Q1974" authorId="0" shapeId="0">
      <text>
        <r>
          <rPr>
            <b/>
            <sz val="9"/>
            <rFont val="Tahoma"/>
            <family val="2"/>
          </rPr>
          <t>thay đổi điểm cuối</t>
        </r>
      </text>
    </comment>
    <comment ref="N1977" authorId="0" shapeId="0">
      <text>
        <r>
          <rPr>
            <b/>
            <sz val="9"/>
            <rFont val="Tahoma"/>
            <family val="2"/>
          </rPr>
          <t>thay đổi</t>
        </r>
      </text>
    </comment>
    <comment ref="N1978" authorId="0" shapeId="0">
      <text>
        <r>
          <rPr>
            <b/>
            <sz val="9"/>
            <rFont val="Tahoma"/>
            <family val="2"/>
          </rPr>
          <t>thay đổi tên đường</t>
        </r>
      </text>
    </comment>
    <comment ref="N1990" authorId="0" shapeId="0">
      <text>
        <r>
          <rPr>
            <b/>
            <sz val="9"/>
            <rFont val="Tahoma"/>
            <family val="2"/>
          </rPr>
          <t>bổ sung mới</t>
        </r>
      </text>
    </comment>
    <comment ref="N1991" authorId="0" shapeId="0">
      <text>
        <r>
          <rPr>
            <b/>
            <sz val="9"/>
            <rFont val="Tahoma"/>
            <family val="2"/>
          </rPr>
          <t>bổ sung mới</t>
        </r>
      </text>
    </comment>
    <comment ref="N1992" authorId="0" shapeId="0">
      <text>
        <r>
          <rPr>
            <b/>
            <sz val="9"/>
            <rFont val="Tahoma"/>
            <family val="2"/>
          </rPr>
          <t>bổ sung mới</t>
        </r>
      </text>
    </comment>
    <comment ref="N2008" authorId="0" shapeId="0">
      <text>
        <r>
          <rPr>
            <b/>
            <sz val="9"/>
            <rFont val="Tahoma"/>
            <family val="2"/>
          </rPr>
          <t>đề xuất gộp đoạn</t>
        </r>
      </text>
    </comment>
    <comment ref="N2012" authorId="0" shapeId="0">
      <text>
        <r>
          <rPr>
            <b/>
            <sz val="9"/>
            <rFont val="Tahoma"/>
            <family val="2"/>
          </rPr>
          <t>gom đoạn</t>
        </r>
      </text>
    </comment>
    <comment ref="P2094" authorId="0" shapeId="0">
      <text>
        <r>
          <rPr>
            <b/>
            <sz val="9"/>
            <rFont val="Tahoma"/>
            <family val="2"/>
          </rPr>
          <t>ghép tuyến từ 3 đoạn thành 1 đoạn</t>
        </r>
      </text>
    </comment>
    <comment ref="N2112" authorId="0" shapeId="0">
      <text>
        <r>
          <rPr>
            <b/>
            <sz val="9"/>
            <rFont val="Tahoma"/>
            <family val="2"/>
          </rPr>
          <t>gộp đoạn</t>
        </r>
      </text>
    </comment>
    <comment ref="Q2236" authorId="0" shapeId="0">
      <text>
        <r>
          <rPr>
            <b/>
            <sz val="9"/>
            <rFont val="Tahoma"/>
            <family val="2"/>
          </rPr>
          <t>bổ sung mới đoạn này do mới hình thành</t>
        </r>
      </text>
    </comment>
    <comment ref="N2324" authorId="0" shapeId="0">
      <text>
        <r>
          <rPr>
            <b/>
            <sz val="9"/>
            <rFont val="Tahoma"/>
            <family val="2"/>
          </rPr>
          <t>bổ sung mới</t>
        </r>
      </text>
    </comment>
    <comment ref="N2325" authorId="0" shapeId="0">
      <text>
        <r>
          <rPr>
            <b/>
            <sz val="9"/>
            <rFont val="Tahoma"/>
            <family val="2"/>
          </rPr>
          <t>Bổ sung</t>
        </r>
      </text>
    </comment>
    <comment ref="N2438" authorId="0" shapeId="0">
      <text>
        <r>
          <rPr>
            <b/>
            <sz val="9"/>
            <rFont val="Tahoma"/>
            <family val="2"/>
          </rPr>
          <t>Điều chỉnh vị trí tuyến giữa STT 4 và STT8</t>
        </r>
      </text>
    </comment>
    <comment ref="N2460" authorId="0" shapeId="0">
      <text>
        <r>
          <rPr>
            <b/>
            <sz val="9"/>
            <rFont val="Tahoma"/>
            <family val="2"/>
          </rPr>
          <t>gôm cho toàn tuyến</t>
        </r>
      </text>
    </comment>
  </commentList>
</comments>
</file>

<file path=xl/sharedStrings.xml><?xml version="1.0" encoding="utf-8"?>
<sst xmlns="http://schemas.openxmlformats.org/spreadsheetml/2006/main" count="21230" uniqueCount="9136">
  <si>
    <t>Tên đơn vị hành chính</t>
  </si>
  <si>
    <t>Đến</t>
  </si>
  <si>
    <t>Từ</t>
  </si>
  <si>
    <t>Đoạn đường</t>
  </si>
  <si>
    <t>VT1</t>
  </si>
  <si>
    <t>VT2</t>
  </si>
  <si>
    <t>VT3</t>
  </si>
  <si>
    <t>VT4</t>
  </si>
  <si>
    <t>Giá đất</t>
  </si>
  <si>
    <r>
      <t>ĐVT: 1.000 đồng/m</t>
    </r>
    <r>
      <rPr>
        <i/>
        <vertAlign val="superscript"/>
        <sz val="14"/>
        <rFont val="Times New Roman"/>
        <family val="1"/>
      </rPr>
      <t>2</t>
    </r>
  </si>
  <si>
    <t>THÀNH PHỐ CẦN THƠ</t>
  </si>
  <si>
    <t>Xã Phong Điền</t>
  </si>
  <si>
    <t>Xã Nhơn Ái</t>
  </si>
  <si>
    <t>Xã Thới Lai</t>
  </si>
  <si>
    <t>Xã Đông Thuận</t>
  </si>
  <si>
    <t>Xã Trường Xuân</t>
  </si>
  <si>
    <t>Xã Trường Thành</t>
  </si>
  <si>
    <t>Xã Cờ Đỏ</t>
  </si>
  <si>
    <t>Xã Đông Hiệp</t>
  </si>
  <si>
    <t>Xã Trung Hưng</t>
  </si>
  <si>
    <t>Xã Vĩnh Thạnh</t>
  </si>
  <si>
    <t>Xã Vĩnh Trinh</t>
  </si>
  <si>
    <t>Xã Thạnh An</t>
  </si>
  <si>
    <t>Xã Thạnh Quới</t>
  </si>
  <si>
    <t>Xã Hỏa Lựu</t>
  </si>
  <si>
    <t>Xã Vị Thủy</t>
  </si>
  <si>
    <t>Xã Vị Thanh 1</t>
  </si>
  <si>
    <t>Xã Vĩnh Tường</t>
  </si>
  <si>
    <t>Xã Vĩnh Viễn</t>
  </si>
  <si>
    <t>Xã Xà Phiên</t>
  </si>
  <si>
    <t>Xã Lương Tâm</t>
  </si>
  <si>
    <t>Xã Thạnh Xuân</t>
  </si>
  <si>
    <t>Xã Tân Hòa</t>
  </si>
  <si>
    <t>Xã Trường Long Tây</t>
  </si>
  <si>
    <t>Xã Châu Thành</t>
  </si>
  <si>
    <t>Xã Đông Phước</t>
  </si>
  <si>
    <t>Xã Phú Hữu</t>
  </si>
  <si>
    <t>Xã Tân Bình</t>
  </si>
  <si>
    <t>Xã Hòa An</t>
  </si>
  <si>
    <t>Xã Phương Bình</t>
  </si>
  <si>
    <t>Xã Tân Phước Hưng</t>
  </si>
  <si>
    <t>Xã Hiệp Hưng</t>
  </si>
  <si>
    <t>Xã Phụng Hiệp</t>
  </si>
  <si>
    <t>Xã Thạnh Hòa</t>
  </si>
  <si>
    <t>Xã Hòa Tú</t>
  </si>
  <si>
    <t>Xã Gia Hòa</t>
  </si>
  <si>
    <t>Xã Nhu Gia</t>
  </si>
  <si>
    <t>Xã Ngọc Tố</t>
  </si>
  <si>
    <t>Xã Trường Khánh</t>
  </si>
  <si>
    <t>Xã Đại Ngãi</t>
  </si>
  <si>
    <t>Xã Tân Thạnh</t>
  </si>
  <si>
    <t>Xã Long Phú</t>
  </si>
  <si>
    <t>Xã Nhơn Mỹ</t>
  </si>
  <si>
    <t>Xã An Lạc Thôn</t>
  </si>
  <si>
    <t>Xã Kế Sách</t>
  </si>
  <si>
    <t>Xã Thới An Hội</t>
  </si>
  <si>
    <t>Xã Đại Hải</t>
  </si>
  <si>
    <t>Xã Phú Tâm</t>
  </si>
  <si>
    <t>Xã An Ninh</t>
  </si>
  <si>
    <t>Xã Thuận Hòa</t>
  </si>
  <si>
    <t>Xã Hồ Đắc Kiện</t>
  </si>
  <si>
    <t>Xã Mỹ Tú</t>
  </si>
  <si>
    <t>Xã Long Hưng</t>
  </si>
  <si>
    <t>Xã Mỹ Hương</t>
  </si>
  <si>
    <t>Xã Tân Long</t>
  </si>
  <si>
    <t>Xã Phú Lộc</t>
  </si>
  <si>
    <t>Xã Vĩnh Lợi</t>
  </si>
  <si>
    <t>Xã Lâm Tân</t>
  </si>
  <si>
    <t>Xã Thạnh Thới An</t>
  </si>
  <si>
    <t>Xã Tài Văn</t>
  </si>
  <si>
    <t>Xã Liêu Tú</t>
  </si>
  <si>
    <t>Xã Lịch Hội Thượng</t>
  </si>
  <si>
    <t>Xã Trần Đề</t>
  </si>
  <si>
    <t>Xã Cù Lao Dung</t>
  </si>
  <si>
    <t>Xã Vĩnh Hải</t>
  </si>
  <si>
    <t>Phụ lục VI</t>
  </si>
  <si>
    <t>Giá đất đã ban hành</t>
  </si>
  <si>
    <t>Suốt tuyến</t>
  </si>
  <si>
    <t>Giáp ranh xã Thuận Hưng</t>
  </si>
  <si>
    <t>Đường Huyện 64 (Huyện 1 cũ)</t>
  </si>
  <si>
    <t>Giáp ranh Phú Lộc</t>
  </si>
  <si>
    <t>Giáp ranh đất Trường THCS Tuân Tức</t>
  </si>
  <si>
    <t>Giáp ranh Nhà máy Lai Thành</t>
  </si>
  <si>
    <t>Đường Huyện 63 (Huyện 5 cũ)</t>
  </si>
  <si>
    <t>Giáp ranh xã Thạnh Trị</t>
  </si>
  <si>
    <t>Đầu ranh đất Lý Sà Rương</t>
  </si>
  <si>
    <t>KV2-VT2</t>
  </si>
  <si>
    <t>Hết ranh đất Trường THCS Tuân Tức</t>
  </si>
  <si>
    <t>KV2-VT1</t>
  </si>
  <si>
    <t>Hết đất Nhà máy Lai Thành</t>
  </si>
  <si>
    <t>KV2-VT3</t>
  </si>
  <si>
    <t>Giáp ranh xã Thạnh Tân</t>
  </si>
  <si>
    <t>Hết đất nhà Lý Sà Rương</t>
  </si>
  <si>
    <t>Giáp ranh xã Lâm Tân</t>
  </si>
  <si>
    <t>Đầu ranh đất ông Lý Ưng</t>
  </si>
  <si>
    <t>Lộ ấp Trung Thành</t>
  </si>
  <si>
    <t>Kênh 10 Quởn</t>
  </si>
  <si>
    <t>Giáp ranh Thị trấn Phú Lộc</t>
  </si>
  <si>
    <t>Lộ ấp Trung Hoà</t>
  </si>
  <si>
    <t>Cầu Tuân Tức</t>
  </si>
  <si>
    <t>Hết ranh nhà sinh hoạt cộng đồng</t>
  </si>
  <si>
    <t>Giáp ranh nhà sinh hoạt cộng đồng</t>
  </si>
  <si>
    <t>Hết ranh đất Thạch Hưng</t>
  </si>
  <si>
    <t>Đầu ranh đất Nhà Dương Lê</t>
  </si>
  <si>
    <t>Cầu Thanh Niên</t>
  </si>
  <si>
    <t>KV1-VT3</t>
  </si>
  <si>
    <t>Đầu ranh đất ông Lý Cuội (Giáp Đường Huyện 63)</t>
  </si>
  <si>
    <t>Cầu Chùa Mới Trung Hoà (kênh trường học Trung Hòa)</t>
  </si>
  <si>
    <t>Lộ Trung Hoà - Trung Bình</t>
  </si>
  <si>
    <t>Giáp ranh đất ông Lý Cuội</t>
  </si>
  <si>
    <t>Cầu Chợ Mới Trung Bình</t>
  </si>
  <si>
    <t>Đường đal ấp Trung Thành</t>
  </si>
  <si>
    <t>Giáp ranh ấp Phú Tân</t>
  </si>
  <si>
    <t>Hết ranh đất Mếu Ông Tà</t>
  </si>
  <si>
    <t>Đường đal cầu chùa Sông Lớn</t>
  </si>
  <si>
    <t>Chùa Mới</t>
  </si>
  <si>
    <t>Cầu Sông Lớn</t>
  </si>
  <si>
    <t>Lộ Trung Thống - Tân Định</t>
  </si>
  <si>
    <t>Giáp ranh đường huyện 63 (cầu Tân Định)</t>
  </si>
  <si>
    <t>Cầu trường học ấp Tân Định</t>
  </si>
  <si>
    <t>Cầu Tân Định (đầu Đường huyện 63)</t>
  </si>
  <si>
    <t>Hết đất bà Huỳnh Thị Giỏi</t>
  </si>
  <si>
    <t>BS QĐ số 40/2025</t>
  </si>
  <si>
    <t>Đường Tỉnh 940</t>
  </si>
  <si>
    <t>Giáp ranh xã Thạnh Phú (mới)</t>
  </si>
  <si>
    <t>Cống Tuân Tức</t>
  </si>
  <si>
    <t>Giáp ranh xã Mỹ Thuận 
(Mỹ Tú)</t>
  </si>
  <si>
    <t>Cống Sa Keo</t>
  </si>
  <si>
    <t>Khu Vực Xóm Phố</t>
  </si>
  <si>
    <t>KV1-VT2</t>
  </si>
  <si>
    <t>Đầu đất Chùa Trà É</t>
  </si>
  <si>
    <t>Hết đất Chợ Lâm Kiết</t>
  </si>
  <si>
    <t>Khu Dân Cư</t>
  </si>
  <si>
    <t>Đầu ranh đất Lý Kêu</t>
  </si>
  <si>
    <t>Hết đất bà Thạch Thị Huyền</t>
  </si>
  <si>
    <t>Trung Tâm Xã</t>
  </si>
  <si>
    <t>Đầu ranh đất Trạm Y Tế</t>
  </si>
  <si>
    <t>Hết đất Bà Thạch Thị Ọl</t>
  </si>
  <si>
    <t>Đầu đường Huyện 61</t>
  </si>
  <si>
    <t>Đường Liên Xã</t>
  </si>
  <si>
    <t>Đầu ranh đất Lý Ngọc Khải</t>
  </si>
  <si>
    <t>Hết ranh đất Lâm Thái</t>
  </si>
  <si>
    <t>Lộ  đal Kiết Bình</t>
  </si>
  <si>
    <t>Hết ranh đất ông Nguyễn Văn Nhiều</t>
  </si>
  <si>
    <t>Đường đal ấp Kiết Hoà</t>
  </si>
  <si>
    <t>Cống Cái Trầu</t>
  </si>
  <si>
    <t>Hết đất ông Chín Ấm</t>
  </si>
  <si>
    <t>Đường đal ấp Lợi</t>
  </si>
  <si>
    <t>Đầu ranh đất ông Trần Minh</t>
  </si>
  <si>
    <t>Hết đất ông Lý Chêl</t>
  </si>
  <si>
    <t>Đường đal ấp Trà Do</t>
  </si>
  <si>
    <t>Cầu Trà Do</t>
  </si>
  <si>
    <t>Hết đất bà Lý Thị Nol</t>
  </si>
  <si>
    <t>Lộ Kiết Thắng</t>
  </si>
  <si>
    <t>Cầu Kiết Thắng</t>
  </si>
  <si>
    <t>Hết ranh đất ông Đặng</t>
  </si>
  <si>
    <t>Giáp đường tỉnh 940</t>
  </si>
  <si>
    <t>Cầu nhà ông Lý Kêu</t>
  </si>
  <si>
    <t>Đầu ranh đất bà Trang</t>
  </si>
  <si>
    <t>Đường Trung tâm xã Lâm Kiết</t>
  </si>
  <si>
    <t>Cầu xã</t>
  </si>
  <si>
    <t>Đường huyện 61</t>
  </si>
  <si>
    <t>Tuân Tức</t>
  </si>
  <si>
    <t>Lâm Kiết</t>
  </si>
  <si>
    <t>Huyện lộ 61 (Huyên 2 cũ)</t>
  </si>
  <si>
    <t>Giáp ranh xã Tuân Tức</t>
  </si>
  <si>
    <t>Kênh Mương Điều Chắc Tức</t>
  </si>
  <si>
    <t>Kênh rạch Trúc</t>
  </si>
  <si>
    <t>Kênh rạch Trúc dọc theo huyện lộ 61 ấp Kiết Nhất B</t>
  </si>
  <si>
    <t>Giáp ranh xã Lâm Kiết</t>
  </si>
  <si>
    <t>Huyện lộ 63 (Huyện 5 cũ)</t>
  </si>
  <si>
    <t>Giáp ranh xã Tuân Tức</t>
  </si>
  <si>
    <t xml:space="preserve"> Huyện lộ 62</t>
  </si>
  <si>
    <t>Giáp huyện lộ 61</t>
  </si>
  <si>
    <t>Giáp ranh xã Thạnh Quới</t>
  </si>
  <si>
    <t xml:space="preserve">Đường huyện 60 (Lộ 14/9 cũ) </t>
  </si>
  <si>
    <t>Đường Kinh 85</t>
  </si>
  <si>
    <t>Đầu lộ 61</t>
  </si>
  <si>
    <t>Sông Cái Trầu Tân Lộc</t>
  </si>
  <si>
    <t>Đường lộ Đal ông Thái (đoạn 1)</t>
  </si>
  <si>
    <t>Hết đất nhà ông Ninh</t>
  </si>
  <si>
    <t>Kênh Hai Trường</t>
  </si>
  <si>
    <t>Đường lộ Đal ông Thái (đoạn 2)</t>
  </si>
  <si>
    <t>Đường Huyện lộ 61</t>
  </si>
  <si>
    <t>Kênh Ba Cảo Trắc Tức 4</t>
  </si>
  <si>
    <t>Đường lộ Đal Kiết Nhất A</t>
  </si>
  <si>
    <t>Cầu chợ Lâm Tân</t>
  </si>
  <si>
    <t>Đường tỉnh 938</t>
  </si>
  <si>
    <t>Nhà Thờ SaKeo</t>
  </si>
  <si>
    <t>Giáp ranh xã Mỹ Thuận, huyện Mỹ Tú, tỉnh Sóc Trăng</t>
  </si>
  <si>
    <t>Đường huyện 69</t>
  </si>
  <si>
    <t>Cầu Rạch Chóc</t>
  </si>
  <si>
    <t>Kênh 85</t>
  </si>
  <si>
    <t>Quốc lộ Nam Sông Hậu</t>
  </si>
  <si>
    <t>KV1-VT1</t>
  </si>
  <si>
    <t>Đường nhựa vào
 trường Mần Non Vĩnh Hải</t>
  </si>
  <si>
    <t>Hết đất Trường Tiểu học Vĩnh Hải 3</t>
  </si>
  <si>
    <t>Đầu đất Trường TH Vĩnh Hải 4</t>
  </si>
  <si>
    <t>Cầu Mỹ Thanh 2</t>
  </si>
  <si>
    <t>Toàn tuyến còn lại trong phạm vi xã</t>
  </si>
  <si>
    <t>Huyện lộ 43</t>
  </si>
  <si>
    <t xml:space="preserve">Toàn tuyến </t>
  </si>
  <si>
    <t>Lộ Bà Len</t>
  </si>
  <si>
    <t>Từ ngã tư chợ Vĩnh Hải về hướng bắc đến ngã 3 huyện lộ 43, hướng Nam đến đường Đal khu An Lạc.</t>
  </si>
  <si>
    <t>Đường đal Âu Thọ A</t>
  </si>
  <si>
    <t>Toàn tuyến</t>
  </si>
  <si>
    <t>Đường đal Âu Thọ B</t>
  </si>
  <si>
    <t>Lộ vào Khu du lịch Hồ Bể</t>
  </si>
  <si>
    <t>Đường Đal Giồng Nổi</t>
  </si>
  <si>
    <t>Hồ Bể</t>
  </si>
  <si>
    <t>Tỉnh lộ 113 (củ)</t>
  </si>
  <si>
    <t>Đường đal khu tái định cư khu 1</t>
  </si>
  <si>
    <t>Đường đal khu tái định cư khu 2</t>
  </si>
  <si>
    <t>Đường đal Khu An Lạc</t>
  </si>
  <si>
    <t>Nhà bà Kim Thị Ly</t>
  </si>
  <si>
    <t>Hồ Thị Loan</t>
  </si>
  <si>
    <t>Đường đal khu tái định cư (khu 3)</t>
  </si>
  <si>
    <t>Trạm Cấp Nước</t>
  </si>
  <si>
    <t>Hết tuyến</t>
  </si>
  <si>
    <t>Đê Quốc Phòng (tỉnh lộ 936C)</t>
  </si>
  <si>
    <t>Khu An Lạc xã Vĩnh Hải</t>
  </si>
  <si>
    <t>Giáp ranh xã Lạc Hòa</t>
  </si>
  <si>
    <t>Đường Vĩnh Biên - Bà Len</t>
  </si>
  <si>
    <t>Đường đal Phủ Yết</t>
  </si>
  <si>
    <t>Cầu Giồng Chùa</t>
  </si>
  <si>
    <t>Giáp đường Công Ty Phú Thành</t>
  </si>
  <si>
    <t>Các tuyến đường Đal còn lại</t>
  </si>
  <si>
    <t>Đoạn nối đường 940 (Huyện lộ 60, 61)</t>
  </si>
  <si>
    <t>Đường Huyện 61 (Huyện 2 cũ)</t>
  </si>
  <si>
    <t>bổ sung mới</t>
  </si>
  <si>
    <t>Đường Huyện 82</t>
  </si>
  <si>
    <t xml:space="preserve">Kinh số 3 (Ranh xã Mỹ Thuận) </t>
  </si>
  <si>
    <t>Trạm Y Tế</t>
  </si>
  <si>
    <t>Cầu 3 Trí</t>
  </si>
  <si>
    <t xml:space="preserve">Giáp ranh thị xã Ngã 5 </t>
  </si>
  <si>
    <t>Lộ Đập Hội</t>
  </si>
  <si>
    <t>Giáp huyện lộ 82</t>
  </si>
  <si>
    <t>Cầu Phước Trường</t>
  </si>
  <si>
    <t>Lộ Ông Ban</t>
  </si>
  <si>
    <t>Hết đất ông Ba Bỉnh</t>
  </si>
  <si>
    <t>Đường huyện 84</t>
  </si>
  <si>
    <t>Đường Huyện 81
(trung tâm xã Hưng Phú)</t>
  </si>
  <si>
    <t>Ranh xã Hưng Phú</t>
  </si>
  <si>
    <t>Đường tỉnh 939</t>
  </si>
  <si>
    <t>Khu vực chợ</t>
  </si>
  <si>
    <t>Các lộ bên dãy nhà lồng chợ</t>
  </si>
  <si>
    <t>Đường Bắc Quản lộ Nhu Gia</t>
  </si>
  <si>
    <t>Lộ Giải Phóng</t>
  </si>
  <si>
    <t>Lộ Nhu Gia</t>
  </si>
  <si>
    <t>Giáp kênh Trà Cứu Can</t>
  </si>
  <si>
    <t>Đường Vào Khu Căn Cứ</t>
  </si>
  <si>
    <t>Khu căn cứ</t>
  </si>
  <si>
    <t xml:space="preserve"> Đường Đal ấp Phước Lợi A</t>
  </si>
  <si>
    <t>Kênh 3 Trung</t>
  </si>
  <si>
    <t xml:space="preserve"> Đường Đal ấp Phước Lợi B</t>
  </si>
  <si>
    <t xml:space="preserve"> Kênh Xóm Tiệm</t>
  </si>
  <si>
    <t>Đường Đal Trường A - Trường B</t>
  </si>
  <si>
    <t>Kênh 7 Xáng</t>
  </si>
  <si>
    <t>Kênh U Quên</t>
  </si>
  <si>
    <t>Đường Đal Thới B</t>
  </si>
  <si>
    <t>Giáp ranh thị xã Ngã 5</t>
  </si>
  <si>
    <t>Lộ Xáng Cụt</t>
  </si>
  <si>
    <t>Đầu ranh đất Trường học mỹ Phước B</t>
  </si>
  <si>
    <t>Cầu Út Tưởng</t>
  </si>
  <si>
    <t>Tuyến Rạch Cây Bàng</t>
  </si>
  <si>
    <t>Đường đal Ba Hí</t>
  </si>
  <si>
    <t>Xã Mỹ Phước (Giữ nguyên)</t>
  </si>
  <si>
    <t>Đường Tỉnh 937B</t>
  </si>
  <si>
    <t>Giáp ranh xã Vĩnh Thành (Tư duyên)</t>
  </si>
  <si>
    <t>Hết ranh đất Sân Bóng</t>
  </si>
  <si>
    <t>Giáp ranh đất Sân Bóng</t>
  </si>
  <si>
    <t>Cầu Chợ</t>
  </si>
  <si>
    <t>Hết ranh đất ông Trần Văn Dự</t>
  </si>
  <si>
    <t>Giáp ranh đất ông Trần Văn Dự</t>
  </si>
  <si>
    <t>Kênh Nàng Rền</t>
  </si>
  <si>
    <t>Cầu Bờ Tây (Mỹ Bình)</t>
  </si>
  <si>
    <t>Khu Chợ</t>
  </si>
  <si>
    <t>Cầu Miễu</t>
  </si>
  <si>
    <t xml:space="preserve">Cầu Miễu </t>
  </si>
  <si>
    <t>Hết đất ông Trần Ánh Ốc</t>
  </si>
  <si>
    <t>Giáp đường tỉnh 937B</t>
  </si>
  <si>
    <t>Đường Huyện 61 
(Huyện lộ 5 cũ)</t>
  </si>
  <si>
    <t>Đầu ranh đất ông Bì</t>
  </si>
  <si>
    <t>Giáp cầu xã Vĩnh Thành</t>
  </si>
  <si>
    <t>Huyện Lộ 68</t>
  </si>
  <si>
    <t>Giáp ranh Mỹ Quới (Đầu ranh đất ông Khẩn)</t>
  </si>
  <si>
    <t>Giáp cầu ấp 13- Châu Hưng</t>
  </si>
  <si>
    <t>Huyện Lộ 67</t>
  </si>
  <si>
    <t>Từ lò Rạch</t>
  </si>
  <si>
    <t>Hết ranh đất ông Sáu Chỉnh</t>
  </si>
  <si>
    <t>Cầu nhà ông Anh</t>
  </si>
  <si>
    <t>Giáp ranh xã Châu Hưng</t>
  </si>
  <si>
    <t>Đường đal ấp 16/2</t>
  </si>
  <si>
    <t>Đầu ranh đất ông Trần Ánh Ốc</t>
  </si>
  <si>
    <t>Hết ranh đất ông Nguyễn Văn Liêm</t>
  </si>
  <si>
    <t>Lộ ấp 16/2-13</t>
  </si>
  <si>
    <t>Cầu Bờ Tây</t>
  </si>
  <si>
    <t>Hết ranh đất Ông Khẩn</t>
  </si>
  <si>
    <t>Lộ ấp 16/2</t>
  </si>
  <si>
    <t>Hết đất ông Thắng ấp 16/2</t>
  </si>
  <si>
    <t>Đường đal ấp 15</t>
  </si>
  <si>
    <t>Đầu ranh đất Trần Văn Hùng</t>
  </si>
  <si>
    <t>Hết ranh đất ông Thái Xe</t>
  </si>
  <si>
    <t>Đầu ranh đất ông Trần Văn Đạt</t>
  </si>
  <si>
    <t>Đầu ranh đất ông Sang</t>
  </si>
  <si>
    <t>Cầu Tây Nhỏ</t>
  </si>
  <si>
    <t>Đường giao thông nông thôn Vĩnh Thành - Vĩnh Lợi, từ 937B đến giáp kinh Nàng Rền</t>
  </si>
  <si>
    <t>Đường 937B</t>
  </si>
  <si>
    <t>Thánh thất Hư Vô Cảnh</t>
  </si>
  <si>
    <t>Giáp kênh 30m 
(giáp ranh xã Vĩnh Thành)</t>
  </si>
  <si>
    <t>Đường lộ Đal ấp 16/2</t>
  </si>
  <si>
    <t>Hết đất nhà bà Võ Thị Tho</t>
  </si>
  <si>
    <t>Giáp ranh đất Bùi Văn Tuấn</t>
  </si>
  <si>
    <t>Đường lộ Đal ấp 14</t>
  </si>
  <si>
    <t>Hết đất nhà ông Mười Chọc</t>
  </si>
  <si>
    <t>Giáp ránh đất ông Việt</t>
  </si>
  <si>
    <t xml:space="preserve">Đường Trục phát triển kinh tế Đông Tây </t>
  </si>
  <si>
    <t>Giáp ranh Phường Mỹ Quới</t>
  </si>
  <si>
    <t>Lộ Đal ấp 15</t>
  </si>
  <si>
    <t>Lộ Đal ấp 15-Tân Biên</t>
  </si>
  <si>
    <t>Lộ Đal ấp 14</t>
  </si>
  <si>
    <t xml:space="preserve"> Cầu Tây Nhỏ</t>
  </si>
  <si>
    <t>Ranh đất Út Em Đẹt</t>
  </si>
  <si>
    <t>Ranh đất Út Hỏi</t>
  </si>
  <si>
    <t>Lò Heo</t>
  </si>
  <si>
    <t>Đường huyện 68</t>
  </si>
  <si>
    <t>Nhà ông Tư Có</t>
  </si>
  <si>
    <t>Ranh đất ông Sáu Nho</t>
  </si>
  <si>
    <t>Giáp ranh đất bà Muồi</t>
  </si>
  <si>
    <t xml:space="preserve">Huyện lộ 68 </t>
  </si>
  <si>
    <t xml:space="preserve">Giáp ranh TT Hưng Lợi </t>
  </si>
  <si>
    <t>Cầu 7 Âm</t>
  </si>
  <si>
    <t>Giáp ranh xã Vĩnh Lợi</t>
  </si>
  <si>
    <t>Đường tỉnh 937B</t>
  </si>
  <si>
    <t>Giáp ranh TT Hưng Lợi</t>
  </si>
  <si>
    <t>Giáp ranh xã Vĩnh Thành</t>
  </si>
  <si>
    <t>Đường đal ấp Tàn Dù</t>
  </si>
  <si>
    <t xml:space="preserve">Cầu ông Teo </t>
  </si>
  <si>
    <t>Hết ranh đất ông Đương</t>
  </si>
  <si>
    <t>Đường đal ấp Tàn Dù (2 Si)</t>
  </si>
  <si>
    <t>Đầu ranh đất ông Khởi</t>
  </si>
  <si>
    <t>Hết ranh đất ông Ba Đốm</t>
  </si>
  <si>
    <t>Đường đal ấp Tàn Dù (6 Huỳnh)</t>
  </si>
  <si>
    <t>Cầu ông Chuối</t>
  </si>
  <si>
    <t>Hết ranh đất ông Hó</t>
  </si>
  <si>
    <t>Cầu ông 3 Chuối</t>
  </si>
  <si>
    <t>Giáp lộ Xóm Tro 2</t>
  </si>
  <si>
    <t>Đầu ranh đất ông Nguyễn Văn Sáu</t>
  </si>
  <si>
    <t>Hết đất bà Nguyễn Thị Thương</t>
  </si>
  <si>
    <t>Đường đal ấp Tàn Dù - Tràm Kiến</t>
  </si>
  <si>
    <t>Đầu ranh đất ông Trịnh Văn Dũng</t>
  </si>
  <si>
    <t>Hết đất nhà ông Liêm (Cầu ông Liêm)</t>
  </si>
  <si>
    <t>Đường đal Kinh Ngay 2</t>
  </si>
  <si>
    <t>Cầu Kinh Ngay 2</t>
  </si>
  <si>
    <t>Hết ranh đất ông Teo</t>
  </si>
  <si>
    <t>Đường đal Kinh Ngay 2- Tràm Kiến, xã Châu Hưng</t>
  </si>
  <si>
    <t>Đầu ranh đất Trường TH Châu Hưng 1</t>
  </si>
  <si>
    <t>Cầu Việt Mỹ (ông Tuyền)</t>
  </si>
  <si>
    <t>Đường đal ấp Kinh Ngay 2- Xóm Tro2- Quang Vinh</t>
  </si>
  <si>
    <t>Ngã tư Quang Vinh</t>
  </si>
  <si>
    <t>Đường đal ấp Kinh Ngay 2 - Xóm Tro 2</t>
  </si>
  <si>
    <t>Cầu trường TH Xóm Tro 2</t>
  </si>
  <si>
    <t>Cầu Xóm Tro 2</t>
  </si>
  <si>
    <t>Giáp ranh tỉnh Bạc Liêu</t>
  </si>
  <si>
    <t>Đường đal ấp Kinh Ngay 2- 23</t>
  </si>
  <si>
    <t>Đầu ranh đất ông Phong</t>
  </si>
  <si>
    <t>Lộ Kinh Ngay 2 - Tràm Kiến</t>
  </si>
  <si>
    <t>Cầu ông Hó</t>
  </si>
  <si>
    <t>Lộ Kinh Ngay 2 - Ấp 23, xã Châu Hưng</t>
  </si>
  <si>
    <t>Cầu Nam Vang</t>
  </si>
  <si>
    <t>Hết đất ông Điền Muôn</t>
  </si>
  <si>
    <t>Cầu Bà Cục</t>
  </si>
  <si>
    <t>Giáp Tỉnh lộ 937B</t>
  </si>
  <si>
    <t>Đường đal ấp 13</t>
  </si>
  <si>
    <t>Đầu ranh đất Út Hòa (Tám Luyến)</t>
  </si>
  <si>
    <t>Hết đất ông Út Phước</t>
  </si>
  <si>
    <t>Cầu Ba Tẻo</t>
  </si>
  <si>
    <t>Giáp đất ông Út Phước</t>
  </si>
  <si>
    <t>Đầu ranh đất ông Hùng</t>
  </si>
  <si>
    <t>Hết ranh đất ông Tư Nhơn</t>
  </si>
  <si>
    <t>Huyện lộ 67</t>
  </si>
  <si>
    <t>Cầu nhà ông Ân</t>
  </si>
  <si>
    <t>Đường đal 13</t>
  </si>
  <si>
    <t>Huyện lộ 68</t>
  </si>
  <si>
    <t>Đường đal 13 - Chí Hùng</t>
  </si>
  <si>
    <t>Cầu ông Long</t>
  </si>
  <si>
    <t>Hết đất ông Hai Cơ</t>
  </si>
  <si>
    <t>Đường đal 13 - 23</t>
  </si>
  <si>
    <t>Đầu ranh đất ông Chín Kiệt</t>
  </si>
  <si>
    <t>Cuối đường</t>
  </si>
  <si>
    <t xml:space="preserve">Giáp nhà ông Luống </t>
  </si>
  <si>
    <t>Kênh Sáng Nàng Rền</t>
  </si>
  <si>
    <t>Lộ 23 - Bà Bẹn</t>
  </si>
  <si>
    <t>Giáp cầu 23</t>
  </si>
  <si>
    <t>Kênh Bào Sen (Bờ Nam)</t>
  </si>
  <si>
    <t>Hết ranh đất Phan Văn Lâm</t>
  </si>
  <si>
    <t>Đường đal ấp Quang Vinh</t>
  </si>
  <si>
    <t>Hết ranh đất ông Bành Phong</t>
  </si>
  <si>
    <t xml:space="preserve">Đường đal ấp Tràm Kiến </t>
  </si>
  <si>
    <t>Cầu Bảy Âm</t>
  </si>
  <si>
    <t>Cầu Mễu ấp 13</t>
  </si>
  <si>
    <t>xã Châu Hưng</t>
  </si>
  <si>
    <t>Đường Đal Xóm Tro 2</t>
  </si>
  <si>
    <t>Lộ Đal Bình Thới</t>
  </si>
  <si>
    <t>Ranh đất nhà bà Đường</t>
  </si>
  <si>
    <t>Kênh Xáng 30m</t>
  </si>
  <si>
    <t>Ranh đất nhà con ông Sao</t>
  </si>
  <si>
    <t>Đường huyện 67</t>
  </si>
  <si>
    <t>Nhà bà Hoa</t>
  </si>
  <si>
    <t>Đường Huyện 61 
(Huyện lộ 5 cũ )</t>
  </si>
  <si>
    <t>KV1 -VT2</t>
  </si>
  <si>
    <t>Đầu ranh đất ông Nguyễn Văn Đúng</t>
  </si>
  <si>
    <t>Hết ranh đất bà Muồi</t>
  </si>
  <si>
    <t>KV1 -VT3</t>
  </si>
  <si>
    <t xml:space="preserve">Giáp ranh đất Bà Muồi </t>
  </si>
  <si>
    <t>Hết đất bà Lê Thị Nhung</t>
  </si>
  <si>
    <t>Giáp ranh đất bà Lê Thị Nhung</t>
  </si>
  <si>
    <t>Hết ranh đất ông Thái</t>
  </si>
  <si>
    <t>KV2 -VT1</t>
  </si>
  <si>
    <t xml:space="preserve">Giáp ranh đất ông Thái </t>
  </si>
  <si>
    <t>Cầu Thanh Niên (Ranh xã Thạnh Trị)</t>
  </si>
  <si>
    <t>Tuyến lộ nhựa</t>
  </si>
  <si>
    <t>Nhà ông Huỳnh Ngọc Ẩn</t>
  </si>
  <si>
    <t>Huyện lộ 65</t>
  </si>
  <si>
    <t>Cầu treo</t>
  </si>
  <si>
    <t xml:space="preserve">Đường tỉnh 938 </t>
  </si>
  <si>
    <t>Đường Đal 16/1</t>
  </si>
  <si>
    <t>Đường Đal ấp Vĩnh Thắng</t>
  </si>
  <si>
    <t>Đường Đal Kim Của</t>
  </si>
  <si>
    <t>Đường Đal ấp 23</t>
  </si>
  <si>
    <t>Đường Đal ấp 23-Vĩnh Thắng</t>
  </si>
  <si>
    <t>Trục phát triền kinh tế Đông Tây</t>
  </si>
  <si>
    <t>Cầu Út Đồn</t>
  </si>
  <si>
    <t>Đường huyện 65</t>
  </si>
  <si>
    <t>Nhà ông Trương</t>
  </si>
  <si>
    <t>Giáp ranh ấp 22, xã Phú Lộc</t>
  </si>
  <si>
    <t>Nhà ông Tô Mến</t>
  </si>
  <si>
    <t>Nhà bà  Kim</t>
  </si>
  <si>
    <t>Cầu Ông Hùng</t>
  </si>
  <si>
    <t>Giáp ranh xã Phú Lộc</t>
  </si>
  <si>
    <t>Tuyến mới</t>
  </si>
  <si>
    <t>Trao đổi với xã bỏ ra do bị trùng đoạn trên</t>
  </si>
  <si>
    <t>Tuyến mới ( 02 bên sông)</t>
  </si>
  <si>
    <t xml:space="preserve"> Đường Huyện 87B</t>
  </si>
  <si>
    <t xml:space="preserve">Giáp ranh thị trấn 
Huỳnh Hữu Nghĩa </t>
  </si>
  <si>
    <t>Kênh Hai Bá</t>
  </si>
  <si>
    <t>Cầu Vượt Mỹ Khánh</t>
  </si>
  <si>
    <t>Cầu Qua UB Xã</t>
  </si>
  <si>
    <t>Hết ranh Trung tâm 
Thương mại</t>
  </si>
  <si>
    <t>Giáp ranh Trung tâm Thương mại</t>
  </si>
  <si>
    <t>Hết ranh đất ông 
Lê Việt Hùng</t>
  </si>
  <si>
    <t>Giáp ranh đất ông 
Lê Việt Hùng</t>
  </si>
  <si>
    <t>Kênh 1/5</t>
  </si>
  <si>
    <t>Kênh Đập Đá</t>
  </si>
  <si>
    <t>Cầu Vượt Tân Phước</t>
  </si>
  <si>
    <t>Giáp ranh huyện Châu Thành</t>
  </si>
  <si>
    <t>Quốc lộ Quản lộ Phụng Hiệp</t>
  </si>
  <si>
    <t>Cầu Mỹ Khánh</t>
  </si>
  <si>
    <t>Cầu 1/5</t>
  </si>
  <si>
    <t>Cầu Đập Đá</t>
  </si>
  <si>
    <t>Đường huyện 87</t>
  </si>
  <si>
    <t>Đường 940</t>
  </si>
  <si>
    <t>Cầu Nhà Thờ</t>
  </si>
  <si>
    <t>Cống Bãi Rác</t>
  </si>
  <si>
    <t>Trung tâm thương mại Long Hưng, xã Long Hưng</t>
  </si>
  <si>
    <t>Dãy Khu phố 1</t>
  </si>
  <si>
    <t>Dãy Khu phố 2, 3, 4</t>
  </si>
  <si>
    <t>Dãy Khu phố 5, 6</t>
  </si>
  <si>
    <t>Đường D3-N6, xã Long Hưng</t>
  </si>
  <si>
    <t>Đường D1-N3</t>
  </si>
  <si>
    <t xml:space="preserve">Quốc lộ Phụng hiệp </t>
  </si>
  <si>
    <t>Hết đất chợ Long Hưng</t>
  </si>
  <si>
    <t>Đường 85</t>
  </si>
  <si>
    <t>Đường tỉnh 940</t>
  </si>
  <si>
    <t>Đường huyện 85</t>
  </si>
  <si>
    <t>Đường huyện 87B</t>
  </si>
  <si>
    <t xml:space="preserve">Kênh Bắc Bộ </t>
  </si>
  <si>
    <t>Kênh Miễu</t>
  </si>
  <si>
    <t>Kênh Chín Mùi</t>
  </si>
  <si>
    <t>Kênh Ka Rê</t>
  </si>
  <si>
    <t>Kênh Tư Lang</t>
  </si>
  <si>
    <t>Kênh Út Cứng</t>
  </si>
  <si>
    <t>Đường Ô tô đến TT xã (ĐH 81)</t>
  </si>
  <si>
    <t>Đầu ranh đất UBND xã</t>
  </si>
  <si>
    <t>Cầu Kênh 1000</t>
  </si>
  <si>
    <t>Cầu Nguyễn Việt Hồng</t>
  </si>
  <si>
    <t>Giáp ranh xã Mỹ phước</t>
  </si>
  <si>
    <t>Đường huyện 86</t>
  </si>
  <si>
    <t>Quản lộ Phụng Hiệp</t>
  </si>
  <si>
    <t>Giáp ranh xã Mỹ Tú</t>
  </si>
  <si>
    <t>Đường Đal</t>
  </si>
  <si>
    <t xml:space="preserve">Huyện lộ 32 (Đường huyện 87C)
</t>
  </si>
  <si>
    <t>Cầu qua Nhà Văn hóa xã</t>
  </si>
  <si>
    <t>Giáp ranh xã Tân Phước</t>
  </si>
  <si>
    <t>Cầu qua Nhà Văn hóa xã và nhánh đến Hết đất Trường THCS Long Hưng A</t>
  </si>
  <si>
    <t>Đường đal Trà É</t>
  </si>
  <si>
    <t>Quốc lộ 1</t>
  </si>
  <si>
    <t>Vào hết tuyến lộ Đal</t>
  </si>
  <si>
    <t>Đường đal vào Đay sô</t>
  </si>
  <si>
    <t>Lộ đan đi Bưng Thum</t>
  </si>
  <si>
    <t>Khu vực chợ Hòa Khanh</t>
  </si>
  <si>
    <t>Giáp Quốc lộ 1</t>
  </si>
  <si>
    <t>Đến chùa Trà Cuôn</t>
  </si>
  <si>
    <t>Cầu Xẻo Tra</t>
  </si>
  <si>
    <t>Cầu Lịch Trà</t>
  </si>
  <si>
    <t>Về hai phía 1000 m</t>
  </si>
  <si>
    <t>Đường huyện 53</t>
  </si>
  <si>
    <t>Giáp Quốc Lộ 1</t>
  </si>
  <si>
    <t>Hết ranh đất Nhà máy nước đá Trường Hưng</t>
  </si>
  <si>
    <t>Giáp ranh Nhà máy nước đá Trường Hưng</t>
  </si>
  <si>
    <t>Đường đal Đào Viên</t>
  </si>
  <si>
    <t>Hết Lộ</t>
  </si>
  <si>
    <t>Đường lộ Đất Đỏ</t>
  </si>
  <si>
    <t>Đường trục phát triển kinh tế Đông Tây</t>
  </si>
  <si>
    <t>Giáp ranh thị trấn Phú Lộc</t>
  </si>
  <si>
    <t>Đường huyện 52</t>
  </si>
  <si>
    <t>Cầu Cà Lăm</t>
  </si>
  <si>
    <t>Đường huyện 50</t>
  </si>
  <si>
    <t>Chùa Trà Cuôn</t>
  </si>
  <si>
    <t>Giáp kênh đê ngăn mặn</t>
  </si>
  <si>
    <t>thay đổi đoạn</t>
  </si>
  <si>
    <t>Giáp Bưng Thum</t>
  </si>
  <si>
    <t>Ranh ấp Đay Sô</t>
  </si>
  <si>
    <t>Hết lộ đal giáp xã Lâm Tân</t>
  </si>
  <si>
    <t>Đường Đal ấp Hòa Khanh</t>
  </si>
  <si>
    <t>Về hướng xã Nhu Gia 500m</t>
  </si>
  <si>
    <t>Điểm cách cầu Xẻo Tra 500m về hướng Nhu Gia</t>
  </si>
  <si>
    <t>Cách Cầu Lịch Trà 1000m</t>
  </si>
  <si>
    <t xml:space="preserve">Quốc lộ 1 </t>
  </si>
  <si>
    <t>Giáp xã Nhu Gia</t>
  </si>
  <si>
    <t>Thay đổi đoạn</t>
  </si>
  <si>
    <t>Giáp ranh Cầu Cà Lăm</t>
  </si>
  <si>
    <t>Giáp ranh Cà Mau</t>
  </si>
  <si>
    <t>Cống Phú Lộc</t>
  </si>
  <si>
    <t>Giáp xã Phú Lộc</t>
  </si>
  <si>
    <t>Đường đal ấp  Nhơn Hòa-Thạnh Thới</t>
  </si>
  <si>
    <t>Huyện lộ 53</t>
  </si>
  <si>
    <t>Gộp tuyến</t>
  </si>
  <si>
    <t>Đường Đal Thạnh Bình</t>
  </si>
  <si>
    <t>Chùa Huệ Quang</t>
  </si>
  <si>
    <t>Đường Đal đê ngăn mặn</t>
  </si>
  <si>
    <t>Giáp huyện lộ 53</t>
  </si>
  <si>
    <t>xã Nhu Gia</t>
  </si>
  <si>
    <t>Đường Đal Thạnh Hưng- Thanh Bình</t>
  </si>
  <si>
    <t>Giáp đường  lộ Đất Đỏ</t>
  </si>
  <si>
    <t>Bảng văn hóa ấp An Hòa</t>
  </si>
  <si>
    <t>Giáp ranh xã Nhu Gia</t>
  </si>
  <si>
    <t>Giáp ranh Cà Mau (xã Vĩnh Lợi)</t>
  </si>
  <si>
    <t xml:space="preserve">Cầu xã Gia Hòa </t>
  </si>
  <si>
    <t>Khu vực trung tâm xã Gia Hòa, đường huyện 52</t>
  </si>
  <si>
    <t xml:space="preserve">Bảng văn hóa ấp An Hòa </t>
  </si>
  <si>
    <t>xã Thạnh Quới</t>
  </si>
  <si>
    <t>Gộp tuyến (xã Gia Hòa 2</t>
  </si>
  <si>
    <t xml:space="preserve">Các tuyến đường đal và hẻm còn lại trên địa bàn xã </t>
  </si>
  <si>
    <t>Đường tỉnh 932</t>
  </si>
  <si>
    <t>ĐB</t>
  </si>
  <si>
    <t>Từ cầu Phú Tâm</t>
  </si>
  <si>
    <t>Hẻm Trạm Y Tế</t>
  </si>
  <si>
    <t>Kênh ống Bọng</t>
  </si>
  <si>
    <t>Giáp ranh huyện Kế Sách</t>
  </si>
  <si>
    <t xml:space="preserve">Đường hai bên nhà lồng chợ </t>
  </si>
  <si>
    <t>Đường hai bên nhà lồng chợ</t>
  </si>
  <si>
    <t>Hẻm Công Lập Thành</t>
  </si>
  <si>
    <t>Hết ranh đất Trường Mẫu Giáo</t>
  </si>
  <si>
    <t>Giáp ranh đất Trường Mẫu Giáo</t>
  </si>
  <si>
    <t>Hết ranh đất ông Lâm Anh Tài (Thửa số 231, tờ BĐ số 11)</t>
  </si>
  <si>
    <t>Đường huyện 5 (Đường huyện 94)</t>
  </si>
  <si>
    <t>Đường ĐT 932</t>
  </si>
  <si>
    <t>Cầu Kênh 79</t>
  </si>
  <si>
    <t>Cầu 30/4</t>
  </si>
  <si>
    <t>Cầu 7 Quýt</t>
  </si>
  <si>
    <t>Đường giao thông nông thôn</t>
  </si>
  <si>
    <t>Hẻm khu 2 của Ấp Phú Bình</t>
  </si>
  <si>
    <t>Đầu ranh đất trường Hoa</t>
  </si>
  <si>
    <t>Cầu nhà thầy Sinh</t>
  </si>
  <si>
    <t>Giáp ĐT 932 (cặp VLXD Tân Phong)</t>
  </si>
  <si>
    <t>Kênh Vành Đai</t>
  </si>
  <si>
    <t>Giáp ĐT 932 (cặp trụ sở ấp Thọ Hòa Đông A)</t>
  </si>
  <si>
    <t>Giáp ĐT 932 (cặp nhà Sơn Hậu)</t>
  </si>
  <si>
    <t>Đầu ranh đất ông Dương Hải Sui (Thửa số 26, tờ BĐ số 11)</t>
  </si>
  <si>
    <t>Hết ranh đất ông Lâm Hữu Minh (Thửa số 34, tờ BĐ số 04)</t>
  </si>
  <si>
    <t>Cầu Xi Phanh</t>
  </si>
  <si>
    <t>Kênh bà Phải</t>
  </si>
  <si>
    <t>Giáp đường tỉnh 932</t>
  </si>
  <si>
    <t>Hết đường đal Phú Thành A</t>
  </si>
  <si>
    <t>Giáp ranh đất Trường Hoa</t>
  </si>
  <si>
    <t>Cầu Lương Sơn Bá</t>
  </si>
  <si>
    <t>Giáp đường huyện 5</t>
  </si>
  <si>
    <t>Hết ranh đất Tô Yều Cam (Thửa số 60, tờ BĐ số 10)</t>
  </si>
  <si>
    <t>Các hẻm ximăng còn lại</t>
  </si>
  <si>
    <t xml:space="preserve">Cầu Giồng Cát </t>
  </si>
  <si>
    <t>Mỏ Neo (Giáp huyện Kế Sách)</t>
  </si>
  <si>
    <t>Cầu Bảy Quýt</t>
  </si>
  <si>
    <t>Giáp huyện Kế Sách 
(Hết đất ông Hai Thà)</t>
  </si>
  <si>
    <t>Cầu kênh 30/4</t>
  </si>
  <si>
    <t>Hết ranh nghĩa trang cũ</t>
  </si>
  <si>
    <t>Cầu Chùa</t>
  </si>
  <si>
    <t>Giáp ranh huyện Long Phú</t>
  </si>
  <si>
    <t>Cầu Ô Quên</t>
  </si>
  <si>
    <t>Cầu Kênh Ngang</t>
  </si>
  <si>
    <t>Cầu Na Tưng</t>
  </si>
  <si>
    <t>Cầu Yêu Thương 92 (ấp Phú Thành A)</t>
  </si>
  <si>
    <t>Cầu Yêu Thương 94 
(ấp Phú Thành A)</t>
  </si>
  <si>
    <t>Cầu Ba Hú</t>
  </si>
  <si>
    <t>Cầu Tăng Sến</t>
  </si>
  <si>
    <t>Kênh Bảy Quýt</t>
  </si>
  <si>
    <t>Cầu Chệnh Chén</t>
  </si>
  <si>
    <t>Cầu Tư Học</t>
  </si>
  <si>
    <t>Giáp đường huyện 94</t>
  </si>
  <si>
    <t>Đường huyện 95</t>
  </si>
  <si>
    <t>Đường huyện 94</t>
  </si>
  <si>
    <t>Giáp ranh xã Phú Tân</t>
  </si>
  <si>
    <t>Cầu Ba Phải</t>
  </si>
  <si>
    <t>Giáp ranh Đường tỉnh 932</t>
  </si>
  <si>
    <t>Giáp hẻm Khu 2 ấp Phú Bình</t>
  </si>
  <si>
    <t>Nhà bà Trần Mộng Bình (nhà Yến)</t>
  </si>
  <si>
    <t>Cầu Yêu Thương 94 (ấp Phú Thành A)</t>
  </si>
  <si>
    <t>Đường huyện 97</t>
  </si>
  <si>
    <t>Các tuyến đường đal khu chợ</t>
  </si>
  <si>
    <t>Hẻm Trường TH Phú Tâm A</t>
  </si>
  <si>
    <t>Quốc Lộ 1A</t>
  </si>
  <si>
    <t>Ranh xã Hồ Đắc Kiện</t>
  </si>
  <si>
    <t>Hết ranh đất Cây xăng Vạn Phúc Lộc (Hết thửa số 669, tờ BĐ số 8)</t>
  </si>
  <si>
    <t>Giáp ranh đất Cây xăng Vạn Phúc Lộc (Giáp thửa số 669, tờ BĐ số 8)</t>
  </si>
  <si>
    <t>Hết ranh UBND thị trấn cũ</t>
  </si>
  <si>
    <t>Giáp ranh UBND thị trấn cũ</t>
  </si>
  <si>
    <t>Giáp ranh xã Thuận Hòa</t>
  </si>
  <si>
    <t>Các đường khác khu vực chợ</t>
  </si>
  <si>
    <t>Đường tỉnh 939B</t>
  </si>
  <si>
    <t>Từ cầu chợ Thuận Hoà</t>
  </si>
  <si>
    <t>Hết ranh đất Cây xăng Quang Minh (Hết thửa số 1228, tờ BĐ số 01)</t>
  </si>
  <si>
    <t>Giáp ranh đất Cây xăng Quang Minh (Giáp thửa số 1228, tờ BĐ số 01)</t>
  </si>
  <si>
    <t>Đường Trần Phú</t>
  </si>
  <si>
    <t>Từ giáp Quốc Lộ 1A</t>
  </si>
  <si>
    <t>Hết ranh đất nhà trọ Út Nhỏ (Hết thửa số 1334, tờ BĐ số 02)</t>
  </si>
  <si>
    <t>Giáp ranh đất nhà trọ Út Nhỏ (Giáp thửa số 1334, tờ BĐ số 02)</t>
  </si>
  <si>
    <t>Đường Trần Hưng Đạo</t>
  </si>
  <si>
    <t>Cầu Xây Cáp</t>
  </si>
  <si>
    <t>Khu tái định cư Xây Đá</t>
  </si>
  <si>
    <t>Khu tái định cư Xây Đá đã đầu tư cơ sở hạ tầng</t>
  </si>
  <si>
    <t>Vị trí tiếp giáp khu tái định cư chưa đầu tư cơ sở hạ tầng</t>
  </si>
  <si>
    <t>Khu tái định cư Quốc lộ 1A</t>
  </si>
  <si>
    <t>Các đường khác trong khu tái định cư</t>
  </si>
  <si>
    <t>Các vị trí tiếp giáp khu tái định cư</t>
  </si>
  <si>
    <t>Đường Hùng Vương</t>
  </si>
  <si>
    <t>Giáp Quốc Lộ 1A</t>
  </si>
  <si>
    <t>Đường Phạm Ngũ Lão</t>
  </si>
  <si>
    <t>Đường Lý Thường Kiệt</t>
  </si>
  <si>
    <t>Tuyến đê bao Thuận Hoà 
(Đường huyện 93)</t>
  </si>
  <si>
    <t>Đường ĐT 939 B</t>
  </si>
  <si>
    <t>Cống Ông Minh</t>
  </si>
  <si>
    <t xml:space="preserve"> Cống Thuận Hoà</t>
  </si>
  <si>
    <t>Giáp ranh xã Hồ Đắc Kiện</t>
  </si>
  <si>
    <t>Đường Bạch Đằng (Đường kênh hậu cũ)</t>
  </si>
  <si>
    <t>Đường đal Xây Cáp</t>
  </si>
  <si>
    <t xml:space="preserve">Đường Hùng Vương  </t>
  </si>
  <si>
    <t xml:space="preserve">Hết ranh đất Ngân hàng Sacombank </t>
  </si>
  <si>
    <t xml:space="preserve">Giáp ranh đất Ngân hàng Sacombank </t>
  </si>
  <si>
    <t>Đường đal</t>
  </si>
  <si>
    <t>Các đoạn đường trong phạm vi quy hoạch Khu hành chính đô thị thị trấn Châu Thành</t>
  </si>
  <si>
    <t>Nhà Sinh hoạt cộng đồng ấp Trà Quýt</t>
  </si>
  <si>
    <t>Hết ranh đất bà Kiều Anh (Hết thửa số 271, tờ BĐ số 01)</t>
  </si>
  <si>
    <t>Cống ông Ướng</t>
  </si>
  <si>
    <t>Cầu ranh xã Thuận Hoà</t>
  </si>
  <si>
    <t>Đầu ranh đất bà
 Châu Thị Nguyệt (Đầu ranh thửa số 246, tờ BĐ số 03)</t>
  </si>
  <si>
    <t>Giáp đê bao</t>
  </si>
  <si>
    <t>Cống Thuận Hoà</t>
  </si>
  <si>
    <t>Đường Xây Cáp (Toàn tuyến)</t>
  </si>
  <si>
    <t xml:space="preserve">Lộ dal </t>
  </si>
  <si>
    <t>Giáp đường Trần Hưng Đạo</t>
  </si>
  <si>
    <t>Đầu ranh đất ông Đẳng (Thửa số 2324, tờ BĐ số 05)</t>
  </si>
  <si>
    <t>Kênh 30/4</t>
  </si>
  <si>
    <t>Đầu ranh đất Trịnh Thị Tý (Thửa số 37, tờ BĐ số 01)</t>
  </si>
  <si>
    <t>Hết ranh đất Công an huyện</t>
  </si>
  <si>
    <t>Đầu ranh đất ông Xiêm (Thửa số 651, tờ BĐ số 08)</t>
  </si>
  <si>
    <t>Kênh Mai Thanh</t>
  </si>
  <si>
    <t>Đầu ranh đất ông Đường 
(Thửa số 1228, tờ BĐ số 01)</t>
  </si>
  <si>
    <t>Giáp ranh đất Công an huyện</t>
  </si>
  <si>
    <t>Đầu ranh đất ông Trần Văn Nhứt (Thửa số 311, tờ BĐ số 03)</t>
  </si>
  <si>
    <t>Hết ranh đất bà Thị Tiên 
(Thửa số 40, tờ BĐ số 03)</t>
  </si>
  <si>
    <t>Kênh Mai Thanh Toàn tuyến</t>
  </si>
  <si>
    <t>Kênh Lò gạch hai bên Toàn tuyến</t>
  </si>
  <si>
    <t>Kênh Hai Long hai bên Toàn tuyến</t>
  </si>
  <si>
    <t>Kênh 30/4 Toàn tuyến</t>
  </si>
  <si>
    <t>Rạch Xây Cáp hai bên Toàn tuyến</t>
  </si>
  <si>
    <t>Kênh 6 Sệp Toàn tuyến</t>
  </si>
  <si>
    <t>Kênh giáp ranh xã Thuận Hòa ấp Trà Quýt (Toàn tuyến)</t>
  </si>
  <si>
    <t>Kênh ông Minh (Toàn tuyến)</t>
  </si>
  <si>
    <t>Kênh 2 Cọl (Toàn tuyến)</t>
  </si>
  <si>
    <t>Kênh 2 Hiến (Toàn tuyến)</t>
  </si>
  <si>
    <t>Rạch Sáu Siểng (Toàn tuyến)</t>
  </si>
  <si>
    <t>Kênh hậu dọc đường Thuận Hòa - Phú Tâm</t>
  </si>
  <si>
    <t>Sau Trường Mẫu giáo cặp Kênh Huyện lộ 5 
 Hết đất Ông Đẳng (Thửa số 2324, tờ BĐ số 05)</t>
  </si>
  <si>
    <t>Tòa án huyện</t>
  </si>
  <si>
    <t>Kênh hậu huyện lộ 5</t>
  </si>
  <si>
    <t>Đường nhựa vị trí tiếp giáp khu vực chợ</t>
  </si>
  <si>
    <t>Đường A4 (vào UBND Thị trấn mới)</t>
  </si>
  <si>
    <t>Cống Thuận Hòa</t>
  </si>
  <si>
    <t>Ranh ấp Kinh Đào (xã Hồ Đắc Kiện)</t>
  </si>
  <si>
    <t>Tỉnh Lộ 939B</t>
  </si>
  <si>
    <t>Phía sau công an huyện mới</t>
  </si>
  <si>
    <t>Nối từ đường Bạch Đằng</t>
  </si>
  <si>
    <t>Viện Kiểm Sát huyện</t>
  </si>
  <si>
    <t>Đường Đal kênh Hai Long (ấp Trà Quýt)</t>
  </si>
  <si>
    <t>Giáp Đường Hùng Vương</t>
  </si>
  <si>
    <t>Giáp kênh 6</t>
  </si>
  <si>
    <t>Đường kênh 30/4</t>
  </si>
  <si>
    <t>Kênh Xây Cáp nhỏ</t>
  </si>
  <si>
    <t>Đường kênh Giồng Cát</t>
  </si>
  <si>
    <t>Đường đal cặp Trung tâm Văn hóa huyện</t>
  </si>
  <si>
    <t>Đường Đất bờ Đông kênh 6 Siểng</t>
  </si>
  <si>
    <t>Giáp Kênh 6 sệp</t>
  </si>
  <si>
    <t>Kênh Hai Cọl</t>
  </si>
  <si>
    <t>Cầu Xây Cáp nhỏ</t>
  </si>
  <si>
    <t>Hết ranh đất ông Ngô Văn Hải</t>
  </si>
  <si>
    <t>Đất ông Nguyễn Hồng Nhớ</t>
  </si>
  <si>
    <t>Giáp kênh 6 Siểng</t>
  </si>
  <si>
    <t>Đường đal bờ Tây kênh 6 Siểng</t>
  </si>
  <si>
    <t>Giáp cầu 30/4</t>
  </si>
  <si>
    <t>xã Phú Tâm</t>
  </si>
  <si>
    <t>TT.Châu Thành</t>
  </si>
  <si>
    <t>Đường Chợ Cá</t>
  </si>
  <si>
    <t>Đường cầu Xẻo Gừa vào chợ và 2 dãy bên nhà lồng chợ</t>
  </si>
  <si>
    <t>Đường vào sau Chợ mới</t>
  </si>
  <si>
    <t xml:space="preserve">Lộ mới từ đường tỉnh 939 </t>
  </si>
  <si>
    <t>Giáp đường lộ cũ (vào chợ)</t>
  </si>
  <si>
    <t>Giáp ranh xã An Ninh</t>
  </si>
  <si>
    <t xml:space="preserve">Cầu Xẻo Gừa </t>
  </si>
  <si>
    <t>KV1-VT4</t>
  </si>
  <si>
    <t>Cầu Bà Lui</t>
  </si>
  <si>
    <t xml:space="preserve">Cầu Bà Lui </t>
  </si>
  <si>
    <t>Đường tỉnh 939B.</t>
  </si>
  <si>
    <t>Đường A1</t>
  </si>
  <si>
    <t>Khu dân cư Bà Lui, xã Mỹ Hương</t>
  </si>
  <si>
    <t>Toàn bộ các tuyến đường trong Khu dân cư</t>
  </si>
  <si>
    <t>Hết ranh đất Trường mẫu giáo (Xóm Lớn).</t>
  </si>
  <si>
    <t>Cầu ông Tám Bầu</t>
  </si>
  <si>
    <t>Hết ranh đất Trịnh Văn Mười (Cửa hàng điện tử)</t>
  </si>
  <si>
    <t>Đầu đất UBND xã cũ</t>
  </si>
  <si>
    <t>Hết đất Kho phân 6 Địa</t>
  </si>
  <si>
    <t>Giáp ranh chợ Xẻo Gừa</t>
  </si>
  <si>
    <t>Hết ranh đất ông Trịnh Ngọc Ba</t>
  </si>
  <si>
    <t>Giáp cống ranh chợ Xẽo Gừa</t>
  </si>
  <si>
    <t>Hết ranh đất Trại cưa ông Trần Văn Vạng</t>
  </si>
  <si>
    <t>Đường Huyện 88B</t>
  </si>
  <si>
    <t>Đường trục chính Nội Đồng Bờ Bao Ô Quên</t>
  </si>
  <si>
    <t>Giáp đường tỉnh 939</t>
  </si>
  <si>
    <t>Giáp đường tỉnh 939B</t>
  </si>
  <si>
    <t>Khu Tái định cư xã Mỹ Hương</t>
  </si>
  <si>
    <t>Đường trong khú tái định cư</t>
  </si>
  <si>
    <t>xã Mỹ Hương</t>
  </si>
  <si>
    <t xml:space="preserve">Cầu trắng </t>
  </si>
  <si>
    <t>Giáp Cầu Trà Lây 1</t>
  </si>
  <si>
    <t>Giáp Kênh Tà Chum</t>
  </si>
  <si>
    <t>Giáp ranh xã Mỹ Thuận</t>
  </si>
  <si>
    <t xml:space="preserve">Đường Huyện 88 </t>
  </si>
  <si>
    <t>Giáp ranh Cầu Ngang</t>
  </si>
  <si>
    <t>Đường huyện 88B</t>
  </si>
  <si>
    <t>Đường đal Thiện Nhơn - Thiện Bình</t>
  </si>
  <si>
    <t>Cầu Đồn</t>
  </si>
  <si>
    <t>Khu Tái định cư Thuận Hưng</t>
  </si>
  <si>
    <t>Các thửa đất tiếp giáp 1 mặt tiền đường huyện 88</t>
  </si>
  <si>
    <t>Đường số 01</t>
  </si>
  <si>
    <t xml:space="preserve">Cầu Phú Mỹ 2 </t>
  </si>
  <si>
    <t>Đường huyện 89</t>
  </si>
  <si>
    <t>Kênh Phú Mỹ 1</t>
  </si>
  <si>
    <t>Đường đal Phú Tức</t>
  </si>
  <si>
    <t>Giáp ranh phường 2, TPST</t>
  </si>
  <si>
    <t>Cống Thủy Lợi</t>
  </si>
  <si>
    <t>Hết đường Đal</t>
  </si>
  <si>
    <t>Kênh 2</t>
  </si>
  <si>
    <t>Cầu Đay Ta Suốs</t>
  </si>
  <si>
    <t>Giáp ranh Phường Mỹ Xuyên</t>
  </si>
  <si>
    <t>Cầu Phú Mỹ 2</t>
  </si>
  <si>
    <t>Đường vào Chùa Bưng Cốc</t>
  </si>
  <si>
    <t>Giáp ranh xã An Ninh (Trạm Bơm)</t>
  </si>
  <si>
    <t>Đường vào chợ Mỹ Hương</t>
  </si>
  <si>
    <t>Trường THPT Mỹ Hương</t>
  </si>
  <si>
    <t>Hết ranh Trường THPT Mỹ Hương</t>
  </si>
  <si>
    <t xml:space="preserve">Giáp đất Nghĩa trang liệt sĩ  </t>
  </si>
  <si>
    <t xml:space="preserve">Hết ranh đất Nghĩa trang liệt sĩ </t>
  </si>
  <si>
    <t>Giáp cầu Thuận Hưng</t>
  </si>
  <si>
    <t>Đường huyện 88</t>
  </si>
  <si>
    <t xml:space="preserve">Đường Tỉnh 939 </t>
  </si>
  <si>
    <t xml:space="preserve">Đường Đal Phía Đông sông Mương Khai </t>
  </si>
  <si>
    <t xml:space="preserve">Đường Đal Phía Tây sông Mương Khai </t>
  </si>
  <si>
    <t>Đường Đal Phía Đông sông Mỹ Đức</t>
  </si>
  <si>
    <t>Đường Ô Quên</t>
  </si>
  <si>
    <t>Đường láng Bồn Bồn</t>
  </si>
  <si>
    <t>Giáp ranh xã Long Hưng</t>
  </si>
  <si>
    <t>Đường Đal kênh Thốp Nốp</t>
  </si>
  <si>
    <t>Kênh Chùa Ông Rách</t>
  </si>
  <si>
    <t>Sông Mỹ Hương</t>
  </si>
  <si>
    <t>Đường đal phía Đông sông Mỹ Hương</t>
  </si>
  <si>
    <t>Kênh Thốp Nốp</t>
  </si>
  <si>
    <t>Đường đal rạch Tà Xam</t>
  </si>
  <si>
    <t>Đoạn mới</t>
  </si>
  <si>
    <t>tuyến mới</t>
  </si>
  <si>
    <t>Đường Đal ấp Xẻo Gừa</t>
  </si>
  <si>
    <t>Cầu Đình</t>
  </si>
  <si>
    <t>Đường Đal song song Đường tỉnh 938</t>
  </si>
  <si>
    <t>Lộ Đal Chông Chát</t>
  </si>
  <si>
    <t>Đường đal ấp Thiện Bình</t>
  </si>
  <si>
    <t>Đường đal Vàm Đình- Cái Chiết</t>
  </si>
  <si>
    <t>Đường đal ấp Tà Ân A1 - Bét Tôn- Sóc Xoài</t>
  </si>
  <si>
    <t>Cầu sau Chùa Bét Tôn</t>
  </si>
  <si>
    <t>Cầu Chùa Bét Tôn</t>
  </si>
  <si>
    <t>Đường Huyện 89</t>
  </si>
  <si>
    <t>Đường Đal song song Đường huyện 89</t>
  </si>
  <si>
    <t>Hết đường đal</t>
  </si>
  <si>
    <t>Đường vào Chùa Bưng Kha Don</t>
  </si>
  <si>
    <t>Đường vào Chùa Bưng Cóc</t>
  </si>
  <si>
    <t>Chùa Bưng Cóc</t>
  </si>
  <si>
    <t>Hết ranh Chùa Bưng Cóc</t>
  </si>
  <si>
    <t>Đường đal vào Bãi rác thành phố</t>
  </si>
  <si>
    <t>Giáp ranh phường 
Mỹ Xuyên</t>
  </si>
  <si>
    <t>Đường Đal Đay Tân</t>
  </si>
  <si>
    <t>Đường đal ấp Đai Úi</t>
  </si>
  <si>
    <t>Đường Đal ấp Bắc Dần</t>
  </si>
  <si>
    <t>Kênh W</t>
  </si>
  <si>
    <t>Phường Mỹ Xuyên</t>
  </si>
  <si>
    <t>Chợ Thuận Hưng</t>
  </si>
  <si>
    <t>Chợ Phú Mỹ</t>
  </si>
  <si>
    <t>Chợ Cầu Trắng</t>
  </si>
  <si>
    <t>Hai bên nhà lồng Chợ</t>
  </si>
  <si>
    <t>Đường Đal, đường bê tông, đường nhựa các tuyến còn lại có độ rộng dưới 2m</t>
  </si>
  <si>
    <t>Đường Đal, đường bê tông, đường nhựa các tuyến còn lại có độ rộng trên 2m</t>
  </si>
  <si>
    <t>Đất phi nông nghiệp còn lại</t>
  </si>
  <si>
    <t>Khu vực, vị trí</t>
  </si>
  <si>
    <t>Đường 30/4</t>
  </si>
  <si>
    <t>Đường 19/5</t>
  </si>
  <si>
    <t>Đường vào Khu hành chính</t>
  </si>
  <si>
    <t>Đường vào khu tái định cư</t>
  </si>
  <si>
    <t>Cầu Ngan Rô
(Ranh Đại Ân 2)</t>
  </si>
  <si>
    <t>Kênh 1 
(Ranh khu công nghiệp)</t>
  </si>
  <si>
    <t>Ranh khu công nghiệp</t>
  </si>
  <si>
    <t>Hết ranh đất bà Thu</t>
  </si>
  <si>
    <t>Giáp ranh đất bà Thu</t>
  </si>
  <si>
    <t>Ngã 3 đèn xanh, đèn đỏ</t>
  </si>
  <si>
    <t>Cống Bãi Giá</t>
  </si>
  <si>
    <t>Quốc lộ Nam Sông Hậu 
(Phía Tây không giáp Kênh)</t>
  </si>
  <si>
    <t>Đường đal (Giáp ranh đất ông Huỳnh Tấn Phát)</t>
  </si>
  <si>
    <t>Quốc lộ Nam Sông Hậu 
(Phía Tây, giáp kênh thủy lợi cũ)</t>
  </si>
  <si>
    <t>3</t>
  </si>
  <si>
    <t>Từ đầu ranh đất ông Huỳnh Tấn Phát</t>
  </si>
  <si>
    <t>Ngã ba giáp đường tỉnh 934B</t>
  </si>
  <si>
    <t>2</t>
  </si>
  <si>
    <t>Kênh 2 Mới</t>
  </si>
  <si>
    <t>Hết ranh đất ông Trương Văn Đắng</t>
  </si>
  <si>
    <t>Đường Tỉnh 934</t>
  </si>
  <si>
    <t>Cầu Bãy Giá</t>
  </si>
  <si>
    <t>Giao lộ Nam Sông Hậu 
(ngã ba đèn xanh đèn đỏ)</t>
  </si>
  <si>
    <t>Giao lộ Nam Sông Hậu (nhà ông Nghiêm)</t>
  </si>
  <si>
    <t>Đường 27/7</t>
  </si>
  <si>
    <t>Đường 22/12</t>
  </si>
  <si>
    <t>Đường đal Lăng Ông</t>
  </si>
  <si>
    <t>Đoạn lộ từ lộ 19/5
(đi Lăng Ông)</t>
  </si>
  <si>
    <t>Đường vào Khu tái định cư</t>
  </si>
  <si>
    <t>Đường đal
(Hướng đi nhà ông Hóa)</t>
  </si>
  <si>
    <t xml:space="preserve">Suốt tuyến </t>
  </si>
  <si>
    <t>Đầu ranh nhà ông Phan Văn Minh</t>
  </si>
  <si>
    <t>Bến Phà đi Cù Lao Dung</t>
  </si>
  <si>
    <t>Đường đal kinh 3</t>
  </si>
  <si>
    <t>Từ cầu Thanh niên
 (giáp kênh lộ Nam Sông Hậu)</t>
  </si>
  <si>
    <t>Kênh 1</t>
  </si>
  <si>
    <t>Ngã ba kinh Tiếp Nhựt</t>
  </si>
  <si>
    <t>Chùa Đon Đkon</t>
  </si>
  <si>
    <t>Giao lộ Nam Sông Hậu</t>
  </si>
  <si>
    <t>Đường tỉnh 934</t>
  </si>
  <si>
    <t xml:space="preserve">Chùa Đon ĐKon </t>
  </si>
  <si>
    <t>Hết ranh nhà ông Trần Sinh</t>
  </si>
  <si>
    <t>Kênh Bồn Bồn</t>
  </si>
  <si>
    <t>Đầu lộ nhà ông Hiếu 
(xóm sau lộ 22/12)</t>
  </si>
  <si>
    <t>Hết ranh đất nhà ông Hứa Văn Dũng</t>
  </si>
  <si>
    <t>Đầu lộ nhà ông Dẫn 
(xóm sau lộ 22/12)</t>
  </si>
  <si>
    <t>Hết ranh đất nhà ông Khén và bà Anh</t>
  </si>
  <si>
    <t>Đầu lộ nhà ông Na 
(xóm sau lộ 22/12)</t>
  </si>
  <si>
    <t>Hết ranh đất nhà ông Chấm</t>
  </si>
  <si>
    <t>Giáp Đường tỉnh 934</t>
  </si>
  <si>
    <t>Hết ranh đất trường tiểu học Trần Đề A</t>
  </si>
  <si>
    <t>Đường đal (cập kênh 01)</t>
  </si>
  <si>
    <t>Giáp QL Nam Sông Hậu</t>
  </si>
  <si>
    <t>Giáp lộ dal Đê Ngăn Mặn</t>
  </si>
  <si>
    <t>Đường đal (cập kênh tiếp Nhựt)</t>
  </si>
  <si>
    <t>Đê ngăn mặn</t>
  </si>
  <si>
    <t>Giao lộ 30/04</t>
  </si>
  <si>
    <t>Hết ranh Khu công nghiệp</t>
  </si>
  <si>
    <t>Giáp ranh Khu công nghiệp</t>
  </si>
  <si>
    <t>Hết ranh đất bà Trần Thị Thanh Trinh</t>
  </si>
  <si>
    <t>Ranh trung tâm Thương mại</t>
  </si>
  <si>
    <t>Ngã tư Khu hành chính</t>
  </si>
  <si>
    <t xml:space="preserve">Giao lộ Nam Sông Hậu </t>
  </si>
  <si>
    <t>Đường trục đê bao và an ninh Quốc Phòng</t>
  </si>
  <si>
    <t>Đầu ranh bến tàu SuperDong</t>
  </si>
  <si>
    <t>Khu vực trong Cảng cá Trần Đề</t>
  </si>
  <si>
    <t>Khu vực dịch vụ gồm 02 khu vực:  4, 5</t>
  </si>
  <si>
    <t>Khu vực sản xuất gồm 03 khu vực: 1, 2, 3</t>
  </si>
  <si>
    <t>Đường tỉnh 934B</t>
  </si>
  <si>
    <t>Kênh Bồn Bồn 
(ranh xã Đại Ân 2)</t>
  </si>
  <si>
    <t>Đường trường TH Trần Đề Cũ</t>
  </si>
  <si>
    <t>Giáp Đê Ngăn mặn</t>
  </si>
  <si>
    <t>Giáp đường bến phà Ngan Rô</t>
  </si>
  <si>
    <t>Đường dẫn Cống Ngan Rô</t>
  </si>
  <si>
    <t>Giáp đê ngăn mặn</t>
  </si>
  <si>
    <t>Đường tư Kênh Tư đến cống Bãi Giá</t>
  </si>
  <si>
    <t>Cầu Kênh Tư</t>
  </si>
  <si>
    <t>Đường đal hẻm 1 (Cặp VLXD Minh Toàn)</t>
  </si>
  <si>
    <t>Giáp Quốc lộ Nam Sông Hậu</t>
  </si>
  <si>
    <t>Đường vào nghĩa trang từ thiện Lăng Ông</t>
  </si>
  <si>
    <t>Đường Đal cặp bưu điện</t>
  </si>
  <si>
    <t>Đất bà Ngô Thị Phỉ</t>
  </si>
  <si>
    <t>Đường đal cặp kênh bà Khia</t>
  </si>
  <si>
    <t>Đường đal cặp kênh 3</t>
  </si>
  <si>
    <t>Đường Đal Kênh Hai Dao</t>
  </si>
  <si>
    <t>Giáp Tỉnh lộ 934</t>
  </si>
  <si>
    <t>Đường Đal nghĩa trang tư thiện Lăng Ông</t>
  </si>
  <si>
    <t>Đường đal hẻm 1</t>
  </si>
  <si>
    <t>Nghĩa trang từ thiện Lăng Ông</t>
  </si>
  <si>
    <t>Đal khu 3 (đal nhà cặp nhà ông Hùng Cường)</t>
  </si>
  <si>
    <t>Kênh 4</t>
  </si>
  <si>
    <t>Đường đal vào cổng chùa Đon Đkol</t>
  </si>
  <si>
    <t>Đường đal cặp trường TH Trần Đề B (mới)</t>
  </si>
  <si>
    <t>Hẻm Nhà ông Diệp Văn Dũng (nhỏ)</t>
  </si>
  <si>
    <t>đal hẻm 2 Ru</t>
  </si>
  <si>
    <t>Giáp ranh đất ông Giang Kỳ Thinh</t>
  </si>
  <si>
    <t>Hẻm Nhà ông Diệp Văn Dũng (đen)</t>
  </si>
  <si>
    <t>Giáp kênh Sườn</t>
  </si>
  <si>
    <t>Giáp đường đal Lăng Ông</t>
  </si>
  <si>
    <t>ranh đất ông Võ Văn Ngỗng</t>
  </si>
  <si>
    <t>Đường đal (sau đường 19/5)</t>
  </si>
  <si>
    <t>ranh đất ông Nguyễn Văn Cờ</t>
  </si>
  <si>
    <t>Đường đal Kênh 2</t>
  </si>
  <si>
    <t>Giáp đường đê ngăn mặn</t>
  </si>
  <si>
    <t xml:space="preserve">Đường N1 </t>
  </si>
  <si>
    <t>Trục đê bao an ninh quốc phòng</t>
  </si>
  <si>
    <t>Đường đal kênh 1 trong</t>
  </si>
  <si>
    <t>Đal cặp kênh Bồn Bồn</t>
  </si>
  <si>
    <t>Đường hẻm nhà ông Trà Sét</t>
  </si>
  <si>
    <t>Đường Đal khu 1</t>
  </si>
  <si>
    <t>Ranh đất ông Trương Văn Thanh</t>
  </si>
  <si>
    <t>Đường hẻm nhà bà Es</t>
  </si>
  <si>
    <t>Hết ranh đất nhà bà Thạch Thị Phol</t>
  </si>
  <si>
    <t>Đường hẻm nhà ông Kim Nghét</t>
  </si>
  <si>
    <t>Hết ranh đất nhà ông Kim Ngét</t>
  </si>
  <si>
    <t>Đường đal (đê ngăn mặn cũ)</t>
  </si>
  <si>
    <t>Đường đal cặp nhà ông Triệu Sự</t>
  </si>
  <si>
    <t>Kênh Tiếp Nhựt</t>
  </si>
  <si>
    <t>Đường đal cặp nhà ông Châu Văn Liền</t>
  </si>
  <si>
    <t>Đường đal khu 3</t>
  </si>
  <si>
    <t>Đường tỉnh 934 cũ</t>
  </si>
  <si>
    <t>Đường đal cặp kênh Tiếp Nhựt</t>
  </si>
  <si>
    <t xml:space="preserve">Đường đal </t>
  </si>
  <si>
    <t>Đường đal Khu 3</t>
  </si>
  <si>
    <t>Hết ranh nhà ông Diệp Văn Lùn</t>
  </si>
  <si>
    <t>Giáp đường đal Kênh Bồn Bồn</t>
  </si>
  <si>
    <t>Đường vào khu tái định cư khu công nghiệp Trần Đề</t>
  </si>
  <si>
    <t>TT. Trần Đề</t>
  </si>
  <si>
    <t>Đường đal trong khu dân cư ấp Chợ</t>
  </si>
  <si>
    <t>Đầu ranh nhà ông Thầy Nhu
 (giáp Đường huyện 34)</t>
  </si>
  <si>
    <t xml:space="preserve">Suốt tuyến giáp Sông Ngan Rô (đến giáp Đường huyện 34) </t>
  </si>
  <si>
    <t xml:space="preserve">Đầu ranh nhà ông Trí Nguyện </t>
  </si>
  <si>
    <t xml:space="preserve">Hết ranh quán cà Phê ông Vinh (Giáp Đường huyện 34)  </t>
  </si>
  <si>
    <t xml:space="preserve">Ngã 3 UBND xã </t>
  </si>
  <si>
    <t xml:space="preserve">Hết ranh nhà bà Nguyễn Thị Liễu </t>
  </si>
  <si>
    <t>Đầu ranh nhà bà Nguyễn Thị Khánh</t>
  </si>
  <si>
    <t>Hết ranh nhà ông Nguyễn Văn Lập (Giáp huyện lộ 28)</t>
  </si>
  <si>
    <t> Đường huyện 34</t>
  </si>
  <si>
    <t>Đầu ranh nhà ông Chính Phương</t>
  </si>
  <si>
    <t>Giáp Lộ Nam Sông Hậu</t>
  </si>
  <si>
    <t>Cầu Bưng Cốc</t>
  </si>
  <si>
    <t>Cống ông Til</t>
  </si>
  <si>
    <t xml:space="preserve">Giáp Đường tỉnh 933C </t>
  </si>
  <si>
    <t>Đập Ngan Rô</t>
  </si>
  <si>
    <t>Giáp ranh TT Trần Đề</t>
  </si>
  <si>
    <t>Kênh Quốc Hội</t>
  </si>
  <si>
    <t>Kênh Xả Chỉ - Long Phú</t>
  </si>
  <si>
    <t> Đường tỉnh 933C</t>
  </si>
  <si>
    <t>Giáp ranh Xã Long Phú</t>
  </si>
  <si>
    <t>Giáp ranh thị trấn Lịch Hội Thượng (kênh 1 mới)</t>
  </si>
  <si>
    <t xml:space="preserve">
 Tuyến đê ngăn mặn
</t>
  </si>
  <si>
    <t>Đập Ba Cào</t>
  </si>
  <si>
    <t>Cống Xả Chỉ</t>
  </si>
  <si>
    <t>Giáp Đường tỉnh 933C</t>
  </si>
  <si>
    <t>Kênh thủy lợi 
(Giáp đường tỉnh 933C)</t>
  </si>
  <si>
    <t>Giáp ranh xã Liêu Tú</t>
  </si>
  <si>
    <t>Giáp kênh 2 
(lộ Bưng Lức cũ)</t>
  </si>
  <si>
    <t>Cầu Ông Mó</t>
  </si>
  <si>
    <t xml:space="preserve">Giáp huyện lộ 27 </t>
  </si>
  <si>
    <t>Đầu Kênh Bồn Bồn qua đầu cầu chợ</t>
  </si>
  <si>
    <t>Cầu nhà ông Mó</t>
  </si>
  <si>
    <t>Đầu Kênh Bồn Bồn</t>
  </si>
  <si>
    <t xml:space="preserve"> Đầu Cầu Ông Mó</t>
  </si>
  <si>
    <t>Giáp ranh xã Trung Bình 
(kênh 2)</t>
  </si>
  <si>
    <t>Hết ranh đất Tư Kiên</t>
  </si>
  <si>
    <t>Đầu ranh đất bà Út Lên
  (ngã 3)</t>
  </si>
  <si>
    <t>Cầu Ông Kên</t>
  </si>
  <si>
    <t>Giáp ranh đất Tư Kiên</t>
  </si>
  <si>
    <t>Giáp ranh xã Long Phú</t>
  </si>
  <si>
    <t>Đầu ranh nhà ông Út</t>
  </si>
  <si>
    <t>Đầu ranh đất ông
 Đào Sen</t>
  </si>
  <si>
    <t>Giáp Chùa Bưng Buối</t>
  </si>
  <si>
    <t>Giáp đường 934B</t>
  </si>
  <si>
    <t>Cầu Bưng Cốc 
(phía Tây rạch Bưng Cốc)</t>
  </si>
  <si>
    <t>Tuyến Kênh Sáng giáp Tỉnh Lộ 934B</t>
  </si>
  <si>
    <t>Tuyến Cây xăng Phương Huỳnh</t>
  </si>
  <si>
    <t>Giáp Huyện Lộ 34</t>
  </si>
  <si>
    <t>Giáp huyện Long Phú</t>
  </si>
  <si>
    <t xml:space="preserve">
Đường  Tỉnh 934
 </t>
  </si>
  <si>
    <t>Cầu Đen</t>
  </si>
  <si>
    <t>KV1- VT2</t>
  </si>
  <si>
    <t>Giáp ranh TT Lịch Hội Thượng</t>
  </si>
  <si>
    <t>Cống Tầm Vu</t>
  </si>
  <si>
    <t>Hết ranh đất Trạm 
cấp nước Mỏ Ó</t>
  </si>
  <si>
    <t>Giáp ranh đất Trạm 
cấp nước Mỏ Ó</t>
  </si>
  <si>
    <t>Cầu sáu Quế 2</t>
  </si>
  <si>
    <t>Ranh xã Lịch Hội Thượng</t>
  </si>
  <si>
    <t>Đường tỉnh 933C</t>
  </si>
  <si>
    <t>Giáp ranh xã Lịch Hội Thượng</t>
  </si>
  <si>
    <t>Từ Đảng Uỷ (cũ)</t>
  </si>
  <si>
    <t>Hết ranh nhà Thầy Hòa</t>
  </si>
  <si>
    <t>Giáp ranh nhà Thầy Hòa</t>
  </si>
  <si>
    <t>Cổng Sau Nhà Thờ Bãi Giá</t>
  </si>
  <si>
    <t>Giáp Nhà Thờ Bãi Giá
 (nhà ông Tây)</t>
  </si>
  <si>
    <t>Hết ranh đất ông 5 Mẫn</t>
  </si>
  <si>
    <t>KV2 -VT2</t>
  </si>
  <si>
    <t xml:space="preserve">Giáp ranh đất ông 5 Mẫn </t>
  </si>
  <si>
    <t>Hết ranh đất ông Vũ Quyền</t>
  </si>
  <si>
    <t>Lộ quân khu từ đường Tỉnh 934</t>
  </si>
  <si>
    <t>Hết ranh đất ông Mười Sọ</t>
  </si>
  <si>
    <t xml:space="preserve">Giáp ranh đất ông Mười Sọ </t>
  </si>
  <si>
    <t>Từ đường Quân Khu</t>
  </si>
  <si>
    <t>Đường nhựa vào Nhà Thờ</t>
  </si>
  <si>
    <t>KV2 -VT3</t>
  </si>
  <si>
    <t xml:space="preserve">Giáp ranh nhà Thầy Hòa </t>
  </si>
  <si>
    <t>Lộ Quân Khu</t>
  </si>
  <si>
    <t xml:space="preserve">Đường Nhựa vào Nhà Thờ </t>
  </si>
  <si>
    <t xml:space="preserve">Hết ranh nhà ông Đạo </t>
  </si>
  <si>
    <t>Lộ Mỏ Ó Tuyến 1</t>
  </si>
  <si>
    <t>Suốt lộ</t>
  </si>
  <si>
    <t>Lộ Mỏ Ó Tuyến 2</t>
  </si>
  <si>
    <t>Đê ngăn mặn từ cống Bãi Giá</t>
  </si>
  <si>
    <t>Giáp Lộ Nam Sông Hậu 
(hướng Mỏ Ó)</t>
  </si>
  <si>
    <t>Đường tỉnh 934
 (Cầu Đen)</t>
  </si>
  <si>
    <t>Nhà thờ Bãi Giá
 (Nhà Ông Tây)</t>
  </si>
  <si>
    <t>Đường Tỉnh 934
(hãng nước đá)</t>
  </si>
  <si>
    <t>Lộ nhựa Nhà Thờ</t>
  </si>
  <si>
    <t>Hết ranh đất ông bảy Tững</t>
  </si>
  <si>
    <t>Cổng Nhà thờ Bãi Giá
 (phía Tây)</t>
  </si>
  <si>
    <t>Hết ranh nhà ông Bảy Lục</t>
  </si>
  <si>
    <t xml:space="preserve">Đầu ranh đất ông Sứ </t>
  </si>
  <si>
    <t xml:space="preserve">Hết ranh đất ông Quyền </t>
  </si>
  <si>
    <t>Từ Đường đal Chợ Bồ Đề (nhà ông 5 mẫn)</t>
  </si>
  <si>
    <t>Hết ranh đất ông Tuấn</t>
  </si>
  <si>
    <t xml:space="preserve">Giáp ranh xã Đại Ân 2 (phía Tây Sông Bưng Lức)  </t>
  </si>
  <si>
    <t>Giáp ranh xã Đại Ân 2 (phía Đông Sông Bưng)</t>
  </si>
  <si>
    <t>Đường đal Kênh 2 (suốt đường)</t>
  </si>
  <si>
    <t>Đường đal Kênh 3 Bung Lức (suốt đường)</t>
  </si>
  <si>
    <t>Đường đal Kênh 4 (suốt đường)</t>
  </si>
  <si>
    <t>Cống Sáu Quế 2</t>
  </si>
  <si>
    <t>Đường đal (cập kênh 6 Quế 2)</t>
  </si>
  <si>
    <t>Kênh 80</t>
  </si>
  <si>
    <t>Đường đal (cặp kênh 6 Quế 1)</t>
  </si>
  <si>
    <t>Đường đal cầu sắt 6 Quế 1</t>
  </si>
  <si>
    <t>Cầu kênh xáng Bưng Lức</t>
  </si>
  <si>
    <t>Đường vào trạm biên phòng</t>
  </si>
  <si>
    <t>Cống Sáu Quế 1</t>
  </si>
  <si>
    <t>Kênh ông Phực</t>
  </si>
  <si>
    <t>Nam Sông Hậu</t>
  </si>
  <si>
    <t>Kênh Sáu Quế 1</t>
  </si>
  <si>
    <t>Đường đal Kênh Bạch Đằng</t>
  </si>
  <si>
    <t>Tỉnh lộ 933C</t>
  </si>
  <si>
    <t>Đường cặp chợ Bãi Giá (2 bên)</t>
  </si>
  <si>
    <t>Hết ranh chợ Bãi Giá</t>
  </si>
  <si>
    <t>Đường trong khu dân cư ấp Mỏ Ó</t>
  </si>
  <si>
    <t>Đường Nam Sông Hậu</t>
  </si>
  <si>
    <t>Các tuyến đường còn lại trong khu dân cư</t>
  </si>
  <si>
    <t>Đường đal Cống 2 (ông Khinh)</t>
  </si>
  <si>
    <t>Kênh 6 Quế 1</t>
  </si>
  <si>
    <t>Đập Ngan Rô cũ</t>
  </si>
  <si>
    <t>Miếu Bà</t>
  </si>
  <si>
    <t>Đường phía sau Công an huyện cũ</t>
  </si>
  <si>
    <t xml:space="preserve">Đường Đal kênh 1 </t>
  </si>
  <si>
    <t>Sông Ngan Rô</t>
  </si>
  <si>
    <t>Đường Đal Bưng Lức 1</t>
  </si>
  <si>
    <t>Đường Đal Bưng Lức 2</t>
  </si>
  <si>
    <t>Đường N2</t>
  </si>
  <si>
    <t>Đường Đal tuyến 2 cũ</t>
  </si>
  <si>
    <t>Giáp đường tỉnh 933C</t>
  </si>
  <si>
    <t>Giáp đường Nam Sông Hậu</t>
  </si>
  <si>
    <t>Đường đal Kênh 3</t>
  </si>
  <si>
    <t>Ban nhân dân ấp Bưng Lức</t>
  </si>
  <si>
    <t>Giáp ấp Cảng</t>
  </si>
  <si>
    <t>Đường Đal đầu kênh ông Ro</t>
  </si>
  <si>
    <t>Giáp Đường kênh 3</t>
  </si>
  <si>
    <t>Đường Đal cầu bến đò Tuấn Ngân</t>
  </si>
  <si>
    <t>Đường đất kênh Cống 1</t>
  </si>
  <si>
    <t>Nhà ông Tạ Văn Tưởi</t>
  </si>
  <si>
    <t>Giáp ranh TP Sóc Trăng</t>
  </si>
  <si>
    <t>Cua Xà Lan (Hết ranh thửa 809, tờ BĐ số 08)</t>
  </si>
  <si>
    <t xml:space="preserve">  Cầu Chùa</t>
  </si>
  <si>
    <t>Giáp ranh  Cầu Chùa</t>
  </si>
  <si>
    <t>ĐT 932 (Đường đi Chông Nô cũ)</t>
  </si>
  <si>
    <t>Hết ranh đất Trường  tiểu học An Ninh D</t>
  </si>
  <si>
    <t>Giáp ranh đất Trường tiểu học An Ninh D</t>
  </si>
  <si>
    <t>Cầu Trắng</t>
  </si>
  <si>
    <t>Hết ranh đất nhà máy 
ông Ba Chiến (Thửa số 1521, tờ BĐ số 04)</t>
  </si>
  <si>
    <t>Giáp ranh đất nhà máy 
ông Ba Chiến (Thửa số 1521, tờ BĐ số 04)</t>
  </si>
  <si>
    <t>Cống Kênh Mới</t>
  </si>
  <si>
    <t>Giáp ranh xã Mỹ Hương</t>
  </si>
  <si>
    <t>Đường tỉnh 932 nối dài (Đường đi Chông Nô cũ)</t>
  </si>
  <si>
    <t>Cầu kênh 76</t>
  </si>
  <si>
    <t>Bưng Chóp</t>
  </si>
  <si>
    <t>Hẻm Chợ</t>
  </si>
  <si>
    <t>Đầu ranh đất Bà Léng (Đầu thửa số 1176, tờ BĐ số 06)</t>
  </si>
  <si>
    <t>Hết ranh đất bà Nguyên 
(Thửa số 1195, tờ BĐ số 06)</t>
  </si>
  <si>
    <t>Đầu ranh đất Bà Dân 
(Thửa số 1178, tờ BĐ số 06)</t>
  </si>
  <si>
    <t>Hết ranh đất ông Xe 
(Thửa số 1226, tờ BĐ số 06)</t>
  </si>
  <si>
    <t>Các hẻm trung tâm xã</t>
  </si>
  <si>
    <t>Các hẻm nhựa thuộc Ấp Châu Thành</t>
  </si>
  <si>
    <t>Hai bên nhà lồng chợ cũ</t>
  </si>
  <si>
    <t>Đường sân bóng cũ</t>
  </si>
  <si>
    <t>Hẻm ấp Châu Thành</t>
  </si>
  <si>
    <t>Các hẻm xóm 1,2,3,4  thuộc Ấp Châu Thành</t>
  </si>
  <si>
    <t>Đường Sóc Vồ</t>
  </si>
  <si>
    <t>Bia truyền thống</t>
  </si>
  <si>
    <t>Giáp ranh xã An Hiệp</t>
  </si>
  <si>
    <t>Hẻm khu vực Sóc Vồ</t>
  </si>
  <si>
    <t>Các hẻm</t>
  </si>
  <si>
    <t xml:space="preserve">Đường dal </t>
  </si>
  <si>
    <t>Lộ Dal Xà Lan</t>
  </si>
  <si>
    <t>Đường đal kênh 85</t>
  </si>
  <si>
    <t>Nhà ông Hiếu</t>
  </si>
  <si>
    <t>Đường đal kênh 77</t>
  </si>
  <si>
    <t>Đường Tỉnh 932</t>
  </si>
  <si>
    <t>Đường đal trong ấp Chông Nô</t>
  </si>
  <si>
    <t>Giáp hộ ông Ba Chưởng</t>
  </si>
  <si>
    <t>Đường Huyện 90</t>
  </si>
  <si>
    <t>Giáp đường Sóc Vồ</t>
  </si>
  <si>
    <t>Giáp Kênh 26/3</t>
  </si>
  <si>
    <t>Đường Huyện 93</t>
  </si>
  <si>
    <t>xã An Ninh</t>
  </si>
  <si>
    <t>xã An Hiệp</t>
  </si>
  <si>
    <t>Ranh xã Thuận Hoà</t>
  </si>
  <si>
    <t>Hết ranh đất cây xăng Mỹ Trân</t>
  </si>
  <si>
    <t>Giáp ranh đất cây xăng Mỹ Trân</t>
  </si>
  <si>
    <t>Hết cống (Hết đất nhà Lý Sà Nen)</t>
  </si>
  <si>
    <t>Giáp cống (Giáp đất nhà Lý Sà Nen)</t>
  </si>
  <si>
    <t>Hết ranh đất kho Cty Cổ phần TMDL Sóc Trăng</t>
  </si>
  <si>
    <t>Giáp ranh đất kho Cty cổ phần TMDL Sóc Trăng</t>
  </si>
  <si>
    <t>Ngã ba An Trạch</t>
  </si>
  <si>
    <t>Giáp đường vào trường
Tiểu học An Hiệp A</t>
  </si>
  <si>
    <t>Đường tỉnh 932 nối dài</t>
  </si>
  <si>
    <t>Cầu đi Giồng Chùa A</t>
  </si>
  <si>
    <t>Hết ranh đất ông Hoàng (Thửa số 826, tờ BĐ số 05)</t>
  </si>
  <si>
    <t>Giáp ranh đất ông Hoàng (Thửa số 826, tờ BĐ số 05)</t>
  </si>
  <si>
    <t>Hết đất Chùa PengSomRach</t>
  </si>
  <si>
    <t>Giáp Chùa PengSomRach</t>
  </si>
  <si>
    <t>Cầu Bưng Tróp</t>
  </si>
  <si>
    <t>Cầu Bưng Tróp A</t>
  </si>
  <si>
    <t>Giáp đường vào chợ Bưng Tróp (đi An Ninh)</t>
  </si>
  <si>
    <t>Quốc lộ 1A</t>
  </si>
  <si>
    <t>Tuyến tránh QL 60 (Nay là Tuyến tránh QL 60)</t>
  </si>
  <si>
    <t>Điều chỉnh QĐ số 40/QĐ-UBND 
ngày 10/6/2025</t>
  </si>
  <si>
    <t>Tuyến đê bao (đường huyện 93)</t>
  </si>
  <si>
    <t>Tỉnh lộ 932 nối dài</t>
  </si>
  <si>
    <t>Chợ An Trạch</t>
  </si>
  <si>
    <t>Hai bên và dãy dưới nhà lồng chợ</t>
  </si>
  <si>
    <t>Các hẻm Khu vực chợ An Trạch</t>
  </si>
  <si>
    <t>Toàn khu</t>
  </si>
  <si>
    <t>Đường vào chợ Bưng Tróp A</t>
  </si>
  <si>
    <t>Toàn tuyến (Từ giáp đường huyện đi An Ninh vào chợ và đoạn từ qua cầu Bưng Tróp A vào chợ)</t>
  </si>
  <si>
    <t>Khu vực chợ Bưng Tróp A</t>
  </si>
  <si>
    <t>Đường Dal</t>
  </si>
  <si>
    <t xml:space="preserve">Cầu Bưng Tróp </t>
  </si>
  <si>
    <t>Hết đất Chùa Bưng Tróp</t>
  </si>
  <si>
    <t>Sau chùa PengsomRach</t>
  </si>
  <si>
    <t>Cầu ông Lonl</t>
  </si>
  <si>
    <t>Giáp ranh xã Thiện Mỹ</t>
  </si>
  <si>
    <t>Hết đất Trường Mẫu giáo An Tập</t>
  </si>
  <si>
    <t>Khu tái định cư</t>
  </si>
  <si>
    <t>Đường vào trường Tiểu học An Hiệp qua khu TĐC</t>
  </si>
  <si>
    <t>Đường liên xã Thiện Mỹ - An Hiệp (Đường huyện 90)</t>
  </si>
  <si>
    <t>Đầu đường</t>
  </si>
  <si>
    <t>Cầu An Hiệp B</t>
  </si>
  <si>
    <t>Đường dal ấp An Trạch (Hẻm 3)</t>
  </si>
  <si>
    <t xml:space="preserve">Từ đường 932 </t>
  </si>
  <si>
    <t>Kênh Thuỷ lợi</t>
  </si>
  <si>
    <t>Đường dal ấp An Trạch (Hẻm 4)</t>
  </si>
  <si>
    <t>Đường dal</t>
  </si>
  <si>
    <t>Hẻm 2 ấp Phụng Hiệp 
(Hẻm nhà trọ Tường Vy cũ)</t>
  </si>
  <si>
    <t>Đường Tỉnh 932 nối dài</t>
  </si>
  <si>
    <t>Các tuyến đường đal còn lại</t>
  </si>
  <si>
    <t>Đường đal tuyến Kênh Tức Sáp</t>
  </si>
  <si>
    <t xml:space="preserve">Đường Kênh Hồ nước ngọt </t>
  </si>
  <si>
    <t>KV1 -VT1</t>
  </si>
  <si>
    <t>Giáp ranh thị trấn Mỹ Xuyên</t>
  </si>
  <si>
    <t>Hết ranh đất trại tôm giống thủy sản ông Lộc</t>
  </si>
  <si>
    <t>Giáp ranh đất trại tôm giống thủy sản ông Lộc</t>
  </si>
  <si>
    <t>Ngã 3 đi Vĩnh Châu</t>
  </si>
  <si>
    <t>Giáp ranh xã Viên An</t>
  </si>
  <si>
    <t>Khu vực chợ Tài Văn</t>
  </si>
  <si>
    <t>Đường tỉnh 935</t>
  </si>
  <si>
    <t>Ngã 3 Tài Văn</t>
  </si>
  <si>
    <t>Về hướng Vĩnh Châu 300m</t>
  </si>
  <si>
    <t>Đoạn còn lại đến ranh xã Thạnh Thới An</t>
  </si>
  <si>
    <t>Đê bao Phú Hữu-Mỹ Thanh</t>
  </si>
  <si>
    <t>Suốt đường</t>
  </si>
  <si>
    <t>Cầu Tài Văn</t>
  </si>
  <si>
    <t>Hết ranh đất ông Trần Văn Khải</t>
  </si>
  <si>
    <t>Trường THCS Tài Văn</t>
  </si>
  <si>
    <t xml:space="preserve">Khu vực đất ở nông thôn dọc theo đường đal và các tuyến kênh rạch </t>
  </si>
  <si>
    <t>Trên địa bàn xã</t>
  </si>
  <si>
    <t>Đầu ranh đất ông Trần Ngọc Oanh</t>
  </si>
  <si>
    <t>Hết ranh đất ông Tre (ông Lý De)</t>
  </si>
  <si>
    <t>Giáp ranh đất ông Tre (ông Lý De)</t>
  </si>
  <si>
    <t>Đường huyện 31 
(đường 96 Long Hưng A)</t>
  </si>
  <si>
    <t xml:space="preserve">Giáp ranh xã Viên Bình </t>
  </si>
  <si>
    <t>Cầu Trà Đức</t>
  </si>
  <si>
    <t>Cầu Trà Đức UBND xã</t>
  </si>
  <si>
    <t>Giáp ranh xã Tài Văn, huyện Trần Đề</t>
  </si>
  <si>
    <t>KV1- VT3</t>
  </si>
  <si>
    <t>Đoạn trên địa bàn xã Viên An</t>
  </si>
  <si>
    <t>Khu vực đất ở nông thôn dọc theo đường đal, trục kênh</t>
  </si>
  <si>
    <t>Đầu cầu chùa Bưng Tonsa</t>
  </si>
  <si>
    <t>Chùa PRÊK</t>
  </si>
  <si>
    <t>Miếu Ông</t>
  </si>
  <si>
    <t>Giáp đường tỉnh 934 ấp Tiếp Nhựt</t>
  </si>
  <si>
    <t>Đường huyện 31</t>
  </si>
  <si>
    <t>Ranh kênh Tiếp Nhựt</t>
  </si>
  <si>
    <t>Hết ranh xã Viên An</t>
  </si>
  <si>
    <t>Đường huyện 32 (Đường vào chùa Lao Vên)</t>
  </si>
  <si>
    <t>BS QĐ số 
40/2025</t>
  </si>
  <si>
    <t>Các tuyếnđường đal có độ rộng 3.5m</t>
  </si>
  <si>
    <t>Các tuyến đường đal có độ rộng 
trên 2m đến dưới 3.5m</t>
  </si>
  <si>
    <t>Các tuyến đường đal có độ rộng 
dưới 2m</t>
  </si>
  <si>
    <t>Nếu điều tra khảo sát có sự trên chệch giá so với các tuyến đường đal của quy định trước đây thì phân ra thành từng tuyến riêng</t>
  </si>
  <si>
    <t>Quốc lộ 61B (Đường tỉnh 937)</t>
  </si>
  <si>
    <t xml:space="preserve">Hết ranh đất Trường THCS </t>
  </si>
  <si>
    <t xml:space="preserve">Giáp ranh đất Trường THCS </t>
  </si>
  <si>
    <t>Cầu 14/9</t>
  </si>
  <si>
    <t>Cầu Ông Tàu (Giáp thị xã Ngã Năm)</t>
  </si>
  <si>
    <t>Đường huyện 64 (Huyện 1 cũ)</t>
  </si>
  <si>
    <t>Đầu ranh đất bà Liêu Thị Sa Ma Lay</t>
  </si>
  <si>
    <t>Đầu ranh đất ông Lâm Hữu Thống</t>
  </si>
  <si>
    <t>Đường đal Thạnh Tân - Thạnh Trị</t>
  </si>
  <si>
    <t>Đầu ranh đất ông Bùi Minh Huệ</t>
  </si>
  <si>
    <t>Giáp Ranh xã Thạnh Trị</t>
  </si>
  <si>
    <t>Lộ A2 - Tân Thắng</t>
  </si>
  <si>
    <t>Đầu ranh đất ông Thạch Sóc</t>
  </si>
  <si>
    <t xml:space="preserve">Đường huyện 60
(Lộ 14/9 cũ) </t>
  </si>
  <si>
    <t>Lộ B1- A2- 21</t>
  </si>
  <si>
    <t>Giáp ranh Tân Long</t>
  </si>
  <si>
    <t>Đường đal ( xóm cá)</t>
  </si>
  <si>
    <t>Đầu đất Chùa Vĩnh Phước</t>
  </si>
  <si>
    <t>Cầu bà Nguyệt</t>
  </si>
  <si>
    <t>Đường đal (xóm lá)</t>
  </si>
  <si>
    <t>Cầu 8 Trưởng</t>
  </si>
  <si>
    <t>Cầu Treo kênh 8m</t>
  </si>
  <si>
    <t>Đường đal (Ngọn Tà Âu)</t>
  </si>
  <si>
    <t>Đầu ranh đất ông 5 Quanh</t>
  </si>
  <si>
    <t>Hết ranh đất Nông Trường Công An</t>
  </si>
  <si>
    <t>Đường đal Cái Trầu</t>
  </si>
  <si>
    <t>Cầu Lác Chiếu</t>
  </si>
  <si>
    <t>Đường huyện 61
(Lộ kênh 8 mét cũ)</t>
  </si>
  <si>
    <t>Đường đal 5 Hạt - 26/3</t>
  </si>
  <si>
    <t>Hết ranh đất ông Phạm Anh Hùng</t>
  </si>
  <si>
    <t>Lộ 9 Sạn</t>
  </si>
  <si>
    <t>Đầu ranh đất Bùi Văn Kiệt</t>
  </si>
  <si>
    <t>Cầu 10 Cóc</t>
  </si>
  <si>
    <t xml:space="preserve">Đường lộ đal kênh 10 thước </t>
  </si>
  <si>
    <t>Giáp Huyện lộ 64 (đất bà Dường Thị Săm Bô)</t>
  </si>
  <si>
    <t>Hết ranh đất ông Lý Huôl</t>
  </si>
  <si>
    <t>Đường lộ Đal 19/4 (bên sông)</t>
  </si>
  <si>
    <t xml:space="preserve">Hết đất nhà ông Danh Lãnh </t>
  </si>
  <si>
    <t>Giáp ranh xã Tuân tức, xã Lâm Tân</t>
  </si>
  <si>
    <t>Hết đất nhà ông Bùi Văn Nở</t>
  </si>
  <si>
    <t>Hết đất Nhà thờ Sakeo</t>
  </si>
  <si>
    <t>xã Thạnh Tân</t>
  </si>
  <si>
    <t>Quốc lộ 61B (Tỉnh lộ 937)</t>
  </si>
  <si>
    <t>Giáp kênh Dân Quân khóm 3, phường 1</t>
  </si>
  <si>
    <t>Cống 7 Oanh</t>
  </si>
  <si>
    <t>Hết địa giới xã (giáp Tân Long)</t>
  </si>
  <si>
    <t>Huyện lộ 75 
(đoạn Mỹ Hòa - Mỹ Hiệp)</t>
  </si>
  <si>
    <t>Giáp Khóm 7 phường 1</t>
  </si>
  <si>
    <t>Giáp xã Mỹ Bình</t>
  </si>
  <si>
    <t>Quốc lộ 61B</t>
  </si>
  <si>
    <t>Cầu ông Tàu giáp xã Thạnh Tân</t>
  </si>
  <si>
    <t>Hết ranh cây xăng Mười Biết</t>
  </si>
  <si>
    <t>Cầu Cái Trầu</t>
  </si>
  <si>
    <t>Cầu Cái Trầu, KV chợ Tân Long</t>
  </si>
  <si>
    <t>Hết ranh đất UBND xã Tân Long</t>
  </si>
  <si>
    <t>Giáp ranh đất UBND xã Tân Long</t>
  </si>
  <si>
    <t>Cầu Ba Bọng</t>
  </si>
  <si>
    <t>Giáp xã Long Bình</t>
  </si>
  <si>
    <t>Ấp Long Thạnh</t>
  </si>
  <si>
    <t>Cầu Xéo</t>
  </si>
  <si>
    <t>Lộ liên xã Tân Long – Phường 2</t>
  </si>
  <si>
    <t>Hết ranh xã</t>
  </si>
  <si>
    <t>Đường vào phố</t>
  </si>
  <si>
    <t>Đầu ranh đất nhà ông Ty</t>
  </si>
  <si>
    <t>Hết ranh đất nhà ông Hiệp</t>
  </si>
  <si>
    <t>Hẻm trạm y tế</t>
  </si>
  <si>
    <t>Đầu ranh đất ông Em</t>
  </si>
  <si>
    <t>Hết ranh nhà máy ông Tư Cư</t>
  </si>
  <si>
    <t>Tuyến Lộ Ông Tàu</t>
  </si>
  <si>
    <t>Giáp Quốc Lộ 61B</t>
  </si>
  <si>
    <t>Giáp ranh xã Thạnh Tân (Thạnh Trị)</t>
  </si>
  <si>
    <t>Hết đất Nhà thơ SaKeo</t>
  </si>
  <si>
    <t>Kênh Cầu Xéo</t>
  </si>
  <si>
    <t>Kênh Cầu Xép</t>
  </si>
  <si>
    <t>Giáp Quốc lộ 61B</t>
  </si>
  <si>
    <t xml:space="preserve">Đoạn mới </t>
  </si>
  <si>
    <t xml:space="preserve">25 tuyến đường đal, bê tông có 
độ rộng từ 2-4m </t>
  </si>
  <si>
    <t>Thống kê theo K3 DD QĐ số 02/2024/QĐ-UBND ngày 08/01/2024 UBND tỉnh ST</t>
  </si>
  <si>
    <t> Đường Tỉnh  933</t>
  </si>
  <si>
    <t>Giáp ranh xã Tân Hưng</t>
  </si>
  <si>
    <t>Cầu Saintard</t>
  </si>
  <si>
    <t>Đường Tỉnh  935B</t>
  </si>
  <si>
    <t>Giáp ranh xã Châu Khánh</t>
  </si>
  <si>
    <t>Đường Tỉnh 933</t>
  </si>
  <si>
    <t>Cống Cái Quanh</t>
  </si>
  <si>
    <t>Qua cống Cái xe đến giáp ranh TPST</t>
  </si>
  <si>
    <t>Đường Tỉnh 934B</t>
  </si>
  <si>
    <t>Giáp ranh phường 4, TP. Sóc Trăng</t>
  </si>
  <si>
    <t>Giáp ranh Tài Văn - Trần Đề</t>
  </si>
  <si>
    <t xml:space="preserve">Đường Huyện 24 </t>
  </si>
  <si>
    <t>Giao Đường Tỉnh 933</t>
  </si>
  <si>
    <t>Khu vực chợ Tân Thạnh</t>
  </si>
  <si>
    <t xml:space="preserve">Đường Tỉnh  935B </t>
  </si>
  <si>
    <t>Sông Saintard</t>
  </si>
  <si>
    <t>Đường vào bãi rác</t>
  </si>
  <si>
    <t>Khu vực chợ Cái Quanh</t>
  </si>
  <si>
    <t>Cầu Cái Quanh</t>
  </si>
  <si>
    <t>Hết đất ông Út Tài</t>
  </si>
  <si>
    <t>Ngã 3 chợ Cái Quanh</t>
  </si>
  <si>
    <t>Đường cặp sông Saintard</t>
  </si>
  <si>
    <t>Từ cống Cái Quanh</t>
  </si>
  <si>
    <t>Hết ranh đất Nhà quản lý Cống Cái Xe</t>
  </si>
  <si>
    <t>Đường đal 2 bên sông Mương Tra</t>
  </si>
  <si>
    <t>Đầu cầu Tân Hội -Mương Tra</t>
  </si>
  <si>
    <t>Giáp đường tỉnh 934B</t>
  </si>
  <si>
    <t>Cống Cái Xe</t>
  </si>
  <si>
    <t xml:space="preserve"> Hết đất ông Khởi</t>
  </si>
  <si>
    <t>Đường đal Ba Đáng</t>
  </si>
  <si>
    <t>Lộ Hàm Trinh</t>
  </si>
  <si>
    <t>Kênh Hưng Thạnh</t>
  </si>
  <si>
    <t>Sông Băng Long</t>
  </si>
  <si>
    <t>Cống Bà Cầm</t>
  </si>
  <si>
    <t>Cầu Hai Hòa</t>
  </si>
  <si>
    <t>Lộ Ba Dương</t>
  </si>
  <si>
    <t>Đường Tỉnh  933</t>
  </si>
  <si>
    <t>Hết đất Bà Sự</t>
  </si>
  <si>
    <t>Lộ Ba Võ</t>
  </si>
  <si>
    <t>Hết đất ông Chín Cường</t>
  </si>
  <si>
    <t>Đường đal còn lại</t>
  </si>
  <si>
    <t>Đầu ranh đất ông Út Tài</t>
  </si>
  <si>
    <t>Đập Hai Hải</t>
  </si>
  <si>
    <t>Cầu Cái Đường</t>
  </si>
  <si>
    <t xml:space="preserve">Giao Đường Tỉnh  935B </t>
  </si>
  <si>
    <t>Đập Hai Lợi</t>
  </si>
  <si>
    <t>Từ giao lộ chợ Cái Quanh</t>
  </si>
  <si>
    <t>Giao Lộ Hàm Trinh</t>
  </si>
  <si>
    <t>Hết đất ông Tư Chung</t>
  </si>
  <si>
    <t>Hết ranh đất Đình Tân Hội</t>
  </si>
  <si>
    <t>Đầu ranh đất Tư Hữu</t>
  </si>
  <si>
    <t>Cầu Hai Do</t>
  </si>
  <si>
    <t>Ngã 3 Hải Vân (Cái Đường)</t>
  </si>
  <si>
    <t>Cầu 6 Chồi</t>
  </si>
  <si>
    <t>Ngã 3 Nhà ông Tùng</t>
  </si>
  <si>
    <t>Giáp đường tỉnh 935B</t>
  </si>
  <si>
    <t>Đập Út Hiển</t>
  </si>
  <si>
    <t>Cầu Sanitard</t>
  </si>
  <si>
    <t>Ranh xã Châu Khánh (Thuộc lộ khu 3)</t>
  </si>
  <si>
    <t>Cống Chòi Mòi</t>
  </si>
  <si>
    <t>Cầu Mương Tra 2</t>
  </si>
  <si>
    <t>Tiếp giáp lộ Hàm Trinh</t>
  </si>
  <si>
    <t>Giáp Đường đal Mương Tra</t>
  </si>
  <si>
    <t>Hết ranh đất đất ông Hùng</t>
  </si>
  <si>
    <t xml:space="preserve">Giáp đường đal Cái Xe </t>
  </si>
  <si>
    <t>Hết ranh đât đất ông Quân</t>
  </si>
  <si>
    <t>Đường huyện 28</t>
  </si>
  <si>
    <t>Đường tỉnh 935B</t>
  </si>
  <si>
    <t>xã Tân Thạnh</t>
  </si>
  <si>
    <t>Ranh Thị trấn Long Phú</t>
  </si>
  <si>
    <t>Ranh xã Tân Thạnh</t>
  </si>
  <si>
    <t>Đường Huyện 25</t>
  </si>
  <si>
    <t xml:space="preserve"> Giao Đường Tỉnh  933 
(UBND xã)</t>
  </si>
  <si>
    <t>Cầu Đầu Sóc</t>
  </si>
  <si>
    <t>Cầu Xóm Rẫy</t>
  </si>
  <si>
    <t>Đường Huyện 26</t>
  </si>
  <si>
    <t>Cầu Liên Ấp Tân Qui A- Kokô</t>
  </si>
  <si>
    <t>Rạch Bưng Thum xã Long Phú</t>
  </si>
  <si>
    <t>Đường Huyện 27</t>
  </si>
  <si>
    <t>Sông Bào Biển</t>
  </si>
  <si>
    <t>Giáp ranh xã Long Đức</t>
  </si>
  <si>
    <t>Các đường đal khu vực ấp Sóc Dong</t>
  </si>
  <si>
    <t>Đầu ranh đất Hai Đực qua Cầu nhà lầu</t>
  </si>
  <si>
    <t>Giáp ranh Lợi Hưng-Long Đức</t>
  </si>
  <si>
    <t>Cầu nhà Lầu</t>
  </si>
  <si>
    <t>Kênh Hai Hường</t>
  </si>
  <si>
    <t>Cầu Bào Trễ</t>
  </si>
  <si>
    <t>Hết đất nhà ông Ba Xế</t>
  </si>
  <si>
    <t>Giáp ranh đất nhà ông Ba Xế</t>
  </si>
  <si>
    <t>Hết đất ông Nguyễn Văn Thành</t>
  </si>
  <si>
    <t>Đường đal cặp sông Bào Biển phía Nam</t>
  </si>
  <si>
    <t>Cầu đầu Sóc</t>
  </si>
  <si>
    <t>Ranh thị trấn Long Phú</t>
  </si>
  <si>
    <t>Đường đal cặp sông Bào Biển phía Bắc</t>
  </si>
  <si>
    <t>Cầu qua sông Bào Biển</t>
  </si>
  <si>
    <t>Các đường đal còn lại khu vực phía Bắc Đường Tỉnh  933</t>
  </si>
  <si>
    <t>Đầu ranh đất Ông Tiên (giáp Đường Huyện) qua cầu Bưng Xúc</t>
  </si>
  <si>
    <t>Hết ranh đất ông Lâm Sanh</t>
  </si>
  <si>
    <t>Trường Tiểu Học Tân Hưng A</t>
  </si>
  <si>
    <t>Hết ranh đất ông Kim Sang</t>
  </si>
  <si>
    <t>Nhà Kim Sang (qua cầu 3 Bạch)</t>
  </si>
  <si>
    <t>Giao Đường Huyện 25</t>
  </si>
  <si>
    <t>Hết ranh đất ông Hiệp qua Đường Huyện đến đất bà mai qua cầu chín chiến</t>
  </si>
  <si>
    <t>Hết ranh đất ông 8 Kiển</t>
  </si>
  <si>
    <t>Kênh Thẻ 11</t>
  </si>
  <si>
    <t>Hết ranh đất nhà ông Liên</t>
  </si>
  <si>
    <t>Các đường đal còn lại khu vực phía Nam Đường Tỉnh  933</t>
  </si>
  <si>
    <t>Cầu PécDon</t>
  </si>
  <si>
    <t>Kênh ông Hi</t>
  </si>
  <si>
    <t>Kênh Ông Hi</t>
  </si>
  <si>
    <t>Giáp ranh kênh 25 tháng 4</t>
  </si>
  <si>
    <t>Hết đất ông Trà Thành Lợi</t>
  </si>
  <si>
    <t>Cầu Khu 3 (bờ hướng Bắc)</t>
  </si>
  <si>
    <t>Cầu Kim Sang</t>
  </si>
  <si>
    <t>Sân phơi Tân Qui B</t>
  </si>
  <si>
    <t>Hết đất nhà Bà Liễu</t>
  </si>
  <si>
    <t>Giáp đất ông Trà Thành Lợi</t>
  </si>
  <si>
    <t>Giáp ranh ấp Bưng Thum, xã Long Phú</t>
  </si>
  <si>
    <t>Các đường đal khu vực ấp Sóc Dong, xã Tân Hưng</t>
  </si>
  <si>
    <t>Nhà ông Nguyễn Văn Thành</t>
  </si>
  <si>
    <t>Lộ Phía Đông Kênh Hưng Thạnh</t>
  </si>
  <si>
    <t>Sông Băng Long, Khu 4 KoKô</t>
  </si>
  <si>
    <t>Giao Đường Huyện 26</t>
  </si>
  <si>
    <t>Cầu khu 3 (bờ hướng Nam)</t>
  </si>
  <si>
    <t>Đường đal cặp ranh ấp Bưng Thum</t>
  </si>
  <si>
    <t>Đường tỉnh 933</t>
  </si>
  <si>
    <t>xã Tân Hưng</t>
  </si>
  <si>
    <t>Giáp ranh xã Phú Hữu</t>
  </si>
  <si>
    <t>Giáp ranh xã Tân Thạnh</t>
  </si>
  <si>
    <t>Đường Huyện 22 (Đê tả Sông Saintard)</t>
  </si>
  <si>
    <t>Giáp ranh phường 8 - TPST</t>
  </si>
  <si>
    <t>Giao Đường Tỉnh  935B</t>
  </si>
  <si>
    <t xml:space="preserve"> Giáp ranh xã Tân Thạnh</t>
  </si>
  <si>
    <t>Đường Miếu Bà</t>
  </si>
  <si>
    <t>Đường cầu Sáu Tiền</t>
  </si>
  <si>
    <t>Ngã 3 lộ (gần nhà Ông Ơn)</t>
  </si>
  <si>
    <t>Lộ nhà ông Thiện</t>
  </si>
  <si>
    <t>Cống thuỷ nông (cầu ba Hô)</t>
  </si>
  <si>
    <t xml:space="preserve">Giao Đường Huyện 24 </t>
  </si>
  <si>
    <t>Tuyến lộ khu C</t>
  </si>
  <si>
    <t>Đầu ranh đất Miếu Bà</t>
  </si>
  <si>
    <t>Đầu Cầu ông Ơn (ấp Nhì)</t>
  </si>
  <si>
    <t>Lộ ấp Nhất ( ấp Ba)</t>
  </si>
  <si>
    <t>Giáp ranh Phường 8- TPST</t>
  </si>
  <si>
    <t>Cầu Thanh niên Trường An</t>
  </si>
  <si>
    <t>Lộ Chông Chác</t>
  </si>
  <si>
    <t>Cầu Thanh niên Chông Chác (P5- TPST)</t>
  </si>
  <si>
    <t>Đường đất Chông Chác</t>
  </si>
  <si>
    <t>Giáp ranh Khóm 5, phường 5, TPST</t>
  </si>
  <si>
    <t>Lộ khu vực bến đò ấp Nhì</t>
  </si>
  <si>
    <t>Đầu đất Ông Chiến (Giáp Phú Hữu)</t>
  </si>
  <si>
    <t>Cầu Ông Bến</t>
  </si>
  <si>
    <t> Đường đất cặp Sông Saintard</t>
  </si>
  <si>
    <t>Giáp lộ giao thông 30/4 (Nhà ông Bâu ấp Nhì)</t>
  </si>
  <si>
    <t>Vàm Văn Cơ (Hết đất ông Lâm Văn Phúc)</t>
  </si>
  <si>
    <t>Lộ nhà ông Tư Tài</t>
  </si>
  <si>
    <t>Giao Đường Tỉnh 935B</t>
  </si>
  <si>
    <t>Hết ranh đất ông Tư Tài</t>
  </si>
  <si>
    <t>Lộ nhà ông Ba Honda</t>
  </si>
  <si>
    <t>Hết đất ông Ba Honda</t>
  </si>
  <si>
    <t>Lộ Đình</t>
  </si>
  <si>
    <t>Đường Huyện 24</t>
  </si>
  <si>
    <t>Đê bao Phú Hữu - Mỹ Thanh</t>
  </si>
  <si>
    <t>Đoạn qua ấp Nhất</t>
  </si>
  <si>
    <t>Đoạn qua ấp Nhì</t>
  </si>
  <si>
    <t>Đường trục chính Hội Đồng</t>
  </si>
  <si>
    <t>Giáp đường Huyện lộ 22 (Đê bờ tả Sông Saintard)</t>
  </si>
  <si>
    <t>Giáp Trường An cặp Kênh 3 Khỏe</t>
  </si>
  <si>
    <t>xã Châu Khánh</t>
  </si>
  <si>
    <t>Lộ đal Cái Xe</t>
  </si>
  <si>
    <t>Hết đất ông Lý Tập (Kênh Hưng Thạnh)</t>
  </si>
  <si>
    <t xml:space="preserve"> Nhà ông Bé</t>
  </si>
  <si>
    <t>Đường đal còn lại trên địa bàn xã 
Tân Thạnh</t>
  </si>
  <si>
    <t>Đường đal còn lại khu vực phía 
Nam Đường tỉnh 933</t>
  </si>
  <si>
    <t>Cầu rạch giữa (cặp sông Băng Long- Kênh 96 Long Hưng)</t>
  </si>
  <si>
    <t>Đường Đal Khu 1 Tập đoàn V</t>
  </si>
  <si>
    <t xml:space="preserve">Đường huyện 26 </t>
  </si>
  <si>
    <t>Ngã 3 đất bà Thạch Thị Duyên đến hết đất ông Lâm Minh Chiên</t>
  </si>
  <si>
    <t xml:space="preserve">Hết đất bà Thạch Thị Duyên </t>
  </si>
  <si>
    <t>Đất ông Lý Co</t>
  </si>
  <si>
    <t xml:space="preserve">Đường KDC đường đal khu 4 - Phú Hòa - Phú Thành </t>
  </si>
  <si>
    <t>Cầu Dì Tư Màng</t>
  </si>
  <si>
    <t>Tuyến Cầu Cần Đước</t>
  </si>
  <si>
    <t>Cầu Cần Đước</t>
  </si>
  <si>
    <t>Kênh 19/5</t>
  </si>
  <si>
    <t>Tuyến đường đal Ba Chuội
 (Cốug Sóc Bưng)</t>
  </si>
  <si>
    <t xml:space="preserve">Cầu nhà ông Khánh </t>
  </si>
  <si>
    <t>Đường nhựa vào ấp Rạch Sên</t>
  </si>
  <si>
    <t>Giáp Quốc Lộ 1 (đường loại 3)</t>
  </si>
  <si>
    <t>Hết ranh đất Trường học 
Rạch Sên</t>
  </si>
  <si>
    <t>Đường nhựa ấp Cần Đước</t>
  </si>
  <si>
    <t>Cầu chùa Cần Đước</t>
  </si>
  <si>
    <t>Đến kênh 19/5</t>
  </si>
  <si>
    <t>Đường đất trường Mẫu giáo Cần Đước (2 bên)</t>
  </si>
  <si>
    <t>Vào 500 m</t>
  </si>
  <si>
    <t>Từ trên 500 m</t>
  </si>
  <si>
    <t>Đến 700 m</t>
  </si>
  <si>
    <t>Lộ Nhựa Khu 2</t>
  </si>
  <si>
    <t>Đường Trưng Nhị</t>
  </si>
  <si>
    <t xml:space="preserve">Đến đường đan thứ  I </t>
  </si>
  <si>
    <t>Đoạn còn lại</t>
  </si>
  <si>
    <t>Đến cống khu II</t>
  </si>
  <si>
    <t>Đường đan khu 3</t>
  </si>
  <si>
    <t>Hết ranh đất hãng nước đá Kim Thành Đạt</t>
  </si>
  <si>
    <t>Đường đất khu 3</t>
  </si>
  <si>
    <t>Giáp Lộ đan khu 3</t>
  </si>
  <si>
    <t>Đến cống Rạch Sên</t>
  </si>
  <si>
    <t>Đường Khu 4 xuống Cầu Chàng Ré</t>
  </si>
  <si>
    <t>Đến cống 4 Hơn</t>
  </si>
  <si>
    <t xml:space="preserve"> Cống 4 Hơn</t>
  </si>
  <si>
    <t>Đến ngã 4 khu 4</t>
  </si>
  <si>
    <t>Đường đal hẻm Chụng Ken</t>
  </si>
  <si>
    <t>Suốt đường (đường loại 3)</t>
  </si>
  <si>
    <t>Đường vào khu căn cứ Tỉnh Ủy (cũ)</t>
  </si>
  <si>
    <t>Đường Trưng Trắc</t>
  </si>
  <si>
    <t>Giáp ranh xã Lâm Khiết</t>
  </si>
  <si>
    <t>Khu vực chợ Thạnh Phú</t>
  </si>
  <si>
    <t>Khu trung tâm chợ</t>
  </si>
  <si>
    <t>Đường Trưng Nhị 
(Quốc lộ 1A (Cũ))</t>
  </si>
  <si>
    <t>Sông Nhu Gia</t>
  </si>
  <si>
    <t>Đường Trưng Trắc
(Quốc lộ 1A (Cũ))</t>
  </si>
  <si>
    <t xml:space="preserve"> Cầu Nhu Gia mới (phía Khu 3)</t>
  </si>
  <si>
    <t xml:space="preserve">Cầu Cần Đước </t>
  </si>
  <si>
    <t xml:space="preserve"> Cầu Nhu Gia mới (phía Khu 4)</t>
  </si>
  <si>
    <t>Từ giáp đường 940</t>
  </si>
  <si>
    <t>Qua Cống Sóc Bưng 200m</t>
  </si>
  <si>
    <t>Giáp ranh xã Đại Tâm</t>
  </si>
  <si>
    <t>Cách Cống Sóc Bưng 200m đến ranh xã Thạnh Quới</t>
  </si>
  <si>
    <t>Ngã 4 Khu 4</t>
  </si>
  <si>
    <t xml:space="preserve">Từ Ngã 4 Khu 4 </t>
  </si>
  <si>
    <t>Phà Chàng Ré (Giáp ranh xã Gia Hòa 1)</t>
  </si>
  <si>
    <t>Giáp ranh xã Lâm Kiết (Thạnh Trị)</t>
  </si>
  <si>
    <t>Đường huyện 58</t>
  </si>
  <si>
    <t>Giáp Đường huyện 57</t>
  </si>
  <si>
    <t>Đường huyện 57</t>
  </si>
  <si>
    <t xml:space="preserve">Giáp Đường huyện 58 </t>
  </si>
  <si>
    <t>Giáp ranh xã Tham Đôn</t>
  </si>
  <si>
    <t>xã Thạnh Phú</t>
  </si>
  <si>
    <t>Cầu Chàng Ré (Giáp ranh xã Thạnh Phú)</t>
  </si>
  <si>
    <t>Ngã ba Tam Hòa</t>
  </si>
  <si>
    <t>Giáp ranh xã Hòa Tú 1</t>
  </si>
  <si>
    <t>Giáp ranh xã Gia Hòa 2 (Cống Tân Hòa)</t>
  </si>
  <si>
    <t>Đường đal ấp Vĩnh A</t>
  </si>
  <si>
    <t>Đường huyện  52 (Dự án đầu tư CSHT vùng sản xuất tôm lúa hữu cơ)</t>
  </si>
  <si>
    <t>Ranh xã Hòa Tú 1</t>
  </si>
  <si>
    <t>Ngã tư Phước Hòa</t>
  </si>
  <si>
    <t>Giáp ranh ấp Hòa Hưng 
xã Hòa Tú 2</t>
  </si>
  <si>
    <t xml:space="preserve">Giáp ranh xã Gia Hòa 2 </t>
  </si>
  <si>
    <t>Đường Trục Phát Triển Tôm - Lúa Huyện Mỹ Xuyên</t>
  </si>
  <si>
    <t>Hết đất nhà ông Đào Khương Ánh</t>
  </si>
  <si>
    <t>Đường vào Khu du lịch sinh thái Vườn Cò</t>
  </si>
  <si>
    <t>Giáp đường Tỉnh 940</t>
  </si>
  <si>
    <t>Hết đất nhà ông Lê Minh Chính</t>
  </si>
  <si>
    <t>Đường nhựa Vĩnh B - Phước Hòa</t>
  </si>
  <si>
    <t>Ngã ba xã Gia Hòa 1</t>
  </si>
  <si>
    <t>Đường Trục phát triển kinh tế Đông Tây</t>
  </si>
  <si>
    <t>Giáp xã Gia Hòa 2</t>
  </si>
  <si>
    <t>xã Gia Hòa 1</t>
  </si>
  <si>
    <t>Đường hẻm Hoàng Dũng (ấp Khu 2)</t>
  </si>
  <si>
    <t>Đường đal ấp Cần Đước (ngang kho Hoàng Giang)</t>
  </si>
  <si>
    <t>Đường đal ấp Cần Đước (ngang sửa xe)</t>
  </si>
  <si>
    <t>Đường đal ấp Phú Thuân (đường vào nhà thờ)</t>
  </si>
  <si>
    <t>Đường đal ấp Phú Thuận (đường vào kho Minh Khải)</t>
  </si>
  <si>
    <t>Đường đal nhà văn hóa Sóc Bưng (ấp Sóc Bưng)</t>
  </si>
  <si>
    <t>Đường giữa ấp Định Hòa</t>
  </si>
  <si>
    <t>Đường bê tông Long Hòa - Ngã 3 Miếu - Tam Hòa</t>
  </si>
  <si>
    <t>Đường Vĩnh B - kênh Thạnh Mỹ</t>
  </si>
  <si>
    <t>Đường Định Hòa - Long Hòa</t>
  </si>
  <si>
    <t>Đường bê tông Long Hòa - Tam Hòa</t>
  </si>
  <si>
    <t>Đường Tam Hòa - Trung Hòa (Huyện lộ - nhà ông Tùng)</t>
  </si>
  <si>
    <t xml:space="preserve">Đường Long Hoà -  Cầu 8 Phú - Vĩnh B </t>
  </si>
  <si>
    <t>Đường Vĩnh A - Công Hòa - Vĩnh A</t>
  </si>
  <si>
    <t>Đường Tam Hòa - Định Hòa 1</t>
  </si>
  <si>
    <t>Đường Tam Hòa - Ngã 3 Miếu</t>
  </si>
  <si>
    <t>Đường Long Hòa - Ngã 3 Miếu Tam Hòa - Vĩnh B</t>
  </si>
  <si>
    <t>Đường Long Hòa (cầu 8 Phú) - Vĩnh B 
(kênh Thạnh Mỹ) - Phước Hòa (kênh sáu Bựu)</t>
  </si>
  <si>
    <t>Đường Kênh Thạnh Mỹ - Xóm Lung 
(đoạn 2)</t>
  </si>
  <si>
    <t>Đường Vĩnh B (kênh Thạnh Mỹ - 
Xóm Lung)</t>
  </si>
  <si>
    <t>Đường Trung Hòa (cầu Trung Hòa 5 - 
sông Chàng Ré)</t>
  </si>
  <si>
    <t>Đường Phước Hòa (từ ngã tư ấp Phước 
Hòa đến huyện lộ 52)</t>
  </si>
  <si>
    <t>Đường Phước Hòa (từ ngã tư ấp Phước 
Hòa đến nhà ông Hậu)</t>
  </si>
  <si>
    <t>Giáp sông Ba Long (đất bà Nguyễn Thị Thùy Phượng)</t>
  </si>
  <si>
    <t>Đã nâng cấp lên 
đường Đal</t>
  </si>
  <si>
    <t>Đường huyện 15</t>
  </si>
  <si>
    <t>Giáp Sông Đình</t>
  </si>
  <si>
    <t xml:space="preserve">Đường tỉnh 940 </t>
  </si>
  <si>
    <t>Đường huyện 51</t>
  </si>
  <si>
    <t>Giáp đường Tỉnh lộ 940</t>
  </si>
  <si>
    <t>Giáp ranh xã Ngọc Tố</t>
  </si>
  <si>
    <t xml:space="preserve">Các tuyến đường đal đấu nối rộng từ 2m đến 4m đấu nối vào Trục </t>
  </si>
  <si>
    <t xml:space="preserve">Đường Trục Phát Triển Tôm - Lúa </t>
  </si>
  <si>
    <t>Các tuyến đường đal đấu nối rộng từ 2m đến 4m</t>
  </si>
  <si>
    <t>Đường D2</t>
  </si>
  <si>
    <t>Đường D4</t>
  </si>
  <si>
    <t>Đường D5</t>
  </si>
  <si>
    <t>Đường D6</t>
  </si>
  <si>
    <t>Đường tỉnh 936B</t>
  </si>
  <si>
    <t>Cầu Vàm Lẻo</t>
  </si>
  <si>
    <t>Trường THCS Hòa Tú 2</t>
  </si>
  <si>
    <t>Vòng xoay 940</t>
  </si>
  <si>
    <t>Cầu Hòa Nhờ A</t>
  </si>
  <si>
    <t>Sông Cổ Cò</t>
  </si>
  <si>
    <t>Vòng xoay giáp đường tỉnh 940 (cũ)</t>
  </si>
  <si>
    <t>Đường đal Khu vực chợ Dương Kiển</t>
  </si>
  <si>
    <t>Trạm y tế xã Hòa Tú 2</t>
  </si>
  <si>
    <t>Đường đal ấp Dương Kiển</t>
  </si>
  <si>
    <t>Cầu chợ</t>
  </si>
  <si>
    <t>Hết ranh đất chùa Bửu Linh</t>
  </si>
  <si>
    <t>Đường đal (Hòa Nhờ A)</t>
  </si>
  <si>
    <t>Kênh số 2 (ấp Hòa Nhờ B)</t>
  </si>
  <si>
    <t>Đường Trục 12 
(Kênh 6 cự - 4 Cang )</t>
  </si>
  <si>
    <t xml:space="preserve">Suốt Tuyến </t>
  </si>
  <si>
    <t>xã Hòa Tú 1</t>
  </si>
  <si>
    <t>xã Hòa Tú 2</t>
  </si>
  <si>
    <t>Kênh Thạnh Mỹ (Cầu Hữu Cận 2)</t>
  </si>
  <si>
    <t>Cầu Chợ Kinh</t>
  </si>
  <si>
    <t>Đường Trục Phát Triển Tôm - Lúa Huyện Mỹ Xuyên (Đường tỉnh 937)</t>
  </si>
  <si>
    <t xml:space="preserve">Giáp ranh xã Gia Hòa </t>
  </si>
  <si>
    <t>Vòng xoay ấp Hòa Phuông</t>
  </si>
  <si>
    <t>Đường tỉnh 940 (cũ)</t>
  </si>
  <si>
    <t>Giáp ranh xa Nhu Gia</t>
  </si>
  <si>
    <t>Đường bê tông Hòa Đê- Hòa Đức</t>
  </si>
  <si>
    <t>Đường Trục phát triển kinh tế Đông Tây (Đường tỉnh 937B)</t>
  </si>
  <si>
    <t>Đến ranh xã Ngọc Tố</t>
  </si>
  <si>
    <t>Đường tỉnh 936</t>
  </si>
  <si>
    <t>Đường đal ấp Dương Kiển 
(cặp UBND xã)</t>
  </si>
  <si>
    <t>Các tuyến đườn đal liên ấp còn lại</t>
  </si>
  <si>
    <t xml:space="preserve">Đường chợ chính </t>
  </si>
  <si>
    <t>1</t>
  </si>
  <si>
    <t>Đầu ranh đất Hoàng Ba</t>
  </si>
  <si>
    <t>Hết ranh đất ông Lê Trọng Lập</t>
  </si>
  <si>
    <t>Giáp ranh đất ông Lê Trọng Lập</t>
  </si>
  <si>
    <t xml:space="preserve"> Sông Hậu</t>
  </si>
  <si>
    <t>4</t>
  </si>
  <si>
    <t>Đầu ranh đất ông Dư  (nước đá)</t>
  </si>
  <si>
    <t xml:space="preserve"> Hết ranh đất Chùa Bà </t>
  </si>
  <si>
    <t>Đầu ranh đất ông Sành</t>
  </si>
  <si>
    <t xml:space="preserve">Hết ranh đất ông Tư Minh </t>
  </si>
  <si>
    <t xml:space="preserve">Đầu ranh đất Tiệm vàng Hồng Nguyên </t>
  </si>
  <si>
    <t>Cầu ông Lý Ớ</t>
  </si>
  <si>
    <t xml:space="preserve"> Ngã 4 Quốc lộ Nam Sông Hậu </t>
  </si>
  <si>
    <t>5</t>
  </si>
  <si>
    <t>Đầu ranh đất bà Bảy Lành (giáp ranh Chùa Bà)</t>
  </si>
  <si>
    <t xml:space="preserve">Cầu Kênh Đào </t>
  </si>
  <si>
    <t xml:space="preserve">Đường Tỉnh 932B </t>
  </si>
  <si>
    <t>Ngã 4 Quốc lộ Nam Sông Hậu</t>
  </si>
  <si>
    <t>Cống Rạch Bối</t>
  </si>
  <si>
    <t>Đường Khu Hành Chính</t>
  </si>
  <si>
    <t>Tỉnh lộ 932B</t>
  </si>
  <si>
    <t>Rạch Mương Khai</t>
  </si>
  <si>
    <t>Đường bờ sông</t>
  </si>
  <si>
    <t>Đầu ranh đất Nguyễn Văn Lượng</t>
  </si>
  <si>
    <t>Ngã Ba Tám Khải</t>
  </si>
  <si>
    <t>Đầu ranh đất bà Nguyễn Ngọc Thảo</t>
  </si>
  <si>
    <t>Sông Cái Côn</t>
  </si>
  <si>
    <t xml:space="preserve">Đường vô phân viện  </t>
  </si>
  <si>
    <t xml:space="preserve">Đầu ranh đất ông Quốc Lương </t>
  </si>
  <si>
    <t>Hết ranh đất Mười Kết</t>
  </si>
  <si>
    <t xml:space="preserve"> Quốc lộ Nam Sông hậu </t>
  </si>
  <si>
    <t xml:space="preserve"> Ngã 4 Quốc Lộ Nam Sông Hậu</t>
  </si>
  <si>
    <t xml:space="preserve">Cầu Mương Khai </t>
  </si>
  <si>
    <t xml:space="preserve"> Ngã 4 Quốc Lộ  Nam Sông Hậu</t>
  </si>
  <si>
    <t>Hết đất Trường cấp 2 - 3 (cũ)</t>
  </si>
  <si>
    <t>Hết ranh đất Mai Văn Dũng</t>
  </si>
  <si>
    <t>Mương Khai</t>
  </si>
  <si>
    <t>Cái Cao</t>
  </si>
  <si>
    <t>Cái Trâm</t>
  </si>
  <si>
    <t>Đường huyện 1</t>
  </si>
  <si>
    <t>Giáp sông Hậu</t>
  </si>
  <si>
    <t>Đường đal Trường Tiểu học</t>
  </si>
  <si>
    <t>Hết đất Trường Tiểu học</t>
  </si>
  <si>
    <t>Đường đal Trường Trung học</t>
  </si>
  <si>
    <t>Giáp Quốc lộ NSH</t>
  </si>
  <si>
    <t>Hết ranh đất Trường Trung học</t>
  </si>
  <si>
    <t>Hẻm Bà Bảy Uốn tóc</t>
  </si>
  <si>
    <t>Đầu ranh đất bà Trần Thị Thanh Quốc</t>
  </si>
  <si>
    <t>Hết ranh đất ông Nguyễn Văn Hoàng</t>
  </si>
  <si>
    <t>Hẻm Tư Râu</t>
  </si>
  <si>
    <t>Đầu ranh đất La Thanh Long</t>
  </si>
  <si>
    <t>Sông Hậu</t>
  </si>
  <si>
    <t>Hẻm ông Mong</t>
  </si>
  <si>
    <t>Đầu ranh đất Nguyễn Văn Hổ</t>
  </si>
  <si>
    <t xml:space="preserve">Hẻm ông Lón </t>
  </si>
  <si>
    <t>Đầu ranh đất Trần Thị Huệ</t>
  </si>
  <si>
    <t>Hẻm Bà Đẹp</t>
  </si>
  <si>
    <t>Đầu ranh đất Trần Thị Đẹp</t>
  </si>
  <si>
    <t>Hẻm 7 Giảng</t>
  </si>
  <si>
    <t>Đầu ranh đất Bảy Giảng</t>
  </si>
  <si>
    <t>Hết đất Nguyễn Văn Út</t>
  </si>
  <si>
    <t>Hẻm Ba Thích</t>
  </si>
  <si>
    <t>Đầu ranh đất Trương Thanh Tòng</t>
  </si>
  <si>
    <t>Hết đất Trần Văn Sướng</t>
  </si>
  <si>
    <t>Hẻm Út Miễu</t>
  </si>
  <si>
    <t>Đầu ranh đất Lê Thị Nhỏ</t>
  </si>
  <si>
    <t>Hết đất Đinh Thị Thanh Trúc</t>
  </si>
  <si>
    <t>Hẻm Út Canh chua</t>
  </si>
  <si>
    <t>Đầu ranh đất Lê Văn Hiền</t>
  </si>
  <si>
    <t>Hết ranh đất Trần Văn Ý</t>
  </si>
  <si>
    <t>Hẻm Ủy ban</t>
  </si>
  <si>
    <t>Đầu ranh đất Hà Văn Buôl</t>
  </si>
  <si>
    <t>Hết ranh đất Trần văn Tha</t>
  </si>
  <si>
    <t>Hẻm nhà ông Trí Dũng</t>
  </si>
  <si>
    <t>Đầu ranh đất nhà ông Trí Dũng</t>
  </si>
  <si>
    <t>Hết ranh Khu Hành chính thị Trấn</t>
  </si>
  <si>
    <t>Đường Cafe Nam Long đến Trường cấp 3</t>
  </si>
  <si>
    <t>Đầu ranh đất ông Long</t>
  </si>
  <si>
    <t>Hết ranh đất Trường cấp 3</t>
  </si>
  <si>
    <t>Huyện Lộ 3</t>
  </si>
  <si>
    <t>Giáp ranh xã Trinh Phú</t>
  </si>
  <si>
    <t>Giáp Nam Sông Hậu</t>
  </si>
  <si>
    <t>Các tuyến đường đal còn lại ấp An Ninh</t>
  </si>
  <si>
    <t>Đường Dân Sinh Hàng Cau ấp An Ninh</t>
  </si>
  <si>
    <t>Giáp ranh xưởng tôl Hồng Cúc</t>
  </si>
  <si>
    <t>Hết ranh đất nhà bà Trang</t>
  </si>
  <si>
    <t>Các tuyến đường phụ tiếp giáp đường dân sinh</t>
  </si>
  <si>
    <t>Đường đấu nối Quốc lộ Nam Sông Hậu</t>
  </si>
  <si>
    <t>Giáp ranh quán Ca Da</t>
  </si>
  <si>
    <t xml:space="preserve">Các tuyến đường đal ấp An Thới </t>
  </si>
  <si>
    <t>Các tuyến đường đal ấp An Bình</t>
  </si>
  <si>
    <t>Các tuyến đường đal ấp Phèn Đen</t>
  </si>
  <si>
    <t>Đường đal ấp An Ninh (qua khu đất ông Hồ Chí Toại)</t>
  </si>
  <si>
    <t>Giáp đường Khu hành chính</t>
  </si>
  <si>
    <t>Khu Tái định cư An Lạc Thôn</t>
  </si>
  <si>
    <t>Đường D4 (đường trục chính)</t>
  </si>
  <si>
    <t>Đường D3; đường N1; đường N2 (đường nội bộ)</t>
  </si>
  <si>
    <t>Tuyến Rạch Bần-Mương Khai 
(A2-B2)</t>
  </si>
  <si>
    <t>Đường khu hành chính</t>
  </si>
  <si>
    <t>Rạch Bối</t>
  </si>
  <si>
    <t>Rạch Bần</t>
  </si>
  <si>
    <t>Tuyến tránh đường tỉnh 932B</t>
  </si>
  <si>
    <t>Quốc Lộ Nam Sông Hậu</t>
  </si>
  <si>
    <t>Đường Huyện lộ 1 đến 
nghĩa trang liệt sĩ</t>
  </si>
  <si>
    <t>Hẻm Ủy Ban</t>
  </si>
  <si>
    <t>Nhà ông Trần Văn Tha</t>
  </si>
  <si>
    <t>Cầu Lý Ớ</t>
  </si>
  <si>
    <t>Đường Bê tông</t>
  </si>
  <si>
    <t>Kênh Mương Lộ</t>
  </si>
  <si>
    <t>Đường Đal sông Hậu</t>
  </si>
  <si>
    <t>Huyện Lộ 1</t>
  </si>
  <si>
    <t>Cầu Thông Dũng 
(ấp An Bình)</t>
  </si>
  <si>
    <t xml:space="preserve">Đường Huyện 4 </t>
  </si>
  <si>
    <t>Cầu Sóc Tổng (ranh xã Thới An Hội)</t>
  </si>
  <si>
    <t>Giáp ranh xã Ba Trinh</t>
  </si>
  <si>
    <t>Giáp ranh xã Thới An Hội (Sông Rạch Vọp)</t>
  </si>
  <si>
    <t>Giáp ranh thị trấn An Lạc Thôn</t>
  </si>
  <si>
    <t>Cầu Thới An Hội</t>
  </si>
  <si>
    <t>Hết ranh đất ông Trương Văn Đấu</t>
  </si>
  <si>
    <t>Đường đal mở rộng</t>
  </si>
  <si>
    <t>Cầu Thanh Niên Ấp 1</t>
  </si>
  <si>
    <t>Cầu Ba Chợ</t>
  </si>
  <si>
    <t>Hết ranh đất ông Hai Việt</t>
  </si>
  <si>
    <t>Đường Thanh Tâm - Tha la (ấp 1)</t>
  </si>
  <si>
    <t xml:space="preserve">Nhà ông Thanh Tâm </t>
  </si>
  <si>
    <t>Cầu Tha La</t>
  </si>
  <si>
    <t>Đường Ba Mịn - Ngã Củ Ngoài (ấp 1-2-12)</t>
  </si>
  <si>
    <t xml:space="preserve">Nhà ông Ba Mịn </t>
  </si>
  <si>
    <t>Nhà Ông 5 Nuôi</t>
  </si>
  <si>
    <t>Đường UBND xã - 9 Dư</t>
  </si>
  <si>
    <t>Đường tuyến thôn cư giáp Kế An (ấp 8)</t>
  </si>
  <si>
    <t>Từ giáp ranh nhà ông 
Lê Vũ Đạt</t>
  </si>
  <si>
    <t>đến hết đất ông
 Nguyễn Văn Nhiên</t>
  </si>
  <si>
    <t>Đường ngã tư Chín Dư - Đường Độn (ấp 3-8-12)</t>
  </si>
  <si>
    <t>Từ nhà ông Lý Phi Long</t>
  </si>
  <si>
    <t>đến nhà ông
 Huỳnh Thanh Long</t>
  </si>
  <si>
    <t>Đường kênh Năm Nhòng (ấp 9)</t>
  </si>
  <si>
    <t>Từ nhà ông Lê văn Nam</t>
  </si>
  <si>
    <t>đến nhà ông Ngô Văn Bé Ba</t>
  </si>
  <si>
    <t>Đường đal cầu Trường  Thiều Văn Chỏi đến giáp An Lạc Tây (ấp 10)</t>
  </si>
  <si>
    <t xml:space="preserve">Từ cầu Trường Thiều Văn 
Chỏi </t>
  </si>
  <si>
    <t>Đến nhà bà Ngô Thị Ngò</t>
  </si>
  <si>
    <t>Trường Mẫu giáo - ngã cũ ngoài</t>
  </si>
  <si>
    <t>Từ Trường Mẫu Giáo Trinh Phú</t>
  </si>
  <si>
    <t>Đến nhà ông Phạm Văn Tiên</t>
  </si>
  <si>
    <t>Tuyến đường 6 già - Ba Um</t>
  </si>
  <si>
    <t>Từ nhà ông 6 Già</t>
  </si>
  <si>
    <t>Đến hết đất ông Dương
 Hồng Mẫn</t>
  </si>
  <si>
    <t>Tuyến đường 6 Già - 6 Nhật</t>
  </si>
  <si>
    <t>Từ nhà ông Nguyễn Văn Sáu</t>
  </si>
  <si>
    <t>Đến nhà ông Lê Văn Nhật</t>
  </si>
  <si>
    <t>Tuyến từ đường tỉnh 932 - cầu Tha La</t>
  </si>
  <si>
    <t>Giáp Đường tỉnh 932</t>
  </si>
  <si>
    <t>xã Trinh Phú</t>
  </si>
  <si>
    <t>TT.An Lạc Thôn</t>
  </si>
  <si>
    <t>xã Xuân Hòa</t>
  </si>
  <si>
    <t xml:space="preserve">Cầu Rạch Bần (ranh TT. An Lạc Thôn) </t>
  </si>
  <si>
    <t>Cầu Bờ Dọc</t>
  </si>
  <si>
    <t>Đập 9 La</t>
  </si>
  <si>
    <t>Đường Cái Cao bờ Bắc</t>
  </si>
  <si>
    <t>Giáp ranh Thị trấn An Lạc Thôn</t>
  </si>
  <si>
    <t>Hết ranh Chùa Thiên Phước</t>
  </si>
  <si>
    <t>Đường vào khu căn cứ Huyện Ủy xã Xuân Hòa</t>
  </si>
  <si>
    <t>Giáp đường Tỉnh 932B</t>
  </si>
  <si>
    <t>Cầu 6 Ngây</t>
  </si>
  <si>
    <t>Hết ranh đất ông Nguyễn Thành Sự (giáp ranh xã Ba Trinh)</t>
  </si>
  <si>
    <t>Đường xã Nông Thôn Mới xã Xuân Hòa nối Quốc Lộ Nam Sông Hậu</t>
  </si>
  <si>
    <t>Giáp Đường Tỉnh 932B</t>
  </si>
  <si>
    <t>Giáp ranh thị trấn
 An Lạc Thôn</t>
  </si>
  <si>
    <t>Cầu Rạch Bần 
(ranh xã Xuân Hòa cũ)</t>
  </si>
  <si>
    <t xml:space="preserve"> Phèn Đen (ranh xã An Lạc Tây cũ)</t>
  </si>
  <si>
    <t>Giáp ranh đất Nhà nghỉ 207</t>
  </si>
  <si>
    <t>Đường mới về UBND xã Trinh Phú (cũ)</t>
  </si>
  <si>
    <t>Hết ranh đất Trụ Sở UBND xã cũ</t>
  </si>
  <si>
    <t>Giáp ranh UBND xã Trinh Phú cũ</t>
  </si>
  <si>
    <t>Từ trụ sở UBND xã cũ</t>
  </si>
  <si>
    <t>Giáp ranh xã Ba Trinh cũ</t>
  </si>
  <si>
    <t>Quỹ đất tái định cư (04 tuyến đal khu vực chợ)</t>
  </si>
  <si>
    <t xml:space="preserve"> Khu vực chợ </t>
  </si>
  <si>
    <t xml:space="preserve">Giáp ranh đất Chùa Hiệp Châu </t>
  </si>
  <si>
    <t xml:space="preserve"> Đường xuống bến phà </t>
  </si>
  <si>
    <t>Giáp Quốc lộ Nam sông Hậu</t>
  </si>
  <si>
    <t>Bến phà mới</t>
  </si>
  <si>
    <t>Ngã 4 Bến phà cũ</t>
  </si>
  <si>
    <t>Ngã 4 bến phà cũ</t>
  </si>
  <si>
    <t>Bến phà cũ</t>
  </si>
  <si>
    <t xml:space="preserve"> Cầu tàu </t>
  </si>
  <si>
    <t xml:space="preserve"> Ngã tư bến phà cũ</t>
  </si>
  <si>
    <t>Cầu Rạch Mọp (giáp ranh huyện Long Phú)</t>
  </si>
  <si>
    <t>Hết đất trụ sở UBND xã Nhơn Mỹ</t>
  </si>
  <si>
    <t>Giáp đất Trụ Sở UBND xã</t>
  </si>
  <si>
    <t>Cầu Trà Ếch (ranh xã An Lạc Tây)</t>
  </si>
  <si>
    <t xml:space="preserve"> Đường  huyện 5B </t>
  </si>
  <si>
    <t>Cầu Mỹ Hội (giáp ranh xã Thới An Hội)</t>
  </si>
  <si>
    <t>Đường đal Cầu Trắng</t>
  </si>
  <si>
    <t>Giáp ranh xã Thới An Hội</t>
  </si>
  <si>
    <t>Cầu An Phú Đông</t>
  </si>
  <si>
    <t>Cầu Mương Khai 2 Nam Sông Hậu</t>
  </si>
  <si>
    <t>Cầu số 4 Rạch Cây Dong</t>
  </si>
  <si>
    <t>Cống 5 Khù Nam Sông Hậu</t>
  </si>
  <si>
    <t>Cầu số 6 Rạch Bờ Sao</t>
  </si>
  <si>
    <t>Cầu Trâm Bầu (huyện lộ 5)</t>
  </si>
  <si>
    <t>Kênh Tắc</t>
  </si>
  <si>
    <t>Giáp đường đal cầu Trắng</t>
  </si>
  <si>
    <t>Cầu qua An Mỹ</t>
  </si>
  <si>
    <t>Ngã Tư Ấp Mỹ Huề</t>
  </si>
  <si>
    <t>Trục lộ Giữa Cồn Mỹ Phước</t>
  </si>
  <si>
    <t>Cầu Khém</t>
  </si>
  <si>
    <t>Đầu Cồn</t>
  </si>
  <si>
    <t>Ngã Tư giáp lộ Nam Sông Hậu (ấp Mỹ Huề)</t>
  </si>
  <si>
    <t>Cống Âu Rạch Mọp</t>
  </si>
  <si>
    <t>xã An Mỹ</t>
  </si>
  <si>
    <t>Đường huyện 6</t>
  </si>
  <si>
    <t>Giáp ranh TT.Kế Sách</t>
  </si>
  <si>
    <t xml:space="preserve"> Cầu Đình </t>
  </si>
  <si>
    <t>Cầu Ba Miễu</t>
  </si>
  <si>
    <t xml:space="preserve"> Giáp ranh xã Hậu Thạnh (Huyện Long Phú)</t>
  </si>
  <si>
    <t>Bờ Sông Quán</t>
  </si>
  <si>
    <t>Cống Thầy Ba</t>
  </si>
  <si>
    <t>Cầu Rạch Bà Tép</t>
  </si>
  <si>
    <t>Cầu Hai Lép</t>
  </si>
  <si>
    <t>Giáp ấp An Ninh 2, TT. Kế Sách</t>
  </si>
  <si>
    <t>Cầu chùa An Nghiệp</t>
  </si>
  <si>
    <t>Đường Đal An Nghiệp</t>
  </si>
  <si>
    <t>Từ đất ông Kim Sơn</t>
  </si>
  <si>
    <t>Bổ Túc (Cầu Sáu Lương)</t>
  </si>
  <si>
    <t>Đường Đal Phụng An-An Nghiệp</t>
  </si>
  <si>
    <t>Cầu 7 Phuông</t>
  </si>
  <si>
    <t>xã Nhơn Mỹ</t>
  </si>
  <si>
    <t>xã Song Phụng</t>
  </si>
  <si>
    <t> Quốc lộ Nam Sông Hậu</t>
  </si>
  <si>
    <t>Cầu Rạch Mọp</t>
  </si>
  <si>
    <t>Hết ranh đất ông Châu Hoài Linh</t>
  </si>
  <si>
    <t>Giáp ranh đất ông Châu Hoài Linh</t>
  </si>
  <si>
    <t>Hết ranh đất ông Cao Văn Hùng</t>
  </si>
  <si>
    <t>Giáp ranh đất ông Cao Văn Hùng</t>
  </si>
  <si>
    <t>Cống Đập Lá</t>
  </si>
  <si>
    <t xml:space="preserve">Cống Đập Lá </t>
  </si>
  <si>
    <t>Giáp thị trấn Đại Ngãi</t>
  </si>
  <si>
    <t>Đường Huyện 20 (Lộ Khu 4)</t>
  </si>
  <si>
    <t xml:space="preserve"> Quốc lộ Nam Sông Hậu</t>
  </si>
  <si>
    <t>Cầu Trường Tiền</t>
  </si>
  <si>
    <t xml:space="preserve"> Cầu Trường Tiền</t>
  </si>
  <si>
    <t>Cầu Bà Kiếm</t>
  </si>
  <si>
    <t>Giáp ranh TT. Đại Ngãi (cặp rạch Mương Điều)</t>
  </si>
  <si>
    <t> Các tuyến đường khu vực Trung tâm xã</t>
  </si>
  <si>
    <t>Hết đất Bến đò Nhơn Mỹ</t>
  </si>
  <si>
    <t>Đầu Vàm Song Phụng (trường TH, THCS)</t>
  </si>
  <si>
    <t>Giáp ranh xã An Mỹ- Huyện Kế Sách</t>
  </si>
  <si>
    <t>Đầu Vàm Song Phụng (Trường TH, THCS)</t>
  </si>
  <si>
    <t>Giáp ranh TT. Đại Ngãi</t>
  </si>
  <si>
    <t>Lộ hướng Đông ấp Phụng Sơn</t>
  </si>
  <si>
    <t>Lộ Rạch Bần</t>
  </si>
  <si>
    <t>Cầu Rạch Bần</t>
  </si>
  <si>
    <t>Hết đất ông Nguyễn Văn Chải</t>
  </si>
  <si>
    <t>Lộ Rạch Củi</t>
  </si>
  <si>
    <t>Cầu Rạch Củi</t>
  </si>
  <si>
    <t>Hết đất ông Lê Hồng Khánh</t>
  </si>
  <si>
    <t xml:space="preserve">Lộ Phụng Sơn - Phụng Tường </t>
  </si>
  <si>
    <t xml:space="preserve"> Quốc lộ Nam Sông hậu</t>
  </si>
  <si>
    <t>Lộ cặp sông Trường Tiền đến Rạch Mộp</t>
  </si>
  <si>
    <t>Sông Trường Tiền</t>
  </si>
  <si>
    <t>Lộ Năm Nhát</t>
  </si>
  <si>
    <t>Lộ Song Phụng Hướng Tây</t>
  </si>
  <si>
    <t>Hết đất ông Nguyễn Hoàng Chắc</t>
  </si>
  <si>
    <t>Lộ kênh Xáng</t>
  </si>
  <si>
    <t>Ranh UBND xã</t>
  </si>
  <si>
    <t>Hết ranh đất ông Huỳnh Văn Sấm</t>
  </si>
  <si>
    <t>Lộ Nội đồng</t>
  </si>
  <si>
    <t>Đường đal vào Cống Âu Rạch Mọp</t>
  </si>
  <si>
    <t>Giáp Đường huyện 20 (Nhà bà Nguyễn Thị Nga)</t>
  </si>
  <si>
    <t>Cầu Tàu</t>
  </si>
  <si>
    <t xml:space="preserve"> Cầu Tàu</t>
  </si>
  <si>
    <t>Quốc lộ Nam Sông Hậu (tên cũ: Đường Nam Sông Hậu)</t>
  </si>
  <si>
    <t>Cầu Đại Ngãi</t>
  </si>
  <si>
    <t>Quốc lộ 60</t>
  </si>
  <si>
    <t>Ngã tư (Giao Quốc lộ Nam Sông Hậu)</t>
  </si>
  <si>
    <t>Cầu Mương Điều</t>
  </si>
  <si>
    <t>Giáp ranh xã Hậu Thạnh</t>
  </si>
  <si>
    <t xml:space="preserve">Đường Huyện 20 </t>
  </si>
  <si>
    <t>Đường Huyện 22  (Đê tả Sông Saintard)</t>
  </si>
  <si>
    <t>Các tuyến đường nội  ô thị trấn</t>
  </si>
  <si>
    <t>Ngã 3 Vĩnh Thuận</t>
  </si>
  <si>
    <t>Hẻm Bưu điện</t>
  </si>
  <si>
    <t>Đường 2 bên nhà lồng chợ Đại Ngãi</t>
  </si>
  <si>
    <t>Ngã 4 ông Vui (Tên cũ Ngã 4 ông Thép)</t>
  </si>
  <si>
    <t>Hết ranh đất trạm cấp nước</t>
  </si>
  <si>
    <t>Ngã 3 Năm Lâm</t>
  </si>
  <si>
    <t>Ngã 3 Năm Thuận</t>
  </si>
  <si>
    <t>Hết đất bến phà cũ</t>
  </si>
  <si>
    <t>Đường cặp Nhà thờ Đại Ngãi</t>
  </si>
  <si>
    <t>Đầu ranh đất Bến phà Đại Ngãi</t>
  </si>
  <si>
    <t>Hết ranh đất UBND thị trấn (Giáp lộ hai chiều)</t>
  </si>
  <si>
    <t>Các tuyến đường còn lại trong khu vực nhà máy Lợi Dân cũ</t>
  </si>
  <si>
    <t>Hết ranh đất ông Sĩ</t>
  </si>
  <si>
    <t>Giáp ranh đất ông Sĩ</t>
  </si>
  <si>
    <t>Ngã 4 (Giao Quốc lộ Nam Sông Hậu)</t>
  </si>
  <si>
    <t>Đầu ranh đất Bến phà cũ</t>
  </si>
  <si>
    <t>Hẻm Tây Nam</t>
  </si>
  <si>
    <t>Hết ranh đất Tư Son</t>
  </si>
  <si>
    <t>Giáp đất ranh đất Tư Son</t>
  </si>
  <si>
    <t>Hẻm Bảy Công</t>
  </si>
  <si>
    <t>Cầu An Đức</t>
  </si>
  <si>
    <t>Đường xuống bến phà Đại Ngãi</t>
  </si>
  <si>
    <t>Đầu ranh đất bà Hà (Thửa 23 tờ 27)</t>
  </si>
  <si>
    <t>Giáp Bến phà Đại Ngãi</t>
  </si>
  <si>
    <t>Các tuyến hẻm nội ô Thị trấn</t>
  </si>
  <si>
    <t>Hẻm cặp tiệm vàng Di Long</t>
  </si>
  <si>
    <t>Hẻm ông Chà</t>
  </si>
  <si>
    <t>Hẻm ông Tỷ</t>
  </si>
  <si>
    <t>Hẻm Ba Ánh</t>
  </si>
  <si>
    <t>Hẻm Bảy Mol</t>
  </si>
  <si>
    <t>Hẻm Năm Thắng</t>
  </si>
  <si>
    <t>Hẻm ông Nu</t>
  </si>
  <si>
    <t>Hẻm ông Huỳnh</t>
  </si>
  <si>
    <t>Hẻm Thầy Nghĩa</t>
  </si>
  <si>
    <t>Hẻm Ba Chấm</t>
  </si>
  <si>
    <t>Hẻm Ngân hàng</t>
  </si>
  <si>
    <t>Hẻm Lò Bún</t>
  </si>
  <si>
    <t>Hẻm Cây Gòn</t>
  </si>
  <si>
    <t>Hẻm Lợi Dân</t>
  </si>
  <si>
    <t>Hẻm Điện Thờ Phật Mẫu</t>
  </si>
  <si>
    <t>Hẻm Tổ Điện Lực</t>
  </si>
  <si>
    <t>Hẻm Thiên Hậu Cung</t>
  </si>
  <si>
    <t>Hẻm Đội thuế</t>
  </si>
  <si>
    <t>Hẻm ông Trạng</t>
  </si>
  <si>
    <t>Hẻm Hai Mành</t>
  </si>
  <si>
    <t>Hẻm ông Hợp</t>
  </si>
  <si>
    <t>Hẻm nhà ông Bọ</t>
  </si>
  <si>
    <t xml:space="preserve"> Hết nhà ông Vũ</t>
  </si>
  <si>
    <t>Bến phà Đại Ngãi</t>
  </si>
  <si>
    <t>Hẻm Ba Ngọt</t>
  </si>
  <si>
    <t>Đường vào trường Mẫu Giáo</t>
  </si>
  <si>
    <t>Hết ranh đất Trường Tiểu học Đại Ngãi A</t>
  </si>
  <si>
    <t>Giáp ranh Trường Tiểu học Đại Ngãi A</t>
  </si>
  <si>
    <t>Hết đất ông Võ Văn Hai</t>
  </si>
  <si>
    <t>Các đường còn lại</t>
  </si>
  <si>
    <t>Đầu ranh đất ông Tư Đền</t>
  </si>
  <si>
    <t xml:space="preserve">Đường bầu tròn ấp An Đức </t>
  </si>
  <si>
    <t>Lộ ông Hàm</t>
  </si>
  <si>
    <t>Lộ bà Xã Vĩ</t>
  </si>
  <si>
    <t>Lộ Hai Trệt</t>
  </si>
  <si>
    <t>Đường Huyện 20</t>
  </si>
  <si>
    <t>Lộ Hai Thế</t>
  </si>
  <si>
    <t>Giáp ranh đất nhà Hai Thế (Giáp lộ cặp Rạnh mương Điều)</t>
  </si>
  <si>
    <t>Lộ Ông Hiệu</t>
  </si>
  <si>
    <t>Lộ rạch bà Phụng</t>
  </si>
  <si>
    <t>Cầu ông Sơn Tam</t>
  </si>
  <si>
    <t>Đường nối Quốc lộ 60 - Quốc lộ Nam Sông Hậu</t>
  </si>
  <si>
    <t xml:space="preserve"> Giao Đường Tỉnh 935B</t>
  </si>
  <si>
    <t>Giáp ranh TT Long Phú</t>
  </si>
  <si>
    <t>Giáp đất ông Lê Văn Thạnh (đầu đường đal)</t>
  </si>
  <si>
    <t>Quốc lộ Nam Sông Hậu (cũ)</t>
  </si>
  <si>
    <t xml:space="preserve"> Giao lộ Quốc lộ Nam Sông Hậu và Đường Tỉnh  935B</t>
  </si>
  <si>
    <t>Tuyến tránh trung tâm Điện lực Long Phú (Hết đất ông Đặng Văn Gỡ)</t>
  </si>
  <si>
    <t>Đường Huyện 23 (Đường đal cặp kinh mới cũ)</t>
  </si>
  <si>
    <t xml:space="preserve">Kênh Bà Xẩm </t>
  </si>
  <si>
    <t>Giáp kênh ông Chín Giàn Bầu</t>
  </si>
  <si>
    <t>Giáp đường đal liền 3 ấp</t>
  </si>
  <si>
    <t>Giáp ranh giải phóng mặt bằng nhà máy nhiệt điện</t>
  </si>
  <si>
    <t>Đầu Vàm Sông Hậu (Cặp sông Saintard)</t>
  </si>
  <si>
    <t>Đầu kênh Bà Xẩm</t>
  </si>
  <si>
    <t>Tuyến lộ cặp kênh Trưởng Ý</t>
  </si>
  <si>
    <t>Đường phía Đông kênh Bà Xẩm</t>
  </si>
  <si>
    <t>Đường ra Cống Bào Biển</t>
  </si>
  <si>
    <t xml:space="preserve">Quốc lộ Nam Sông Hậu </t>
  </si>
  <si>
    <t>Tuyến lộ vào khu Tái định cư và các tuyến lộ trong khu tái định cư</t>
  </si>
  <si>
    <t>Phía Đông kênh Bào tre</t>
  </si>
  <si>
    <t>Phía Tây kênh Bào tre</t>
  </si>
  <si>
    <t>Đường Gạch Gốc - Tư Tài</t>
  </si>
  <si>
    <t>Đường đal liền 3 ấp</t>
  </si>
  <si>
    <t>Giáp Đường Tư Tài- Trại giống</t>
  </si>
  <si>
    <t>Đường đal (liền 3 ấp)</t>
  </si>
  <si>
    <t>Cống 3 Đổm</t>
  </si>
  <si>
    <t xml:space="preserve">Lộ phía Đông  kênh Bà Xẩm </t>
  </si>
  <si>
    <t>Sông Saintard (hết đất Bà Thâm)</t>
  </si>
  <si>
    <t>Lộ cặp Sông Hậu</t>
  </si>
  <si>
    <t>Đầu ranh đất bà Nguyễn Thị Tám</t>
  </si>
  <si>
    <t>Hết đất ông Nguyễn Thanh Phong</t>
  </si>
  <si>
    <t xml:space="preserve">Đường vào bãi rác </t>
  </si>
  <si>
    <t>Giáp Đường Huyện 27</t>
  </si>
  <si>
    <t>Đường trại giống</t>
  </si>
  <si>
    <t>Giáp khu tái định cư</t>
  </si>
  <si>
    <t>Đường phía Đông kênh Bào Tre</t>
  </si>
  <si>
    <t>Đường Bảy Triệu</t>
  </si>
  <si>
    <t>Giáp đường đal 3 ấp</t>
  </si>
  <si>
    <t>Giáp đường phía Tây kênh Bào Tre</t>
  </si>
  <si>
    <t>Đường Rạch Củi - Tư Tài</t>
  </si>
  <si>
    <t>Giáp lộ Rạch Củi</t>
  </si>
  <si>
    <t>Khu tái định cư Trung tâm điện lực Long Phú</t>
  </si>
  <si>
    <t>Tiếp giáp đường N2</t>
  </si>
  <si>
    <t>Đường D3</t>
  </si>
  <si>
    <t>Tiếp giáp đường D1</t>
  </si>
  <si>
    <t>xã Long Đức</t>
  </si>
  <si>
    <t xml:space="preserve">TT. Đại Ngãi </t>
  </si>
  <si>
    <t>Đường huyện lộ 3</t>
  </si>
  <si>
    <t>Cầu Lộ đal</t>
  </si>
  <si>
    <t>Cầu lầu Bà</t>
  </si>
  <si>
    <t xml:space="preserve">Cầu Rạch Bần (ranh TT. An Lạc Thôn cũ) </t>
  </si>
  <si>
    <t>Giáp ranh thị trấn
 An Lạc Thôn cũ</t>
  </si>
  <si>
    <t>Đường vào khu căn cứ Huyện Ủy xã Xuân Hòa cũ</t>
  </si>
  <si>
    <t>Đường khu vực trung tâm xã Cũ</t>
  </si>
  <si>
    <t>Đầu ranh đất trụ sở UBND xã cũ</t>
  </si>
  <si>
    <t>Cống Ba Công</t>
  </si>
  <si>
    <t xml:space="preserve">Giáp ranh xã Nhơn Mỹ </t>
  </si>
  <si>
    <t>Giáp ranh xã Trường Khánh</t>
  </si>
  <si>
    <t>Giáp ranh xã Nhơn Mỹ</t>
  </si>
  <si>
    <t>Hết ranh đất ông Nguyên Văn Em</t>
  </si>
  <si>
    <t>Cầu Tư Huệ</t>
  </si>
  <si>
    <t>Hết ranh đất ông Nguyễn Văn Mê</t>
  </si>
  <si>
    <t>Đường Vào Bãi Rác</t>
  </si>
  <si>
    <t>Tiếp giáp đường N1</t>
  </si>
  <si>
    <t>Đường nối vào khu tái định cư 
trung tâm điện lực Long Phú</t>
  </si>
  <si>
    <t xml:space="preserve">Đường trục chính nội đồng </t>
  </si>
  <si>
    <t>Cặp tuyến các Kênh Tư Tài, Năm Bé</t>
  </si>
  <si>
    <t>Cặp Kênh Tám Lem</t>
  </si>
  <si>
    <t xml:space="preserve">Các tuyến đường đal ấp Thạnh Đức </t>
  </si>
  <si>
    <t>Đầu đất Bến Phà Thạnh Đức cũ</t>
  </si>
  <si>
    <t>Đường đal liên ấp Hòa Hưng</t>
  </si>
  <si>
    <t>Đường đal liên ấp Lợi Hưng</t>
  </si>
  <si>
    <t>Đường đal liên ấp An Hưng</t>
  </si>
  <si>
    <t>Đường đal ngọn Đập Đá 1</t>
  </si>
  <si>
    <t>Đường đal ngọn Đập Đá 2</t>
  </si>
  <si>
    <t>Đường Đal cặp kênh Tư Nô</t>
  </si>
  <si>
    <t>Đường nhựa cặp kênh Trưởng Ỷ(cũ)</t>
  </si>
  <si>
    <t>Đường đal cặp kênh ranh ấp Thạnh Đức- Lợi Đức</t>
  </si>
  <si>
    <t>Đường đal Khu dân cứ Xí Nghiệp gạch cũ</t>
  </si>
  <si>
    <t> Quốc lộ 60</t>
  </si>
  <si>
    <t>Hết đất Trường Trung học cơ sở Dương Kỳ Hiệp</t>
  </si>
  <si>
    <t>Giáp đất Trường Trung học cơ sở Dương Kỳ Hiệp</t>
  </si>
  <si>
    <t>Cầu Trường Khánh</t>
  </si>
  <si>
    <t>Đường Tỉnh  932D</t>
  </si>
  <si>
    <t>Giao Quốc lộ 60</t>
  </si>
  <si>
    <t>Cầu Thanh Niên 
Trường Thành B</t>
  </si>
  <si>
    <t>Đường cặp hông chợ</t>
  </si>
  <si>
    <t>Kênh Cầu Đen</t>
  </si>
  <si>
    <t>Đầu ranh đất ông Ngoãn</t>
  </si>
  <si>
    <t>Hết ranh đất Ông Rết</t>
  </si>
  <si>
    <t>Đầu ranh đất Ký Tuôi</t>
  </si>
  <si>
    <t>Hết ranh đất Ông Nghĩa</t>
  </si>
  <si>
    <t>Các đường còn lại trong phạm vi quy hoạch xây dựng đô thị</t>
  </si>
  <si>
    <t>Đầu ranh đất Ông Bình</t>
  </si>
  <si>
    <t>Hết ranh  đất Năm Kha</t>
  </si>
  <si>
    <t>Cầu bà Chín</t>
  </si>
  <si>
    <t>Cầu ông Tích</t>
  </si>
  <si>
    <t>Lộ sau Chùa: Đầu đất bà Mến</t>
  </si>
  <si>
    <t>Hết ranh đất Ba Thương (Trường Thành B)</t>
  </si>
  <si>
    <t>Cầu Năm Thắng</t>
  </si>
  <si>
    <t>Đầu ranh đất ông Kia</t>
  </si>
  <si>
    <t>Hết ranh đất Trường Tiểu học Trường Khánh B</t>
  </si>
  <si>
    <t>Giáp ranh đất Trường Tiểu học Trường Khánh B</t>
  </si>
  <si>
    <t>Cầu Thanh Niên Trường Thành B</t>
  </si>
  <si>
    <t>Hẻm Bác Sĩ Năm</t>
  </si>
  <si>
    <t>Hết ranh đất nhà ông Lót</t>
  </si>
  <si>
    <t>Hẻm Hai Tráng</t>
  </si>
  <si>
    <t>Hẻm Tám Lùn</t>
  </si>
  <si>
    <t>Hết ranh đất ông On</t>
  </si>
  <si>
    <t>Đầu đất quán bà Xuyên</t>
  </si>
  <si>
    <t>Đường đal ấp Trường Thọ</t>
  </si>
  <si>
    <t>Cầu Trường Thọ</t>
  </si>
  <si>
    <t>Hết ranh đất ông Hôn</t>
  </si>
  <si>
    <t>Giao đường đal vào ấp Trường Thọ</t>
  </si>
  <si>
    <t>Cầu nhà ông Lý Phương</t>
  </si>
  <si>
    <t>Lộ Trường Thọ nối dài</t>
  </si>
  <si>
    <t>Hết ranh đất ông Mai Hiền</t>
  </si>
  <si>
    <t>Các đường còn lại khu vực phía Nam Sông Giăng Cơ</t>
  </si>
  <si>
    <t>Cầu Ông Tích</t>
  </si>
  <si>
    <t>Lộ cặp kênh thầy rùa: Quốc lộ 60</t>
  </si>
  <si>
    <t>Cầu Chữ Y (ấp Trường An)</t>
  </si>
  <si>
    <t>Cầu Rạch Cọt</t>
  </si>
  <si>
    <t>Cầu Thanh Niên Trường An</t>
  </si>
  <si>
    <t>Đầu ranh đất nhà ông Khôi</t>
  </si>
  <si>
    <t>Đầu đất ông Phạm Văn Hai</t>
  </si>
  <si>
    <t>Hết đất ông Đoàn Văn Tư</t>
  </si>
  <si>
    <t>Cầu ông Dú</t>
  </si>
  <si>
    <t>Tuyến Kênh Cầu Ván</t>
  </si>
  <si>
    <t>Hết đất ông Lý Ken</t>
  </si>
  <si>
    <t>Các đường còn lại khu vực phía Bắc Sông Giăng Cơ</t>
  </si>
  <si>
    <t>Suốt hẻm</t>
  </si>
  <si>
    <t>Rạch Trường Bình</t>
  </si>
  <si>
    <t>Cầu Năm Kha</t>
  </si>
  <si>
    <t>Cầu bà Kế (cầu lò rèn)</t>
  </si>
  <si>
    <t>Hết đất nhà ông Ba Tâm</t>
  </si>
  <si>
    <t>Giáp ranh đất ông Võ (đường đal)</t>
  </si>
  <si>
    <t>Giáp kênh Bưng Xúc</t>
  </si>
  <si>
    <t>Từ cầu ông Luân</t>
  </si>
  <si>
    <t>Hết ranh đất ông Bỉnh (Trường Hưng)</t>
  </si>
  <si>
    <t>Hết ranh đất Ông Giỏi</t>
  </si>
  <si>
    <t>Cuối đường đal</t>
  </si>
  <si>
    <t>Đường vào ấp Trường Lộc: Cầu Thanh Niên Trường Thành B</t>
  </si>
  <si>
    <t xml:space="preserve">Cầu Chữ Y </t>
  </si>
  <si>
    <t>Quốc lộ 60 (đường vào ấp Trường Lộc)</t>
  </si>
  <si>
    <t>Cầu Khana Cũ</t>
  </si>
  <si>
    <t>Hết ranh đất ông Trần Gia (Trường Lộc)</t>
  </si>
  <si>
    <t>Đường Ba Sâm: Từ Cầu bà Cúc</t>
  </si>
  <si>
    <t>Kênh Xáng</t>
  </si>
  <si>
    <t>Cầu Chữ Y (ấp Trường Lộc)</t>
  </si>
  <si>
    <t>Hết ranh đất ông Trần Huôl</t>
  </si>
  <si>
    <t>Đường cặp kênh Ông Cả: Giao Quốc lộ 60</t>
  </si>
  <si>
    <t>Đường số 6</t>
  </si>
  <si>
    <t>Các đường còn lại trong phạm vi quy hoạch xây dựng đô thị xã Trường Khánh</t>
  </si>
  <si>
    <t>Đường vào Trường Cấp 2-3</t>
  </si>
  <si>
    <t>Đầu ranh đất ông Năm Huỳnh</t>
  </si>
  <si>
    <t>Hết đất ông Năm Nhựt</t>
  </si>
  <si>
    <t>Lộ Trường Lộc nối dài</t>
  </si>
  <si>
    <t>Cầu Sáu Trực</t>
  </si>
  <si>
    <t>Hết đất ông Huỳnh Văn Dũng</t>
  </si>
  <si>
    <t>Lộ Gạch Cọt</t>
  </si>
  <si>
    <t>Cầu Gạch Cọt</t>
  </si>
  <si>
    <t>Hết ranh đất bà Nói</t>
  </si>
  <si>
    <t>Lộ Năm Nhựt - Trâm Bầu</t>
  </si>
  <si>
    <t>Kênh Bưng Xúc</t>
  </si>
  <si>
    <t>Lộ Nhánh rẽ ông Ìa</t>
  </si>
  <si>
    <t>Hết ranh đất ông Lý Cal</t>
  </si>
  <si>
    <t>Tuyến đường đal kênh ông Yến</t>
  </si>
  <si>
    <t>Giáp Quốc lộ 60</t>
  </si>
  <si>
    <t>xã Trường Khánh</t>
  </si>
  <si>
    <t xml:space="preserve">Đường Huyện 21 
</t>
  </si>
  <si>
    <t>Hết ranh đất ông Trần Văn Dài</t>
  </si>
  <si>
    <t>Giáp ranh đất ông Trần Văn Dài</t>
  </si>
  <si>
    <t>Đường đal ấp Chùa Ông</t>
  </si>
  <si>
    <t>Đường cặp Kênh Cây Dương</t>
  </si>
  <si>
    <t>Ngã ba Cây Dương</t>
  </si>
  <si>
    <t>Cầu số 3 (Giáp Quốc lộ 60)</t>
  </si>
  <si>
    <t>Hết đất Chùa Bà Ấp Phố</t>
  </si>
  <si>
    <t>Giáp đất Chùa Bà Ấp Phố</t>
  </si>
  <si>
    <t>Cầu Đình Phố</t>
  </si>
  <si>
    <t>Giao lộ cặp Kênh Cây Dương</t>
  </si>
  <si>
    <t>Giáp cầu ông Hai Thứ</t>
  </si>
  <si>
    <t>Hết đất ông Lý Văn Tiếp</t>
  </si>
  <si>
    <t>Đường dal (trục chính nội đồng)</t>
  </si>
  <si>
    <t>Cầu Rạch Vàm Thép</t>
  </si>
  <si>
    <t>Cầu Sáu Bạch (kênh Cây Dương)</t>
  </si>
  <si>
    <t>Đường Huyện 23</t>
  </si>
  <si>
    <t>Cầu Ngang</t>
  </si>
  <si>
    <t>Tuyến cặp Sông Giăng Cơ</t>
  </si>
  <si>
    <t>Đầu đất Đình Phú Trường</t>
  </si>
  <si>
    <t>Lộ vòng cung (giáp ranh xã Long Đức)</t>
  </si>
  <si>
    <t>Cầu Phú Hữu (ấp Phú Hữu)</t>
  </si>
  <si>
    <t>Giao Đường Tỉnh  935B (ấp Phú Thứ)</t>
  </si>
  <si>
    <t>Tuyến lộ phía Đông cặp Rạch Mây Hắt</t>
  </si>
  <si>
    <t>Cầu Mây Hắt (cặp sông Saintard)</t>
  </si>
  <si>
    <t>Rạch ông Xuân</t>
  </si>
  <si>
    <t>Sông Giăng Cơ</t>
  </si>
  <si>
    <t>Tuyến lộ phía Tây cặp Rạch Mây Hắt</t>
  </si>
  <si>
    <t>Lộ vòng cung</t>
  </si>
  <si>
    <t xml:space="preserve"> Từ cầu giáp Mây Hắt đi vòng cặp sông Saintard và rạch Chùa Ông trở về cầu giáp Mây Hắt</t>
  </si>
  <si>
    <t>Lộ cặp rạch ông Xuân</t>
  </si>
  <si>
    <t>Giao Đường Huyện 22</t>
  </si>
  <si>
    <t>Hết đất nhà ông Tiền</t>
  </si>
  <si>
    <t>Đường đal kênh 26/3</t>
  </si>
  <si>
    <t>Cầu kênh Cấp 2</t>
  </si>
  <si>
    <t>Giáp ranh xã Đại Ngãi</t>
  </si>
  <si>
    <t xml:space="preserve">Quốc lộ 60 </t>
  </si>
  <si>
    <t>Cầu Bãi rác xã Trường Khánh - Đối diện đất ông Sung Đại Lợi thửa 160 tờ bản đồ số 04</t>
  </si>
  <si>
    <t>Hết đất nhà ông Hòa (đối diện đất ông Trần Văn Mai thửa đất số 537, tờ BD số 07 Trường An)</t>
  </si>
  <si>
    <t>Đầu ranh đất ông Lý Thành (đối diện thửa 940 tờ BĐ số 06 - Trường Hưng</t>
  </si>
  <si>
    <t>Hết ranh đất ông Thạch Dương ( đối diện ông Ngô Liên thửa đất 709, tờ BĐ số 67 - Trường Hưng)</t>
  </si>
  <si>
    <t>Hẻm nhà Út Bá đối Diện ông Thạch Ngọc Bình thửa đất số 346, tờ số 05</t>
  </si>
  <si>
    <t>Hẻm Đào Chức đối diện ông Tăng Lang thửa 279, tờ số 05</t>
  </si>
  <si>
    <t>Hẻm ông Trần Tốt đối diện thửa 283,1128, tờ số 05</t>
  </si>
  <si>
    <t>Hết ranh đất Ông Võ đối diện đất bà Phạm Thị Cần  thửa đất số 955, tờ  số 06</t>
  </si>
  <si>
    <t>Hết ranh đất Ông Són đối diện thửa 407, 408, tờ BĐ số 05</t>
  </si>
  <si>
    <t xml:space="preserve"> Hết đất Ông Diệu đối diện đất bà Trần Thị Pho thửa số 1103, tờ số 01</t>
  </si>
  <si>
    <t>Khana cũ</t>
  </si>
  <si>
    <t>Hết ranh đất ông Sơn Son (Trường Lộc)</t>
  </si>
  <si>
    <t>Đường Kênh số 4 (Quốc lộ 60)</t>
  </si>
  <si>
    <t>Hết đất ông Trần Văn Nao</t>
  </si>
  <si>
    <t>Giáp ranh ấp Mây Hắt</t>
  </si>
  <si>
    <t>Cầu Thanh Niên Phú Trường</t>
  </si>
  <si>
    <t>Các khu vực còn lại</t>
  </si>
  <si>
    <t>Các tuyến đường Nội ô thị trấn</t>
  </si>
  <si>
    <t>Lộ nhựa</t>
  </si>
  <si>
    <t>Chợ mới thị trấn Lịch Hội Thượng</t>
  </si>
  <si>
    <t>Hết ranh đất ông Phạm Văn Khởi (Bánh mỳ)</t>
  </si>
  <si>
    <t>Đầu ranh nhà ông Ngô Văn Nguyên</t>
  </si>
  <si>
    <t>Hết ranh đất ông Trần Văn Cam</t>
  </si>
  <si>
    <t>Đầu ranh nhà bà Trần Huyền Trang</t>
  </si>
  <si>
    <t>Hết ranh đất ông La Văn Trung</t>
  </si>
  <si>
    <t xml:space="preserve">Ngã 4 ông Xưa </t>
  </si>
  <si>
    <t xml:space="preserve"> Ngã 4 Hòa Đức</t>
  </si>
  <si>
    <t xml:space="preserve">Ngã 4 Thanh Vân  </t>
  </si>
  <si>
    <t>Hết ranh đất ông Hấu</t>
  </si>
  <si>
    <t>Ngã 4 ông Nía</t>
  </si>
  <si>
    <t>Hết ranh quán cà phê ông Nỉ</t>
  </si>
  <si>
    <t xml:space="preserve">Ngã 4 Hòa Thành </t>
  </si>
  <si>
    <t>Hết đất Trường Tiểu Học A</t>
  </si>
  <si>
    <t xml:space="preserve">Ngã 4 Hòa Đức </t>
  </si>
  <si>
    <t>Hết đất nhà bà Yến Ông Dín</t>
  </si>
  <si>
    <t>Đầu quán Thanh Vân</t>
  </si>
  <si>
    <t xml:space="preserve"> Cống ông Hiệp</t>
  </si>
  <si>
    <t>Sân trước Chùa ông Bổn</t>
  </si>
  <si>
    <t>Giáp nhà Lồng Chợ</t>
  </si>
  <si>
    <t>Cầu Hội Đồng</t>
  </si>
  <si>
    <t xml:space="preserve">Đầu ranh đất ông Phạm Văn Khởi </t>
  </si>
  <si>
    <t xml:space="preserve">Ngã 4 Phố Dưới </t>
  </si>
  <si>
    <t>Ngã 4 Phố Dưới</t>
  </si>
  <si>
    <t>Hết ranh đất nhà ông Xía</t>
  </si>
  <si>
    <t xml:space="preserve">Giáp ranh đất ông Xía </t>
  </si>
  <si>
    <t>Hết ranh đất ông Trần Nhứt (Đường đal ranh xã Lịch Hội Thượng)</t>
  </si>
  <si>
    <t>Cống ông Hiệp</t>
  </si>
  <si>
    <t>Cầu Vĩnh Tường</t>
  </si>
  <si>
    <t xml:space="preserve">Đầu ranh đất Chùa Phước Đức Cổ Miếu </t>
  </si>
  <si>
    <t>Cầu Huyện Đội</t>
  </si>
  <si>
    <t>Cầu Hội Trung</t>
  </si>
  <si>
    <t>Hết ranh đất Trần Huy làm bãi chứa VLXD</t>
  </si>
  <si>
    <t>Giáp ranh đất Trần Huy làm bãi chứa VLXD</t>
  </si>
  <si>
    <t xml:space="preserve">Hết ranh đất ông Trịnh Tấn Xuân </t>
  </si>
  <si>
    <t xml:space="preserve"> Giáp ranh đất ông Trịnh Tấn Xuân</t>
  </si>
  <si>
    <t>Giáp ranh xã Trung Bình</t>
  </si>
  <si>
    <t xml:space="preserve">Lộ Sóc Giữa </t>
  </si>
  <si>
    <t xml:space="preserve">Suốt Lộ </t>
  </si>
  <si>
    <t>Ngã 4 cây Vông</t>
  </si>
  <si>
    <t>Hết đất Chùa 2 Ông Cọp</t>
  </si>
  <si>
    <t>Giáp đất Chùa 2 Ông Cọp</t>
  </si>
  <si>
    <t xml:space="preserve">Cầu nhà máy Khánh Hưng </t>
  </si>
  <si>
    <t>Kênh Tư Mới</t>
  </si>
  <si>
    <t>Kênh Ba Mới</t>
  </si>
  <si>
    <t>Giáp ranh xã Đại Ân 2</t>
  </si>
  <si>
    <t>Các tuyến Hẻm</t>
  </si>
  <si>
    <t>Hẻm cặp nhà ông Liên Tấn</t>
  </si>
  <si>
    <t>Trường tiểu học B</t>
  </si>
  <si>
    <t>Hẻm cặp Trường tiểu học B</t>
  </si>
  <si>
    <t>Hẻm nhà ông Tám Điếc</t>
  </si>
  <si>
    <t>Hẻm nhà ông Lâm Sướng</t>
  </si>
  <si>
    <t>Hẻm Quán Thanh Vân
 (cặp nhà ông Hấu)</t>
  </si>
  <si>
    <t xml:space="preserve">Hẻm cặp quán cà phê ông Đại </t>
  </si>
  <si>
    <t>Hẻm cặp Chợ mới thị trấn Lịch Hội Thượng</t>
  </si>
  <si>
    <t>Hẻm cặp Quán Cô Năm</t>
  </si>
  <si>
    <t>Hết ranh Phước đức cổ Miếu</t>
  </si>
  <si>
    <t>Hẻm nhà ông Siều</t>
  </si>
  <si>
    <t>Hẻm nhà ông Huỳnh Chứ</t>
  </si>
  <si>
    <t>Hẻm nhà ông Khưu Thành</t>
  </si>
  <si>
    <t>Giáp đường nhựa cặp mé sông</t>
  </si>
  <si>
    <t>Kênh ông Thầy Pháp</t>
  </si>
  <si>
    <t xml:space="preserve"> Kênh ông Vinh</t>
  </si>
  <si>
    <t>Đầu ranh đất Huyện Đội</t>
  </si>
  <si>
    <t>Kênh ông Vinh</t>
  </si>
  <si>
    <t>Bên sông cặp kênh Tiếp Nhựt</t>
  </si>
  <si>
    <t>Lộ Sóc Bìa Hội Trung</t>
  </si>
  <si>
    <t>Kênh Thầy Pháp</t>
  </si>
  <si>
    <t>Kênh Giồng Chát</t>
  </si>
  <si>
    <t>Đường tỉnh 933C 
(căp nhà ông Quách Xé)</t>
  </si>
  <si>
    <t>Ngã 3 tịnh thất Giác Tâm</t>
  </si>
  <si>
    <t>Đường tỉnh 933C (căp nhà ông Lưu Minh)</t>
  </si>
  <si>
    <t>Đầu ranh nhà ông Khưu Bảo Quốc</t>
  </si>
  <si>
    <t>Giáp đường đal ranh xã LHT (cặp đất ông Quách Văn Thái)</t>
  </si>
  <si>
    <t>Giáp Đường tỉnh 933C (cặp nhà ông Trương Văn Giá)</t>
  </si>
  <si>
    <t>Cầu Đai Tưng</t>
  </si>
  <si>
    <t>Chân cầu Bưng Lức</t>
  </si>
  <si>
    <t>Giáp ranh xã Trung Bình (Kênh Tư Cũ)</t>
  </si>
  <si>
    <t>Đầu kinh Cầu Mát (Giáp đường tỉnh 934)</t>
  </si>
  <si>
    <t>Giáp Đường tỉnh 933C (cặp nhà ông Võ Thành Long)</t>
  </si>
  <si>
    <t xml:space="preserve">Giáp đường Tỉnh 933C (cặp nhà ông Trần Binh) </t>
  </si>
  <si>
    <t>Giáp đường đal Cầu Mát (cặp nhà ông Tăng Chên)</t>
  </si>
  <si>
    <t>Đầu kênh Cầu Mát (giáp đường tỉnh 934)</t>
  </si>
  <si>
    <t>Giáp Đường Tỉnh 933C 
(cặp nhà ông Võ Thành Long)</t>
  </si>
  <si>
    <t>Giáp Đường Tỉnh 933C 
(cặp đất chùa Dơi)</t>
  </si>
  <si>
    <t>Giáp đường đal Sóc Lèo - Phố Dưới (cặp đất bà Khưu Thị Mỹ Nương)</t>
  </si>
  <si>
    <t>Giáp đường đal Sóc Lèo (cặp nhà ông Khưu Tân Nghĩa)</t>
  </si>
  <si>
    <t>Giáp sân chùa ông Bổn Phố Dưới</t>
  </si>
  <si>
    <t>Đầu đất Quán ông Soi (Giáp đường tỉnh 934)</t>
  </si>
  <si>
    <t>Cầu bắt qua kênh Đai Tưng (Trước nhà ông Thạch Dal)</t>
  </si>
  <si>
    <t>Đường vào Khu tập thể Huyện Đội</t>
  </si>
  <si>
    <t>Suốt Tuyến</t>
  </si>
  <si>
    <t>Giáp đường đal cầu kênh Đai Tưng (cặp nhà ông Thạch Dal)</t>
  </si>
  <si>
    <t>Đường đal xóm nhà ông Sơ</t>
  </si>
  <si>
    <t>Đường đal cặp nhà ông Dên</t>
  </si>
  <si>
    <t>Đầu đất Trường tiểu học A</t>
  </si>
  <si>
    <t>Hết đất ông Trần Văn Lạl</t>
  </si>
  <si>
    <t>Hai đường đal trước chùa 2 con Cọp</t>
  </si>
  <si>
    <t>Giáp Đường tỉnh 933C (cặp nhà ông Hà Vĩnh Phong)</t>
  </si>
  <si>
    <t>Hết ranh đất chùa ông Bổn Sóc Lèo B</t>
  </si>
  <si>
    <t>Đầu ranh nhà ông Trần Nhứt</t>
  </si>
  <si>
    <t xml:space="preserve">Giáp đường tỉnh 933C </t>
  </si>
  <si>
    <t>Giáp ranh xã Đại Ân 2 (bên kia kinh Tú Điềm)</t>
  </si>
  <si>
    <t>Tuyến cặp sông Bưng Lức</t>
  </si>
  <si>
    <t>Đầu ranh nhà ông Kim Văn Mỹ</t>
  </si>
  <si>
    <t>Hết ranh đất nhà bà Triệu Lã</t>
  </si>
  <si>
    <t>Giáp đường đal sông gòi (cặp đất ông Nguyễn Kỳ Nam)</t>
  </si>
  <si>
    <t>Giáp cầu sắt bắt qua kênh Giồng Chát</t>
  </si>
  <si>
    <t>Giáp đường đal sông gòi 
(cặp nhà bà Triệu Thị Trang)</t>
  </si>
  <si>
    <t>Giáp cầu bê tông bắt qua kênh ranh xã Liêu Tú</t>
  </si>
  <si>
    <t xml:space="preserve">Giáp đường đal Kênh Tiếp Nhựt (cặp nhà bà Trần Thị Sel)              </t>
  </si>
  <si>
    <t>Giáp đường đal kênh Bưng Lức(cặp nhà ông Thạch Quyền)</t>
  </si>
  <si>
    <t>Giáp kênh thủ lợi (cặp đất ông Trần Nụa)</t>
  </si>
  <si>
    <t>Đầu ranh đất ông Quách Phến</t>
  </si>
  <si>
    <t>Hết đất ông Trần Tam Dậu</t>
  </si>
  <si>
    <t>Khu tái định cư Lịch Hội Thượng</t>
  </si>
  <si>
    <t>Đường trong khu tái định cư</t>
  </si>
  <si>
    <t>TT. Lịch Hội Thượng</t>
  </si>
  <si>
    <t>Đường nhựa</t>
  </si>
  <si>
    <t>Ngã 4 Chùa Phước Đức Cổ Miếu (Đầu đất ông Húa)</t>
  </si>
  <si>
    <t>Ngã 4 Phố Dưới (cầu Vĩnh Tường)</t>
  </si>
  <si>
    <t>Ngã 4 Chùa Phước Đức Cổ Miếu (đất ông Húa)</t>
  </si>
  <si>
    <t>Hết ranh đất bà Út Dung</t>
  </si>
  <si>
    <t>Giáp ranh đất bà Út Dung</t>
  </si>
  <si>
    <t>Hết ranh đất Chùa Hội Phước</t>
  </si>
  <si>
    <t>Hết ranh chùa Sóc Tia</t>
  </si>
  <si>
    <t>Giáp ranh chùa Sóc Tia</t>
  </si>
  <si>
    <t>Kênh 6 Quế 1 (Giáp ranh xã Trung Bình)</t>
  </si>
  <si>
    <t>Đến Cầu Mỹ Thanh 2</t>
  </si>
  <si>
    <t>Đường Tỉnh 936B</t>
  </si>
  <si>
    <t>Đến Giao Lộ 
Nam Sông Hậu</t>
  </si>
  <si>
    <t>Đầu ranh đất ông Tống Kim Châu (qua Chùa Phật)</t>
  </si>
  <si>
    <t>Ngã 3 Bằng Lăng</t>
  </si>
  <si>
    <t>Ngã tư Chùa Hội Phước</t>
  </si>
  <si>
    <t>Đường đal trước chùa Sóc Tia</t>
  </si>
  <si>
    <t>Ngã 4 Phố Dưới (Cầu Vĩnh Tường)</t>
  </si>
  <si>
    <t>Hết ranh đất ông Tống Kim Châu</t>
  </si>
  <si>
    <t>Đường đal trước nhà ông Trương Kim Long (suốt lộ)</t>
  </si>
  <si>
    <t>Đường đal cặp Đình Nam Chánh (suốt lộ)</t>
  </si>
  <si>
    <t>Kênh ông Đắc</t>
  </si>
  <si>
    <t>Kênh Ngọc Sinh</t>
  </si>
  <si>
    <t>Đường đal cặp Giồng Bằng Lăng Mặn (suốt Lộ)</t>
  </si>
  <si>
    <t>Cầu Đại Tưng</t>
  </si>
  <si>
    <t>Giáp lộ cập kênh Cách Ly</t>
  </si>
  <si>
    <t>Phía đông kênh cách ly</t>
  </si>
  <si>
    <t>Hết ranh đất ông Trịnh Quang</t>
  </si>
  <si>
    <t>Đầu ranh đất Chùa Sóc Tia</t>
  </si>
  <si>
    <t>Giáp ranh TT.Lịch Hội Thượng</t>
  </si>
  <si>
    <t>Giáp tỉnh lộ 933C</t>
  </si>
  <si>
    <t>Hết ranh đất bà Lâm Thị Hồng</t>
  </si>
  <si>
    <t>Giáp kênh Cách Ly</t>
  </si>
  <si>
    <t>Hết ranh đất ông Trần Mạnh (ranh kênh 6 Quế)</t>
  </si>
  <si>
    <t>Đầu ranh đất ông Lâm Thol</t>
  </si>
  <si>
    <t>Đầu ranh đất ông Trần Nhất</t>
  </si>
  <si>
    <t>Hết ranh đất ông Lý Thái Bình</t>
  </si>
  <si>
    <t>Đầu rạch Gòi</t>
  </si>
  <si>
    <t>Cầu ông Hiền</t>
  </si>
  <si>
    <t>Lộ giáp kênh Thanh Thượng</t>
  </si>
  <si>
    <t>Kênh Ngọc Nữ</t>
  </si>
  <si>
    <t>Đầu ranh đất ông Phan Văn Đuông</t>
  </si>
  <si>
    <t>Hết ranh đất ông Nguyễn Trọng Thất</t>
  </si>
  <si>
    <t>Hết ranh đất ông Võ Văn Tiến</t>
  </si>
  <si>
    <t>Nhà ông 7 Dũng và 
nhà ông Trương Văn Chót</t>
  </si>
  <si>
    <t>Cặp mé sông Gòi</t>
  </si>
  <si>
    <t>xã Lịch Hội Thượng</t>
  </si>
  <si>
    <t>Hẻm Lò heo cũ (Cặp nhà ông Hùng De)</t>
  </si>
  <si>
    <t xml:space="preserve"> Đoạn mới</t>
  </si>
  <si>
    <t>Giáp đường đal lộ Sóc Bìa Hội Trung (cặp đất ông Lý Sia)</t>
  </si>
  <si>
    <t>Giáp đường đal khu dân cư số 5 (cặp đất ông Huỳnh Phol)</t>
  </si>
  <si>
    <t>Giáp đường đal khu dân cư số 6 (cặp đất ông Mai Thương)</t>
  </si>
  <si>
    <t>Hai đường đal cặp kênh thủy lợi giáp đường đal khu dân cư số 06 (trước nhà ông Trà Len)</t>
  </si>
  <si>
    <t>Giáp đường đal Nam Chánh (cặp nhà ông Dương Văn Phước)</t>
  </si>
  <si>
    <t>Giáp đường đal Nam Chánh (cặp nhà ông Lâm Hữu Tài)</t>
  </si>
  <si>
    <t xml:space="preserve"> Đường Tỉnh  933B</t>
  </si>
  <si>
    <t>Đầu lộ dal Rạch Su</t>
  </si>
  <si>
    <t>KV1–VT2</t>
  </si>
  <si>
    <t>Giáp đất HTX Hoàng Dũng</t>
  </si>
  <si>
    <t>Lộ dal Rạch Sâu (Giáp ranh xã An Thạnh Tây)</t>
  </si>
  <si>
    <t>Đường trung tâm xã</t>
  </si>
  <si>
    <t>Giáp ngã ba Đường Tỉnh 933B</t>
  </si>
  <si>
    <t>Bến phà Long Ẩn (Hết đất Cơ sở giáo dục Cồn Cát)</t>
  </si>
  <si>
    <t>Huyện lộ 10</t>
  </si>
  <si>
    <t>KV2- VT3</t>
  </si>
  <si>
    <t>Đê Tả Hữu</t>
  </si>
  <si>
    <t>Đầu ranh đất ông Ba Mạnh</t>
  </si>
  <si>
    <t xml:space="preserve">Tới Đê </t>
  </si>
  <si>
    <t>Đường dal Rạch Miễu</t>
  </si>
  <si>
    <t>Đầu ranh đất ông Bảy Tự</t>
  </si>
  <si>
    <t>Hết ranh đất Bến Đình</t>
  </si>
  <si>
    <t>Đường dal Rạch Trầu</t>
  </si>
  <si>
    <t>Đầu ranh đất Hồng Văn Y</t>
  </si>
  <si>
    <t>Đường dal Rạch Su</t>
  </si>
  <si>
    <t>Đầu ranh đất Tư Kiệt</t>
  </si>
  <si>
    <t>Đường Trường Tiền Nhỏ</t>
  </si>
  <si>
    <t>Đầu ranh đất ông Tửng</t>
  </si>
  <si>
    <t>Giáp QL60</t>
  </si>
  <si>
    <t>Tỉnh lộ 933B</t>
  </si>
  <si>
    <t>Đường dal Rạch Vượt (phía trên)</t>
  </si>
  <si>
    <t>Đầu ranh đất ông Tư Hoàng</t>
  </si>
  <si>
    <t>Hết ranh đất ông Năm Minh</t>
  </si>
  <si>
    <t>Đường dal xóm chùa</t>
  </si>
  <si>
    <t>Đầu đất ông Đào Văn Oanh</t>
  </si>
  <si>
    <t>Giáp huyện lộ (chợ Long Ẩn)</t>
  </si>
  <si>
    <t>Đường dal Rạch Trê</t>
  </si>
  <si>
    <t>Cầu Rạch Trê</t>
  </si>
  <si>
    <t>Đường dal Rạch Sâu</t>
  </si>
  <si>
    <t>Tiếp giáp tỉnh lộ 933B 
(Đầu ranh đất ông Huỳnh)</t>
  </si>
  <si>
    <t>Giáp ranh Cầu nhà Út Gia</t>
  </si>
  <si>
    <t xml:space="preserve">Đường đal Rạch Gừa 
– Thầy Phó </t>
  </si>
  <si>
    <t>Đầu ranh đất ông Nguyễn Minh Lộc</t>
  </si>
  <si>
    <t>Đuường Đal Trường Tiền Lớn</t>
  </si>
  <si>
    <t>KV2- VT2</t>
  </si>
  <si>
    <t>Đầu đất ông Phan Văn Út</t>
  </si>
  <si>
    <t>Tới đê (Hết ranh đất bà Mai Thị Chua)</t>
  </si>
  <si>
    <t>Đường Đal Rạch Trại - KDC</t>
  </si>
  <si>
    <t>Đầu đất ông Nguyễn Thanh Lâm</t>
  </si>
  <si>
    <t>Hết đường dal</t>
  </si>
  <si>
    <t>Đường đal đê Tả hữu</t>
  </si>
  <si>
    <t>KV2- VT1</t>
  </si>
  <si>
    <t xml:space="preserve">Từ đất ông nguyễn văn chung (Đầu đất ông bà Huỳnh Kim Hoàng ) </t>
  </si>
  <si>
    <t>Hết ranh đất Đình (Hết ranh đất bà Hồ Thị Chín)</t>
  </si>
  <si>
    <t>Đường Đal Rạch Ông Cột</t>
  </si>
  <si>
    <t>Tỉnh Lộ 933B (Cầu Rạch Ông Cột)</t>
  </si>
  <si>
    <t>Hết ranh đất ông Võ Văn Phong</t>
  </si>
  <si>
    <t>Đường Đal Long Ẩn - Cây Bàng( cây Bần)</t>
  </si>
  <si>
    <t>Giáp Đường Tỉnh 933B</t>
  </si>
  <si>
    <t>Cầu Trại Giống</t>
  </si>
  <si>
    <t>Đường Đal Long Ẩn - Cồn Cát</t>
  </si>
  <si>
    <t>Giáp Ngã tư đường trung tâm xã</t>
  </si>
  <si>
    <t>Hết ranh đất ông Thinh (Hết đường Dal)</t>
  </si>
  <si>
    <t>Đường Đal nhánh rẻ cồn Long Ẩn</t>
  </si>
  <si>
    <t>Giáp Ngã ba đường trung tâm xã</t>
  </si>
  <si>
    <t xml:space="preserve"> Đến Đê (Hết đường Dal)</t>
  </si>
  <si>
    <t>Cồn Long Ẩn</t>
  </si>
  <si>
    <t>Giáp cơ sở Giáo dục Cồn Cát</t>
  </si>
  <si>
    <t>Các tuyến đường Đal Đê Tả Hữu còn lại</t>
  </si>
  <si>
    <t>Đường đal Trường Tiền lớn (đoạn 2)</t>
  </si>
  <si>
    <t>Giáp lộ nhựa mới (Đầu ranh đất ông Võ Văn Thành)</t>
  </si>
  <si>
    <t>Cầu ngang rạch Trường Tiền lớn</t>
  </si>
  <si>
    <t>Đường đal Thầy Phó</t>
  </si>
  <si>
    <t>Đầu ranh đất ông Lâm Văn Bình</t>
  </si>
  <si>
    <t>Cầu Thầy Phó ra đê bao</t>
  </si>
  <si>
    <t>Giáp tỉnh lộ 933B (Đầu ranh đất ông Thang)</t>
  </si>
  <si>
    <t>Đường nhánh rẽ Quốc lộ 60- Rạch Su</t>
  </si>
  <si>
    <t>Quốc lộ 60 
(Đầu ranh đất ông Thịnh)</t>
  </si>
  <si>
    <t>Đường đal Rạch Su</t>
  </si>
  <si>
    <t>Đường đal Rẩy Mới</t>
  </si>
  <si>
    <t>Đầu ranh đất ông Nguyễn Văn Kiệt</t>
  </si>
  <si>
    <t>Hết đất ông Nguyễn Văn Thà</t>
  </si>
  <si>
    <t>Đường đal vào bãi xử lí rác</t>
  </si>
  <si>
    <t>Đến đất bãi xử lý rác An Thạnh 1 (Hết đất bãi xử lí rác xã An Thạnh 1)</t>
  </si>
  <si>
    <t>Đường đal xóm Rẩy</t>
  </si>
  <si>
    <t>Đầu ranh đất bà 
Trần Thị Thu Hồng</t>
  </si>
  <si>
    <t>Hết ranh đất ông Phạm Thanh Hiền</t>
  </si>
  <si>
    <t>Giáp đất ông Phạm Thanh Hiền</t>
  </si>
  <si>
    <t>Đường trục chính hội đồng Rạch Miểu (phía trên)</t>
  </si>
  <si>
    <t>Đất Ông Nguyễn Văn Tiển (Giáp đường đal Rạch Miểu)</t>
  </si>
  <si>
    <t>Đường trục chính hội đồng Rạch Miểu-Rạch Cui</t>
  </si>
  <si>
    <t>Cầu Rạch Miểu</t>
  </si>
  <si>
    <t>Giáp Trường Tiền lớn</t>
  </si>
  <si>
    <t>Đường giao thông ra khu bố trí ổn định dân cư phòng, chống thiên tai</t>
  </si>
  <si>
    <t>xã An Thạnh 1</t>
  </si>
  <si>
    <t xml:space="preserve">Đường Tỉnh 933B 
</t>
  </si>
  <si>
    <t>Giáp ranh xã An Thạnh 1</t>
  </si>
  <si>
    <t xml:space="preserve"> Hết đất ông Huỳnh Văn Thử  (Giáp đường đal Bần Xanh)</t>
  </si>
  <si>
    <t>Giáp đường đal Bần Xanh</t>
  </si>
  <si>
    <t>Đường rạch già nhỏ phía trên (Giáp ranh TT. Cù Lao Dung)</t>
  </si>
  <si>
    <t>Đường rạch già nhỏ phía trên ( Giáp đường đal Bần Xanh)</t>
  </si>
  <si>
    <t>Giáp ranh TT. Cù Lao Dung</t>
  </si>
  <si>
    <t>Đường Rạch sâu 
(Lộ dal Rạch Sâu)</t>
  </si>
  <si>
    <t>Tỉnh lộ 933B (Đầu ranh đất ông Biện)</t>
  </si>
  <si>
    <t>Cầu Chín Khánh</t>
  </si>
  <si>
    <t>Đường Rạch Tàu 
(Lộ dal Rạch Tàu)</t>
  </si>
  <si>
    <t>Bến phà Bắc Trang</t>
  </si>
  <si>
    <t>Đầu ranh đất ông Trần Văn Kiệt</t>
  </si>
  <si>
    <t>Rạch già nhỏ</t>
  </si>
  <si>
    <t>Đường Rạch già lớn 
(Đường đal Rạch Già lớn)</t>
  </si>
  <si>
    <t>Đầu ranh đất ông Đoàn Thanh Phong</t>
  </si>
  <si>
    <t>Giáp tỉnh lộ 933B</t>
  </si>
  <si>
    <t>Hết ranh đất ông Hai Thanh</t>
  </si>
  <si>
    <t>Hết ranh đất ông Phạm Văn Giang</t>
  </si>
  <si>
    <t>Đầu ranh đất ông Trương Văn Phiến</t>
  </si>
  <si>
    <t>Bến phà Bình Linh</t>
  </si>
  <si>
    <t>Đầu ranh đất nhà sinh hoạt cộng đồng ấp An Lạc</t>
  </si>
  <si>
    <t>Hết ranh đất nhà ông 
Đoàn Văn Hùng</t>
  </si>
  <si>
    <t>Đường huyện 10</t>
  </si>
  <si>
    <t>Cầu 6 Thọ (Cù Lao Nai )</t>
  </si>
  <si>
    <t>Sông khém sâu, giáp ranh xã Đại Ân 1</t>
  </si>
  <si>
    <t>Rạch Sâu</t>
  </si>
  <si>
    <t>Rach Sung</t>
  </si>
  <si>
    <t>Đường Cồn Chén An Phú 
(Lộ Cồn Chén An Phú)</t>
  </si>
  <si>
    <t>Từ Cầu Đúc giáp xã Đại Ân 1</t>
  </si>
  <si>
    <t xml:space="preserve"> Cầu giáp xã Đại Ân 1</t>
  </si>
  <si>
    <t>Đê Tả hữu</t>
  </si>
  <si>
    <t>Cầu Khém Sâu (Đầu ranh đất nhà ông Nguyễn Văn Bình)</t>
  </si>
  <si>
    <t>Nhà ông  Nguyễn Văn Bắc 
(nhà ông Nguyễn Văn Bình)</t>
  </si>
  <si>
    <t>Hết ranh đất Điểm lẻ Trường THCS (Cầu Đúc)</t>
  </si>
  <si>
    <t>Giáo ranh đất Điểm lẻ Trường THCS (Cầu Đúc)</t>
  </si>
  <si>
    <t>Đường Tỉnh 933B (Đầu ranh đất ông Phạm Thanh Hồng)</t>
  </si>
  <si>
    <t>Đường Tỉnh 933B (Đầu ranh đất bà Lê Thị Đẹp)</t>
  </si>
  <si>
    <t>Bến đò qua rạch Già Lớn</t>
  </si>
  <si>
    <t>Đường Tỉnh 933B (Đầu ranh đất ông Huỳnh Văn Chác)</t>
  </si>
  <si>
    <t>Hết ranh đất ông Huỳnh Văn Sứ</t>
  </si>
  <si>
    <t>Đường Tỉnh 933B (Đầu ranh đất ông Trần Văn Đáng)</t>
  </si>
  <si>
    <t>Hết ranh đất ông Trần Huệ Em</t>
  </si>
  <si>
    <t xml:space="preserve">Đường vào bến đò bình linh </t>
  </si>
  <si>
    <t>Nhà 10 Hưu</t>
  </si>
  <si>
    <t xml:space="preserve">Bến đò Bình Linh </t>
  </si>
  <si>
    <t>Đường Rạch Bà Hành</t>
  </si>
  <si>
    <t xml:space="preserve">Nhà 6 quận </t>
  </si>
  <si>
    <t xml:space="preserve">Nhà Bà Đặng Thị Bé Tư </t>
  </si>
  <si>
    <t xml:space="preserve">Đường Rạch 5 nuôi </t>
  </si>
  <si>
    <t xml:space="preserve">Đường huyện  10 </t>
  </si>
  <si>
    <t xml:space="preserve">Nhà Ông Võ Thành Phước </t>
  </si>
  <si>
    <t xml:space="preserve">Đường vào Cầu Treo </t>
  </si>
  <si>
    <t xml:space="preserve"> Đường Huyện 10 </t>
  </si>
  <si>
    <t xml:space="preserve">Đê bao - Tả Hữu </t>
  </si>
  <si>
    <t xml:space="preserve">Đường Nhánh rẽ rạch xóm đạo </t>
  </si>
  <si>
    <t xml:space="preserve"> Đường Huyện  10 </t>
  </si>
  <si>
    <t>Đường trục chính nội đồng rạch ông Cột – Bình Linh</t>
  </si>
  <si>
    <t>Rạch Ông Cột</t>
  </si>
  <si>
    <t xml:space="preserve">Bần xanh </t>
  </si>
  <si>
    <t xml:space="preserve">Đường 5 Kỷ - Quang </t>
  </si>
  <si>
    <t xml:space="preserve">Cầu 5 Kỷ </t>
  </si>
  <si>
    <t xml:space="preserve">Nhà Ông Quang </t>
  </si>
  <si>
    <t xml:space="preserve">Giáp ranh đất ông Trần Huệ Em </t>
  </si>
  <si>
    <t>Hết đất ông Huỳnh Minh Tuấn</t>
  </si>
  <si>
    <t xml:space="preserve">Đường huyện 12A </t>
  </si>
  <si>
    <t>Sông Cồn Tròn
(Cầu đường Đoàn Thế Trung)</t>
  </si>
  <si>
    <t>Giáp đường huyện 10 (Đại Ân 1)</t>
  </si>
  <si>
    <t>Khu Tái định cư  An Thạnh Tây</t>
  </si>
  <si>
    <t>xã An Thạnh Tây</t>
  </si>
  <si>
    <t>Đường đal UBND xã</t>
  </si>
  <si>
    <t>Cầu Lòng Đầm.</t>
  </si>
  <si>
    <t>Bến phà Vàm Tắc cũ</t>
  </si>
  <si>
    <t>Lộ tẻ Vàm Tắc</t>
  </si>
  <si>
    <t>Bến phà Vàm Tắc</t>
  </si>
  <si>
    <t>Đường Trung tâm xã (đường ôtô)</t>
  </si>
  <si>
    <t>Cầu Bến Bạ</t>
  </si>
  <si>
    <t>Ngã ba ấp Trương Công Nhựt</t>
  </si>
  <si>
    <t>Đường Trung tâm xã</t>
  </si>
  <si>
    <t>Đầu cồn ấp Đặng Trung Tuyến</t>
  </si>
  <si>
    <t>Cầu Lòng Đầm</t>
  </si>
  <si>
    <t>Hết ranh đất ông Điều Văn Toàn</t>
  </si>
  <si>
    <t>Giáp ranh đất ông Điền Văn
 Toàn</t>
  </si>
  <si>
    <t>Cầu Rạch Giữa</t>
  </si>
  <si>
    <t xml:space="preserve">Lộ tẻ Bến Đá </t>
  </si>
  <si>
    <t xml:space="preserve">Hết đường </t>
  </si>
  <si>
    <t>Lộ tẻ Rạch Giữa</t>
  </si>
  <si>
    <t>Đường đal bến phà Rạch Tráng</t>
  </si>
  <si>
    <t>Giáp đường Trung tâm xã</t>
  </si>
  <si>
    <t>Bến phà Rạch Tráng (phà 6 Giao)</t>
  </si>
  <si>
    <t>Đường bến phà Bến Bạ</t>
  </si>
  <si>
    <t>Hết đường</t>
  </si>
  <si>
    <t>Lộ tẻ Xóm 6 
(ấp Trương Công Nhựt)</t>
  </si>
  <si>
    <t>Giáp đường bến phà Bến Bạ</t>
  </si>
  <si>
    <t>Đường đal khu dân cư số 1 ấp Đặng Trung Tiến</t>
  </si>
  <si>
    <t>Đường đal Bến đò ông Trạng</t>
  </si>
  <si>
    <t>Đường đal KDC số 3 (ấp Nguyễn Công Minh B)</t>
  </si>
  <si>
    <t xml:space="preserve"> Đường Đê bao Tả - Hữu</t>
  </si>
  <si>
    <t>Đường đal Ông Ba Sẳn</t>
  </si>
  <si>
    <t>Huyện lộ An Thạnh Đông</t>
  </si>
  <si>
    <t>Sông Trà Vinh</t>
  </si>
  <si>
    <t>Đường đal Rạch Đùi ấp Lê Châu B</t>
  </si>
  <si>
    <t>Đường GTNT cuối lộ trung tâm đến đê bao</t>
  </si>
  <si>
    <t>Cuối lộ trung tâm</t>
  </si>
  <si>
    <t>Đê bao ấp Tăng Long</t>
  </si>
  <si>
    <t>Tuyến lộ tẻ bến đò 3 Kím (ấp Trương Công Nhựt)</t>
  </si>
  <si>
    <t>Giáp huyện lộ 11</t>
  </si>
  <si>
    <t>Hết Đường</t>
  </si>
  <si>
    <t>Lộ tẻ KDC Số 2 nối liền Xóm 4</t>
  </si>
  <si>
    <t>Lộ trung tâm</t>
  </si>
  <si>
    <t>Lộ tẻ KDC số 2 ấp Nguyễn Công Minh A</t>
  </si>
  <si>
    <t>Nhà ông 8 Kiệt</t>
  </si>
  <si>
    <t>Lộ tẻ đường GTNT cầu Út Quận</t>
  </si>
  <si>
    <t>Đường giao thông Gạch Tẻ-Rạch chùa (ấp Nguyễn Công Minh B)</t>
  </si>
  <si>
    <t>Đường GTNT lộ tẻ nhà ông Tài ấp Lê Minh Châu A</t>
  </si>
  <si>
    <t>Đê Bao</t>
  </si>
  <si>
    <t>Đường giao thông lộ tẻ</t>
  </si>
  <si>
    <t>Đường giao thông rạch ông Xuân</t>
  </si>
  <si>
    <t>Đường giao thông bến phà gạch Ngây</t>
  </si>
  <si>
    <t>Đường giao thông KDC số 2 ấp Lê Minh Châu B</t>
  </si>
  <si>
    <t>Giáp đường trung tâm</t>
  </si>
  <si>
    <t>Lộ tẻ KDC nhà 5 Cồn</t>
  </si>
  <si>
    <t>Lộ tẻ KDC số 3 ấp Tăng Long</t>
  </si>
  <si>
    <t>Bến đò Tư Hiệp</t>
  </si>
  <si>
    <t>Đường giao thông lộ tẻ 5 Phương</t>
  </si>
  <si>
    <t>Đường giao thông Khém Ông Bộ</t>
  </si>
  <si>
    <t>Từ Lộ trung tâm (ấp Trương Công Nhựt)</t>
  </si>
  <si>
    <t>Hết đường (ấp Nguyễn Công Minh A)</t>
  </si>
  <si>
    <t>Đường giao thông lộ tẻ Tư Dần</t>
  </si>
  <si>
    <t>Đường giao thông Lộ Tẻ KDC số 3 ấp Đền Thờ</t>
  </si>
  <si>
    <t>Giáp bến đò Xoài Rùm</t>
  </si>
  <si>
    <t>xã An Thạnh Đông</t>
  </si>
  <si>
    <t>Đường hai bên hông chợ Bến Bạ.</t>
  </si>
  <si>
    <t>Đường Đồng Khởi</t>
  </si>
  <si>
    <t>Đầu ranh đất Bảy Xe</t>
  </si>
  <si>
    <t>Giáp ranh đất Bảy Xe</t>
  </si>
  <si>
    <t xml:space="preserve">Cuối đường Xóm củi </t>
  </si>
  <si>
    <t>Giáp ranh Cầu xã</t>
  </si>
  <si>
    <t>Cầu Bến Bạ nhỏ</t>
  </si>
  <si>
    <t>Đường Đoàn Thế Trung</t>
  </si>
  <si>
    <t>Từ  Chợ Bến Bạ</t>
  </si>
  <si>
    <t>Ngã Tư giáp đường Hùng Vương</t>
  </si>
  <si>
    <t>Hết ranh đất điện lực 
Cù Lao Dung</t>
  </si>
  <si>
    <t>Giáp ranh đất điện lực 
Cù Lao Dung</t>
  </si>
  <si>
    <t>Bến đò Giồng Đình</t>
  </si>
  <si>
    <t>Giáp đường Đoàn Thế Trung</t>
  </si>
  <si>
    <t>Giáp Đình Nguyễn Trung Trực</t>
  </si>
  <si>
    <t>Đường N4</t>
  </si>
  <si>
    <t>Đường Nguyễn Trung Trực nối dài</t>
  </si>
  <si>
    <t>Giáp đường 30 tháng 4</t>
  </si>
  <si>
    <t>Đường 3 tháng 2</t>
  </si>
  <si>
    <t> Đường Hùng Vương</t>
  </si>
  <si>
    <t>Đầu ranh đất cây Xăng Lê Vũ</t>
  </si>
  <si>
    <t>Giáp ranh xã An Thạnh Tây</t>
  </si>
  <si>
    <t xml:space="preserve"> Giáp ranh đất cây Xăng Lê Vũ</t>
  </si>
  <si>
    <t>Cầu Kinh Đình Trụ 
(Giáp xã An Thạnh 2)</t>
  </si>
  <si>
    <t>Đường lộ số 1</t>
  </si>
  <si>
    <t>Giáp đường Đoàn Văn Tố</t>
  </si>
  <si>
    <t>Đường Lương Đinh Của 
(Đường 20/11)</t>
  </si>
  <si>
    <t>Đường Rạch Già Lớn</t>
  </si>
  <si>
    <t>Sông Cồn Tròn</t>
  </si>
  <si>
    <t>Đường 30 Tháng 4</t>
  </si>
  <si>
    <t>Giáp ranh đất Bệnh viện mới</t>
  </si>
  <si>
    <t xml:space="preserve">Đầu ranh đất Bệnh viện mới </t>
  </si>
  <si>
    <t>Hết ranh đất Bệnh viện mới</t>
  </si>
  <si>
    <t>Đường Nguyễn Trung Trực</t>
  </si>
  <si>
    <t>Hết ranh đất Trường Tiểu học</t>
  </si>
  <si>
    <t>Đường Xóm 5</t>
  </si>
  <si>
    <t>Đường otô đi xã An Thạnh Đông (huyện lộ 12B)</t>
  </si>
  <si>
    <t>Đường 1/5</t>
  </si>
  <si>
    <t>Đường 3/2</t>
  </si>
  <si>
    <t>Ngã ba Đường 1/5</t>
  </si>
  <si>
    <t>Đường nhánh rẽ Rạch Vẹt - Rạch Sung</t>
  </si>
  <si>
    <t>Giáp đường 1 tháng 5</t>
  </si>
  <si>
    <t>Rạch Sung</t>
  </si>
  <si>
    <t xml:space="preserve">Giáp đường Hùng Vương </t>
  </si>
  <si>
    <t>Sông Bến Bạ</t>
  </si>
  <si>
    <t xml:space="preserve"> Đường đal (đất ông Út phiếu)</t>
  </si>
  <si>
    <t>Giáp đường bên hông chợ Bến Bạ</t>
  </si>
  <si>
    <t>Rạch Thông Hảo</t>
  </si>
  <si>
    <t>Đường đal (đường 3/2 nối dài)</t>
  </si>
  <si>
    <t>Đường Rạch Lá</t>
  </si>
  <si>
    <t>Giáp đường 3 tháng 2</t>
  </si>
  <si>
    <t>Giáp đường Rạch Già lớn</t>
  </si>
  <si>
    <t>Đường Đal (Cầu Bến Bạ - Trại Cưa ông Điệu)</t>
  </si>
  <si>
    <t>Hết ranh đất trại cưa ông Điệu</t>
  </si>
  <si>
    <t>Kênh Đình Trụ</t>
  </si>
  <si>
    <t>Hẻm (đất ông Mau)</t>
  </si>
  <si>
    <t>Hẻm (đất ông 9 Mỹ)</t>
  </si>
  <si>
    <t>Đường N6</t>
  </si>
  <si>
    <t>Hết đất mẹ Việt Nam anh Hùng</t>
  </si>
  <si>
    <t>TT.CLD</t>
  </si>
  <si>
    <t>Hết đất HTX Hoàng Dũng</t>
  </si>
  <si>
    <t>Đầu ranh đất ông Sáu Điền</t>
  </si>
  <si>
    <t>Giáp ranh đất ông Ba Rệt</t>
  </si>
  <si>
    <t>Hết ranh đất ông Ba Rệt</t>
  </si>
  <si>
    <t>Đầu ranh đất ông Tám Rở</t>
  </si>
  <si>
    <t>Cầu Ngã Cạy</t>
  </si>
  <si>
    <t>Đường GTNT</t>
  </si>
  <si>
    <t>Xã An Thạnh (đợi xã xem lại cập nhật lại)</t>
  </si>
  <si>
    <t>Trần Hưng Đạo</t>
  </si>
  <si>
    <t>Ranh xã Long Hưng</t>
  </si>
  <si>
    <t xml:space="preserve">Kênh 3 Vợi </t>
  </si>
  <si>
    <t>Hết ranh đất nhà 6 Cao</t>
  </si>
  <si>
    <t>Giáp ranh đất nhà 6 Cao</t>
  </si>
  <si>
    <t>Kênh Ông Quân</t>
  </si>
  <si>
    <t xml:space="preserve">Đập Chín Lời </t>
  </si>
  <si>
    <t xml:space="preserve">Cầu 3 Thắng  </t>
  </si>
  <si>
    <t>Đập 6 Giúp</t>
  </si>
  <si>
    <t xml:space="preserve">Đập 6 Giúp  </t>
  </si>
  <si>
    <t>Đường Nguyễn Đình Chiểu</t>
  </si>
  <si>
    <t xml:space="preserve"> Đường Hùng Vương</t>
  </si>
  <si>
    <t>Hết ranh đất nhà bà Bé</t>
  </si>
  <si>
    <t>Đường Điện Biên Phủ</t>
  </si>
  <si>
    <t xml:space="preserve">Đường Trần Phú </t>
  </si>
  <si>
    <t xml:space="preserve"> Đ. Quang Trung (ĐT 940)</t>
  </si>
  <si>
    <t>Cầu 1/5 (huyện đội)</t>
  </si>
  <si>
    <t>Đường Lê Thánh Tông và Lê Thánh Tông kéo dài</t>
  </si>
  <si>
    <t>Đường Hùng Vương và Đường Quang Trung</t>
  </si>
  <si>
    <t>Đường Ngô Quyền</t>
  </si>
  <si>
    <t>Cầu Đê Mỹ Phước</t>
  </si>
  <si>
    <t>Đường F12</t>
  </si>
  <si>
    <t xml:space="preserve">Cầu 3 Thắng </t>
  </si>
  <si>
    <t>Nhà lồng chợ mới</t>
  </si>
  <si>
    <t>Hết đất cây xăng ông Đôi</t>
  </si>
  <si>
    <t xml:space="preserve">Giáp đất cây xăng ông Đôi </t>
  </si>
  <si>
    <t>Cầu Béc Trang</t>
  </si>
  <si>
    <t>Đường Võ Thị Sáu</t>
  </si>
  <si>
    <t xml:space="preserve">Cầu Bệnh Viện </t>
  </si>
  <si>
    <t xml:space="preserve"> Đê Bé Bùi</t>
  </si>
  <si>
    <t xml:space="preserve">Cầu nhà trẻ </t>
  </si>
  <si>
    <t>Cầu bệnh viện</t>
  </si>
  <si>
    <t xml:space="preserve">Cầu Bệnh viện </t>
  </si>
  <si>
    <t>Kênh Út Biện</t>
  </si>
  <si>
    <t xml:space="preserve">Kênh Út Biện </t>
  </si>
  <si>
    <t>Ranh xã Mỹ Tú</t>
  </si>
  <si>
    <t>Ranh xã Mỹ Hương</t>
  </si>
  <si>
    <t xml:space="preserve">Đường Trần Phú  </t>
  </si>
  <si>
    <t>Đường 30 tháng 4</t>
  </si>
  <si>
    <t>Đ. Huỳnh Văn Triệu</t>
  </si>
  <si>
    <t>Đường Lý Tự Trọng</t>
  </si>
  <si>
    <t>Đường Quang Trung (Đ. Tỉnh 940)</t>
  </si>
  <si>
    <t>Cầu Sáu Xôi</t>
  </si>
  <si>
    <t>Kênh hậu Huyện Đội</t>
  </si>
  <si>
    <t>Cầu đê Mỹ Phước</t>
  </si>
  <si>
    <t>Hết ranh đất bà Hân</t>
  </si>
  <si>
    <t>Giáp ranh đất bà Hân</t>
  </si>
  <si>
    <t>Đ. Quang Trung (ĐT 940)</t>
  </si>
  <si>
    <t xml:space="preserve">Cầu kênh 1/5 </t>
  </si>
  <si>
    <t>Kênh Ba Hữu</t>
  </si>
  <si>
    <t>Đường D7 (đường trung tâm xã Long Hưng)</t>
  </si>
  <si>
    <t>Trung tâm thương mại TT Huỳnh Hữu Nghĩa</t>
  </si>
  <si>
    <t>Dãy E</t>
  </si>
  <si>
    <t>Lộ dal (Kho lương thực cũ), TT Huỳnh Hữu Nghĩa</t>
  </si>
  <si>
    <t>Lộ dal (Chợ Cá), TT Huỳnh Hữu Nghĩa</t>
  </si>
  <si>
    <t>Giáp ranh đất ông Thơm</t>
  </si>
  <si>
    <t>Lộ Nhựa D9, TT Huỳnh Hữu Nghĩa</t>
  </si>
  <si>
    <t>Đ.Trung tâm xã Long Hưng (đường huyện 87)</t>
  </si>
  <si>
    <t>Đường Bộ Thon</t>
  </si>
  <si>
    <t>Cầu 2 Minh</t>
  </si>
  <si>
    <t>Hết ranh vườn thuốc 
Nam Hoàng Yến</t>
  </si>
  <si>
    <t>Đường đấu nối ĐT 939</t>
  </si>
  <si>
    <t>Tỉnh lộ 939</t>
  </si>
  <si>
    <t>Đường Kênh 1/5</t>
  </si>
  <si>
    <t>Đường huyện 84 - Tỉnh lộ 939</t>
  </si>
  <si>
    <t>Đường Dal 
(Tuyến Đồng Khởi -Rau Cần)</t>
  </si>
  <si>
    <t>Lộ cũ Cầu Đồn</t>
  </si>
  <si>
    <t>Lộ Chòm Tre</t>
  </si>
  <si>
    <t>Cầu Đình (Chòm Tre)</t>
  </si>
  <si>
    <t>TT. HHN</t>
  </si>
  <si>
    <t>Đường Tỉnh 938.</t>
  </si>
  <si>
    <t>Đường đal Ô Quên</t>
  </si>
  <si>
    <t>Sông Nhu Gia, và Cầu Mỹ Phước</t>
  </si>
  <si>
    <t>ĐT 938</t>
  </si>
  <si>
    <t>Đường Tỉnh 940.</t>
  </si>
  <si>
    <t>Cầu Cái Trầu mới</t>
  </si>
  <si>
    <t>Giáp ranh huyện Thạnh Trị</t>
  </si>
  <si>
    <t xml:space="preserve">Đường Huyện 82 </t>
  </si>
  <si>
    <t>Giáp ranh xã Mỹ Phước 
(Cầu kinh số 3)</t>
  </si>
  <si>
    <t>Đường Huyện 87 (đường Rạch Rê)</t>
  </si>
  <si>
    <t>Giáp ranh xã Phú Mỹ</t>
  </si>
  <si>
    <t>Đường đal Phước An</t>
  </si>
  <si>
    <t>Đường đal Phước Bình (2m)</t>
  </si>
  <si>
    <t>Đường đal Phước Bình (3)</t>
  </si>
  <si>
    <t>Đường đal Tam Sóc C2</t>
  </si>
  <si>
    <t>Vòng Cung đường 940 cũ &amp; đường vào cầu Mỹ Phước</t>
  </si>
  <si>
    <t>Đường đal Tam Sóc C1</t>
  </si>
  <si>
    <t>Đường đal Tam Sóc D2</t>
  </si>
  <si>
    <t>Đường cống Lâm Trường</t>
  </si>
  <si>
    <t>Lộ Rạch Bố Thảo Bờ Tây</t>
  </si>
  <si>
    <t>Cầu Hai Tiếu</t>
  </si>
  <si>
    <t>Hết ranh đất bà Dương Du Nia</t>
  </si>
  <si>
    <t>Lộ Tam Sóc</t>
  </si>
  <si>
    <t>Lý Sỹ Tol</t>
  </si>
  <si>
    <t>Hết ranh đất ông Danh Na Hoàng Ne</t>
  </si>
  <si>
    <t>Lộ Đê Phân Trường</t>
  </si>
  <si>
    <t>Đầu ranh đất ông Nguyễn Hoàng Anh</t>
  </si>
  <si>
    <t>Đường vào Cầu Mỹ Phước</t>
  </si>
  <si>
    <t>Lộ Sơn Pich</t>
  </si>
  <si>
    <t xml:space="preserve">Đầu ranh đất ông Đặng Văn Bùi </t>
  </si>
  <si>
    <t>Hết ranh đất bà Nguyễn Thị Tròn</t>
  </si>
  <si>
    <t>Đường Đal Bưng Coi</t>
  </si>
  <si>
    <t>Cầu Bưng Coi</t>
  </si>
  <si>
    <t>Cầu Ba Khánh</t>
  </si>
  <si>
    <t>Lộ Rạch Chưng</t>
  </si>
  <si>
    <t>Đầu ranh đất Trường TH Mỹ Thuận B</t>
  </si>
  <si>
    <t>Hết đất Salate Prêch Chanh</t>
  </si>
  <si>
    <t>xã Mỹ Thuận</t>
  </si>
  <si>
    <t>Giáp ranh thị trấn 
Huỳnh Hữu Nghĩa</t>
  </si>
  <si>
    <t>Cầu Tư Thành cũ</t>
  </si>
  <si>
    <t>Giáp ranh xã Mỹ Phước</t>
  </si>
  <si>
    <t>Đường Huyện 86</t>
  </si>
  <si>
    <t>Trà Cú cạn</t>
  </si>
  <si>
    <t xml:space="preserve">Giáp ranh đất ông Hai Lích </t>
  </si>
  <si>
    <t>Trường Tiểu Học Mỹ Tú A</t>
  </si>
  <si>
    <t>Đường Vòng Cung - Cây Bàng</t>
  </si>
  <si>
    <t>Kinh 6 Đen</t>
  </si>
  <si>
    <t xml:space="preserve">Hết đất Trường mẫu giáo xã Mỹ Tú </t>
  </si>
  <si>
    <t>Đường tỉnh 940.</t>
  </si>
  <si>
    <t>Cầu Số 2</t>
  </si>
  <si>
    <t>Cầu Tư Thành</t>
  </si>
  <si>
    <t>Giáp Ranh xã Mỹ Phước</t>
  </si>
  <si>
    <t>Đường Huyện 86
 (Đường trung tâm xã)</t>
  </si>
  <si>
    <t>Đường hyện 86</t>
  </si>
  <si>
    <t>Giáp ranh xã Hưng Phú</t>
  </si>
  <si>
    <t>Cầu Trà Cú Cạn</t>
  </si>
  <si>
    <t>xã Mỹ Tú</t>
  </si>
  <si>
    <t>Cao tốc Châu Đốc - Cần Thơ - Sóc Trăng</t>
  </si>
  <si>
    <t>Giáp xã Long Hưng</t>
  </si>
  <si>
    <t>Cầu Số 1 (tỉnh lộ 940)</t>
  </si>
  <si>
    <t>Cầu số 1 (tỉnh 940)</t>
  </si>
  <si>
    <t>Hết ranh đất UBND xã Mỹ Tú</t>
  </si>
  <si>
    <t xml:space="preserve">Giáp ranh đất UBND xã Mỹ Tú </t>
  </si>
  <si>
    <t>Giáp ranh xã Mỹ Tú cũ</t>
  </si>
  <si>
    <t>Ranh xã Mỹ Tú cũ</t>
  </si>
  <si>
    <t>Cầu số 1</t>
  </si>
  <si>
    <t>Khu vực xã</t>
  </si>
  <si>
    <t xml:space="preserve">Đầu ranh đất Trụ sở  UBND xã </t>
  </si>
  <si>
    <t xml:space="preserve">Hết ranh đất tổ Điện lực </t>
  </si>
  <si>
    <t xml:space="preserve">Giáp ranh đất Trụ sở UBND xã </t>
  </si>
  <si>
    <t xml:space="preserve"> Hết ranh đất  4 Suôl </t>
  </si>
  <si>
    <t>Cầu Bà Xe</t>
  </si>
  <si>
    <t xml:space="preserve">Giáp ranh đất Tổ Điện lực </t>
  </si>
  <si>
    <t>Bến phà đầu cồn hết phần đất ông Huỳnh Văn Khoa ấp Phong Thạnh</t>
  </si>
  <si>
    <t>Đầu ranh đất Trụ sở UBND xã</t>
  </si>
  <si>
    <t>Xã Phong Nẫm (Giữ nguyên)</t>
  </si>
  <si>
    <t> Đường Tỉnh 934</t>
  </si>
  <si>
    <t xml:space="preserve">Hết ranh Trường THCS  </t>
  </si>
  <si>
    <t>Giáp ranh UBND xã</t>
  </si>
  <si>
    <t>Giáp ranh TT. Lịch Hội Thượng</t>
  </si>
  <si>
    <t xml:space="preserve">Giáp ranh Trường THCS  </t>
  </si>
  <si>
    <t>Giáp ranh xã Viên Bình</t>
  </si>
  <si>
    <t>Đường  Tỉnh 936B</t>
  </si>
  <si>
    <t>Giáp ranh Lịch Hội Thượng</t>
  </si>
  <si>
    <t>Cầu nhà ông Chanh</t>
  </si>
  <si>
    <t>Cầu Kênh Tư mới</t>
  </si>
  <si>
    <t>Ngã 3 đường Tỉnh 934</t>
  </si>
  <si>
    <t>Kênh Chệt Yệu</t>
  </si>
  <si>
    <t>Đông đường Tổng Cáng - Đại Nôn</t>
  </si>
  <si>
    <t xml:space="preserve">Giáp ranh TT Lịch Hội Thượng </t>
  </si>
  <si>
    <t>Đầu ranh đất Kim Qượl</t>
  </si>
  <si>
    <t>Hết ranh đất ông Tăng Huynh</t>
  </si>
  <si>
    <t>Cầu Ông Đáo</t>
  </si>
  <si>
    <t>Bến đò cũ Tổng cáng qua đất ông Hái</t>
  </si>
  <si>
    <t>Hết ranh đất ông 8 Tạo</t>
  </si>
  <si>
    <t>Cầu sắt ông Thại</t>
  </si>
  <si>
    <t>Hết ranh đất ông Lâm Phel</t>
  </si>
  <si>
    <t>Giáp ranh đất ông Lâm Phel</t>
  </si>
  <si>
    <t>Chùa Khmer ấp Giồng Chát</t>
  </si>
  <si>
    <t>Đầu ranh Trường tiểu học xóm 3 Bưng Triết</t>
  </si>
  <si>
    <t>Lò xấy lúa ông Phát Bưng Buối</t>
  </si>
  <si>
    <t>Cầu ông Đỗ Đáo</t>
  </si>
  <si>
    <t>Giáp ranh chùa Bưng Phniết</t>
  </si>
  <si>
    <t>Đầu ranh đất ông Phố</t>
  </si>
  <si>
    <t>Hết ranh đất bà Lý Thị Phol</t>
  </si>
  <si>
    <t>Kênh Tư mới</t>
  </si>
  <si>
    <t>Hết ranh đất Trường tiểu học xóm 3 Bưng Triết</t>
  </si>
  <si>
    <t>Chùa Khmer Giồng Chát</t>
  </si>
  <si>
    <t>Giáp ranh đất ông Tám Tạo</t>
  </si>
  <si>
    <t>Đầu ranh đất ông Trần Văn Ùm</t>
  </si>
  <si>
    <t>Hết ranh đất ông Lâm Thơm</t>
  </si>
  <si>
    <t>Đầu ranh đất ông Lưu Quốc Phong</t>
  </si>
  <si>
    <t>Hết ranh đất ông Huỳnh Văn Thi</t>
  </si>
  <si>
    <t>Đầu ranh đất ông Hà Văn Phúc</t>
  </si>
  <si>
    <t>Hết ranh đất ông Tô Văn Tĩnh</t>
  </si>
  <si>
    <t>Giáp ranh đất ông Tô Văn Tĩnh</t>
  </si>
  <si>
    <t>Hết ranh đất ông Trần Phước Tâm</t>
  </si>
  <si>
    <t>Đầu ranh đất ông Châu Ngọc Tân</t>
  </si>
  <si>
    <t>Hết ranh đất ông Nguyễn Văn Cơ</t>
  </si>
  <si>
    <t>Đất ông Huỳnh Văn Thi</t>
  </si>
  <si>
    <t>Nhà ông Trần Văn Chấu</t>
  </si>
  <si>
    <t>Cầu Bà Tám</t>
  </si>
  <si>
    <t>Nhà ông Tám Cư</t>
  </si>
  <si>
    <t>Nhà ông Lưu Quốc Phong</t>
  </si>
  <si>
    <t>Cống Tổng Cán (ĐT936B)</t>
  </si>
  <si>
    <t>Chùa Bưng Phniết</t>
  </si>
  <si>
    <t>Hết ranh trường Mầm Non Liêu Tú</t>
  </si>
  <si>
    <t>xã Liêu Tú</t>
  </si>
  <si>
    <t xml:space="preserve">Đường tỉnh 934 </t>
  </si>
  <si>
    <t>Hết ranh đất Cây xăng Thuận An</t>
  </si>
  <si>
    <t>Đoạn còn lại theo tuyến đường 934</t>
  </si>
  <si>
    <t>Khu vực chợ Viên Bình</t>
  </si>
  <si>
    <t>Hai bên hông chợ Viên Bình</t>
  </si>
  <si>
    <t>Đường huyện 32</t>
  </si>
  <si>
    <t>Hết ranh Chùa Lao Vên</t>
  </si>
  <si>
    <t>Giáp Kênh Tiếp Nhựt</t>
  </si>
  <si>
    <t>Đường đal chợ Viên Bình</t>
  </si>
  <si>
    <t>Chợ Viên Bình</t>
  </si>
  <si>
    <t>Trường Mẫu Giáo</t>
  </si>
  <si>
    <t>Đường dal (giáp kênh Tiếp Nhựt)</t>
  </si>
  <si>
    <t>Đường dal (nông trường cập kênh xáng)</t>
  </si>
  <si>
    <t>Đường dal (cập kênh Liên huyện)</t>
  </si>
  <si>
    <t>Đường dal (cập kênh Hưng Thịnh-Tổng Cáng)</t>
  </si>
  <si>
    <t>Kênh Bưng Con</t>
  </si>
  <si>
    <t>Cầu Kênh xáng - Lao Vên</t>
  </si>
  <si>
    <t>Giáp ranh xã Thạnh Thới An</t>
  </si>
  <si>
    <t>Toàn tuyến đến giáp ranh xã Thạnh Thới An</t>
  </si>
  <si>
    <t>Đường Cặp kênh Trà Đuốc</t>
  </si>
  <si>
    <t>Cống Trà Đuốc</t>
  </si>
  <si>
    <t>Đường huyện 36</t>
  </si>
  <si>
    <t>xã Viên Bình</t>
  </si>
  <si>
    <t>Toàn tuyến trên địa bàn xã</t>
  </si>
  <si>
    <t>Giáp ranh xã Viên Bình (nay là xã Liêu Tú)</t>
  </si>
  <si>
    <t>Đầu ranh Trụ sở UBND xã Viên Bình (nay là xã Liêu Tú)</t>
  </si>
  <si>
    <t>Giáp ranh xã Phú Đức
Long Phú (nay là xã Long Phú)</t>
  </si>
  <si>
    <t>KV1</t>
  </si>
  <si>
    <t>KV2</t>
  </si>
  <si>
    <t>Giáp đường huyện 93</t>
  </si>
  <si>
    <t>Cầu Kênh Gòn (Cầu Trạm Y tế xã)</t>
  </si>
  <si>
    <t>KV3</t>
  </si>
  <si>
    <t>Ranh đất Trường Mần non Hồ Đắc Kiện</t>
  </si>
  <si>
    <t>Giáp đường bờ bao Lâm Trường</t>
  </si>
  <si>
    <t>Giáp ranh xã Phú Tâm</t>
  </si>
  <si>
    <t xml:space="preserve">Tuyến Quốc lộ 1 </t>
  </si>
  <si>
    <t>Đường huyện 92</t>
  </si>
  <si>
    <t xml:space="preserve"> Cầu Kênh Gòn (cầu trạm y tế xã)</t>
  </si>
  <si>
    <t>Cầu kênh Gòn (phía trước UBND xã)</t>
  </si>
  <si>
    <t xml:space="preserve">Đường Đal  </t>
  </si>
  <si>
    <t>Đường kênh Chín Khum</t>
  </si>
  <si>
    <t xml:space="preserve">Đường kênh Phú Cường </t>
  </si>
  <si>
    <t>ranh xã Đại Hải</t>
  </si>
  <si>
    <t xml:space="preserve"> Giáp ranh xã Phú Tâm</t>
  </si>
  <si>
    <t xml:space="preserve">Tuyến đường huyện 93 </t>
  </si>
  <si>
    <t>Trường Mẫu giáo HĐK</t>
  </si>
  <si>
    <t>Tuyến đường vào Trường Mẫu Giáo HĐK</t>
  </si>
  <si>
    <t xml:space="preserve">Tuyến đường kênh gòn - chùa mới </t>
  </si>
  <si>
    <t xml:space="preserve"> Cầu Đắc Thắng (cầu phía trước trụ sở Đảng ủy xã</t>
  </si>
  <si>
    <t xml:space="preserve">Tuyến đường kênh 12 </t>
  </si>
  <si>
    <t xml:space="preserve"> Cầu 5 Thơi </t>
  </si>
  <si>
    <t>Giáp đường Bờ tây kênh ba rinh mới</t>
  </si>
  <si>
    <t xml:space="preserve">Đường Kênh 6 Lái </t>
  </si>
  <si>
    <t xml:space="preserve"> cầu  kênh gòn "từ tâm 54" </t>
  </si>
  <si>
    <t>Cầu kênh Hai Sung, ấp Đắc Thời</t>
  </si>
  <si>
    <t>Cống Chùa mới</t>
  </si>
  <si>
    <t xml:space="preserve"> Tuyến Bờ tây kênh Ba rinh mới (Ba rinh mới A)</t>
  </si>
  <si>
    <t>Cầu Kênh Gòn (Từ tâm 54) đia xã Mỹ Hương</t>
  </si>
  <si>
    <t>Hết đoạn bờ kè, ấp Đắc Thắng</t>
  </si>
  <si>
    <t>Đầu ranh đất Tám Quốc</t>
  </si>
  <si>
    <t>Giáp ranh xã Đại Hải</t>
  </si>
  <si>
    <t xml:space="preserve">Tuyến đường bờ Đông kênh Ba rinh mới "Ba rinh mới B" </t>
  </si>
  <si>
    <t>Đường Kênh 12</t>
  </si>
  <si>
    <t>Giáp ranh ấp Mỹ Phú</t>
  </si>
  <si>
    <t xml:space="preserve"> Tuyến đường bờ Tây kênh Ba rinh cũ </t>
  </si>
  <si>
    <t xml:space="preserve"> Tuyến đường Bờ bao Phân trường </t>
  </si>
  <si>
    <t>Đường huyện 91B</t>
  </si>
  <si>
    <t>Tuyến đường kênh Tắc</t>
  </si>
  <si>
    <t>Giáp đường bờ tây kênh Ba rinh mới</t>
  </si>
  <si>
    <t xml:space="preserve"> Tuyến đường kênh sáng 2</t>
  </si>
  <si>
    <t>đầu ranh đất Tám Quốc theo hướng bờ kè</t>
  </si>
  <si>
    <t>đoạn bờ kè (ấp Đắc Lực)</t>
  </si>
  <si>
    <t xml:space="preserve">hết bờ kè kênh gòn (đầu ranh đất Thu Hằng), ấp Đắc Lực </t>
  </si>
  <si>
    <t>giáp đường Bờ bao Lâm Trường</t>
  </si>
  <si>
    <t>Cầu kênh gòn (phía trước UBND xã) đến giáp đường huyện 91A</t>
  </si>
  <si>
    <t>Đầu đất Đảng ủy xã</t>
  </si>
  <si>
    <t>Cầu An Tập</t>
  </si>
  <si>
    <t xml:space="preserve">Giáp Đảng ủy xã </t>
  </si>
  <si>
    <t xml:space="preserve"> ranh xã Thuận Hòa</t>
  </si>
  <si>
    <t xml:space="preserve">Dãy hai bên nhà lồng chợ </t>
  </si>
  <si>
    <t>Dãy phía sau chợ</t>
  </si>
  <si>
    <t xml:space="preserve"> Khu vực nhà lồng chợ (Thiện Mỹ cũ)</t>
  </si>
  <si>
    <t xml:space="preserve"> Đường huyện lộ 90</t>
  </si>
  <si>
    <t xml:space="preserve"> Giáp tỉnh lộ 939B</t>
  </si>
  <si>
    <t xml:space="preserve"> Quán café Thanh Trúc</t>
  </si>
  <si>
    <t xml:space="preserve"> Ranh xã Thuận Hòa</t>
  </si>
  <si>
    <t xml:space="preserve">Cầu 5 Thơi </t>
  </si>
  <si>
    <t>Hết ranh đất ông Lương Văn Cam (Thửa 879, bđ: 02)</t>
  </si>
  <si>
    <t>Tiếp giáp tỉnh lộ 939B</t>
  </si>
  <si>
    <t>Đường Điện Huyện A</t>
  </si>
  <si>
    <t>Tiếp giáp đường huyện lộ 90</t>
  </si>
  <si>
    <t>Đường Điện Huyện B</t>
  </si>
  <si>
    <t>Đường Mỹ Phú- Mỹ Tân</t>
  </si>
  <si>
    <t>Vật liệu XD 6 Long</t>
  </si>
  <si>
    <t>Đường Tân Phước</t>
  </si>
  <si>
    <t>Đoạn đường từ giáp đường bờ đông kênh Ba rinh mới (Ba rinh mới B) đến giáp cầu 5 thơi</t>
  </si>
  <si>
    <t>Giáp ranh ấp Mỹ Phú (nhà ông Lương Văn Cam)</t>
  </si>
  <si>
    <t xml:space="preserve"> Đường đal Mỹ Tân</t>
  </si>
  <si>
    <t xml:space="preserve">Chợ Thiện Mỹ </t>
  </si>
  <si>
    <t xml:space="preserve"> Ranh xã An Ninh</t>
  </si>
  <si>
    <t xml:space="preserve"> Lộ đal An Tập- An Ninh</t>
  </si>
  <si>
    <t>Đường kênh Ông Ướng</t>
  </si>
  <si>
    <t xml:space="preserve"> Đường kênh ranh Mỹ An-Mỹ Đức</t>
  </si>
  <si>
    <t xml:space="preserve">Kênh An Tập </t>
  </si>
  <si>
    <t xml:space="preserve">Mương Khai B </t>
  </si>
  <si>
    <t>đường Bờ tây Kênh Ba Rinh Mới (Ba rinh mới A)</t>
  </si>
  <si>
    <t>Đường Bờ tây Kênh Ba Rinh Mới (Ba rinh mới A)</t>
  </si>
  <si>
    <t xml:space="preserve"> Mương Khai A</t>
  </si>
  <si>
    <t>Đường đal Giao Thông B</t>
  </si>
  <si>
    <t>Cầu Đường Láng</t>
  </si>
  <si>
    <t>Cầu Sắt</t>
  </si>
  <si>
    <t>Đường đal Giao Thông A</t>
  </si>
  <si>
    <t>Đường Mương Khai A</t>
  </si>
  <si>
    <t>Đường Mương Khai B</t>
  </si>
  <si>
    <t>Đường kênh Phủ Tường</t>
  </si>
  <si>
    <t>Lộ đal còn lại</t>
  </si>
  <si>
    <t xml:space="preserve"> Đường đal khu vực nhà lồng chợ (Kênh Gòn)</t>
  </si>
  <si>
    <t>Ranh TT. Châu Thành</t>
  </si>
  <si>
    <t>Hết ranh đất nhà máy Tuyết Phương</t>
  </si>
  <si>
    <t>Giáp ranh đất nhà máy Tuyết Phương</t>
  </si>
  <si>
    <t>Hết ranh đất cây xăng Dư Hoài</t>
  </si>
  <si>
    <t>Giáp ranh đất cây xăng Dư Hoài</t>
  </si>
  <si>
    <t xml:space="preserve"> Tuyến Bờ Đông kênh Ba rinh cũ </t>
  </si>
  <si>
    <t>Đường đal Kênh Chính</t>
  </si>
  <si>
    <t>Cầu Khoan Tang</t>
  </si>
  <si>
    <t>Đường Tỉnh 933C</t>
  </si>
  <si>
    <t>Đường nối ĐT 933 với ĐT 933C</t>
  </si>
  <si>
    <t xml:space="preserve"> Đường Đặng Quang Minh</t>
  </si>
  <si>
    <t> Đường Đoàn Thế Trung</t>
  </si>
  <si>
    <t>Đường nối ĐT 933 với ĐT 933C (Thửa 89, tờ BĐ48)</t>
  </si>
  <si>
    <t> Đường Đặng Quang Minh</t>
  </si>
  <si>
    <t>Vòng xoay Ngã 3 Huyện ủy (Giao đường Đoàn Thế Trung)</t>
  </si>
  <si>
    <t> Đường Lương Định Của</t>
  </si>
  <si>
    <t xml:space="preserve">Cầu Tân Lập </t>
  </si>
  <si>
    <t> Đường Nguyễn Trung Trực</t>
  </si>
  <si>
    <t>Quốc lộ Nam Sông Hậu (ấp 2)</t>
  </si>
  <si>
    <t>Hẻm đường Nguyễn Trung Trực</t>
  </si>
  <si>
    <t>Giáp lộ Nam Sông Hậu</t>
  </si>
  <si>
    <t>Đường vào Đình Nguyễn Trung Trực</t>
  </si>
  <si>
    <t>Đường vào Ban chỉ huy quân sự Huyện</t>
  </si>
  <si>
    <t>Giao đường vào Ban chỉ huy quân sự Huyện</t>
  </si>
  <si>
    <t>Đường đal cặp sông Băng Long (ấp 4)</t>
  </si>
  <si>
    <t>Đường đal cặp sông Băng Long (ấp 5)</t>
  </si>
  <si>
    <t>Cầu qua Chùa Hải Long Phước</t>
  </si>
  <si>
    <t>Các tuyến hẻm thuộc đường Đoàn Thế Trung</t>
  </si>
  <si>
    <t>Ngã 3 Công An thị trấn</t>
  </si>
  <si>
    <t>Cầu qua chùa Hải Long Phước</t>
  </si>
  <si>
    <t>Đầu ranh đất Tư Khương</t>
  </si>
  <si>
    <t>Đường nội ô Chợ Tân Long (ấp 5)</t>
  </si>
  <si>
    <t>Hẻm Trường TH Long Phú A</t>
  </si>
  <si>
    <t>Hẻm tiệm vàng Sơn</t>
  </si>
  <si>
    <t>Các tuyến hẻm thuộc đường Đặng Quang Minh</t>
  </si>
  <si>
    <t>Đường nội ô chợ Đập ấp 2</t>
  </si>
  <si>
    <t>Đường Đặng Quang Minh</t>
  </si>
  <si>
    <t>Hết đất VLXD Trường Đạt</t>
  </si>
  <si>
    <t>Hết đất Tư Tâm (Đà Lạt 3 cũ)</t>
  </si>
  <si>
    <t>Hẻm cặp trường tiểu học Long Phú C</t>
  </si>
  <si>
    <t>Đường đal cặp kênh Xáng ấp 3</t>
  </si>
  <si>
    <t>Kênh bà Xẩm</t>
  </si>
  <si>
    <t xml:space="preserve">Đường vào trường THCS thị trấn </t>
  </si>
  <si>
    <t>Đường vào Trường THCS thị trấn</t>
  </si>
  <si>
    <t>Các tuyến hẻm thuộc đường Lương Đình Của</t>
  </si>
  <si>
    <t>Hẻm 3 Gà</t>
  </si>
  <si>
    <t>Cống bà Bảy Vườn (đường đal)</t>
  </si>
  <si>
    <t>Giáp đường Đặng Quang Minh</t>
  </si>
  <si>
    <t xml:space="preserve">Cầu Khoan Tang </t>
  </si>
  <si>
    <t>Hết đất nhà ông Thạch Cơm</t>
  </si>
  <si>
    <t>Đường vòng cung ấp Khoan Tang</t>
  </si>
  <si>
    <t>Giáp ranh đất nhà ông Thạch Cơm</t>
  </si>
  <si>
    <t>Cầu số 2</t>
  </si>
  <si>
    <t>Đường qua cầu khu 8</t>
  </si>
  <si>
    <t>Đường huyện 27</t>
  </si>
  <si>
    <t>Đường đal cặp UBND huyện Long Phú</t>
  </si>
  <si>
    <t>Hẻm cặp nhà văn hóa Khoan Tang</t>
  </si>
  <si>
    <t>Đường Đặng Quang Minh Nối Dài</t>
  </si>
  <si>
    <t>Cuối tuyến</t>
  </si>
  <si>
    <t>Giáp ranh xã Trần Đề</t>
  </si>
  <si>
    <t xml:space="preserve">Đường nối ĐT 933 với ĐT 933C  </t>
  </si>
  <si>
    <t>Đường huyện 26</t>
  </si>
  <si>
    <t>Ranh xã Tài Văn</t>
  </si>
  <si>
    <t>Cầu qua Sông Bào Biển</t>
  </si>
  <si>
    <t>Đường Huyện 29</t>
  </si>
  <si>
    <t>Ranh xã Trần Đề</t>
  </si>
  <si>
    <t>Gộp đoạn</t>
  </si>
  <si>
    <t>Ngã tư giao Đường Đặng Quan Minh với đường Đặng Quang Minh nối dài</t>
  </si>
  <si>
    <t>Ngã tư giao Đường Đặng Quan Minh với đường Lương Định Của</t>
  </si>
  <si>
    <t>Cầu Bảy Nam (Đường Nguyễn Trung Trực)</t>
  </si>
  <si>
    <t>Cầu 3 Tre</t>
  </si>
  <si>
    <t>Đường Đặng Quan Minh</t>
  </si>
  <si>
    <t>Quốc lộ Nam Sâu Hậu (Ngã tư)</t>
  </si>
  <si>
    <t>Quốc lộ Nam Sâu Hậu (Ngã Ba)</t>
  </si>
  <si>
    <t>Đường xuống bến phà (ấp 1)</t>
  </si>
  <si>
    <t>Cầu Băng Long (Đường Đoàn Thế Trung)</t>
  </si>
  <si>
    <t>Cầu Băng Long (Đường nối ĐT 933 với ĐT 933C  )</t>
  </si>
  <si>
    <t>Đường cặp kênh Bà Xẩm</t>
  </si>
  <si>
    <t>Đường ấp 5</t>
  </si>
  <si>
    <t>Đường cặp Sông Băng Long (ấp 5)</t>
  </si>
  <si>
    <t>Đường vào Chùa Tứk-Gray</t>
  </si>
  <si>
    <t>Ngã 3 Lò Rèn</t>
  </si>
  <si>
    <t>Ranh xã Đại Ân 2</t>
  </si>
  <si>
    <t>Đường Tỉnh  934B (Mạc Đĩnh Chi - Trần Đề )</t>
  </si>
  <si>
    <t>Ranh Tài Văn</t>
  </si>
  <si>
    <t>Đến ranh xã Liêu Tú</t>
  </si>
  <si>
    <t xml:space="preserve">Các đường đal còn lại phía Đông Đường Tỉnh 933C </t>
  </si>
  <si>
    <t>Cầu sắt Mặn 1 (cặp rạch Mặn 1 bên sông)</t>
  </si>
  <si>
    <t>Cầu sắt Mặn 1</t>
  </si>
  <si>
    <t>Kênh xã Chỉ</t>
  </si>
  <si>
    <t>Giao Đường Tỉnh 933C</t>
  </si>
  <si>
    <t>Hết đất Kim Yêm</t>
  </si>
  <si>
    <t>Cầu Thanh Niên Mười Chiến</t>
  </si>
  <si>
    <t>Đầu ranh đất ông Nguyễn Văn Bảy</t>
  </si>
  <si>
    <t>Lộ Vành đai Sóc Mới - Tân Lập</t>
  </si>
  <si>
    <t>Cầu Tân Lập</t>
  </si>
  <si>
    <t>Các đường đal còn lại phía Tây Đường Tỉnh 933C</t>
  </si>
  <si>
    <t>Giao Đường Huyện 29
(gần ranh ấp Tú Điềm)</t>
  </si>
  <si>
    <t>Ngã 3 trường Tiểu học Long Phú C (Sóc Mới)</t>
  </si>
  <si>
    <t>Giao lộ Vành đai Sóc Mới - Tân Lập</t>
  </si>
  <si>
    <t>Đất ông Dương Tài (cặp kênh Phụ Nữ)</t>
  </si>
  <si>
    <t>Lộ vành đai Sóc Mới-Tân Lập</t>
  </si>
  <si>
    <t>Ngã 3 Sóc Mới Bưng Long</t>
  </si>
  <si>
    <t>Trường Tiểu học Long Phú A (điểm Chính)</t>
  </si>
  <si>
    <t>Kênh Lò Đường</t>
  </si>
  <si>
    <t>Đường xã Chỉ</t>
  </si>
  <si>
    <t>Đường đal song song Sông Cái Xe</t>
  </si>
  <si>
    <t>Chùa Bưng Col</t>
  </si>
  <si>
    <t>Ranh đất ông Cửng (Tân Lập)</t>
  </si>
  <si>
    <t>Cầu Tư Vĩnh</t>
  </si>
  <si>
    <t>Đường Cặp kênh Bà Xẩm, Kênh 5 Nhạo</t>
  </si>
  <si>
    <t>Đường Đặng Quan Minh (Cống ông  5 Nhạo)</t>
  </si>
  <si>
    <t xml:space="preserve">Đường đal Tà Lời </t>
  </si>
  <si>
    <t>Hết ranh đất bà Mai Thị Phương</t>
  </si>
  <si>
    <t>Gộp Đoạn</t>
  </si>
  <si>
    <t>Đường vào ấp Khoan Tang</t>
  </si>
  <si>
    <t>Cầu Khu 2</t>
  </si>
  <si>
    <t>Kênh miễu Ông Tà</t>
  </si>
  <si>
    <t>Đường cặp kênh Bà Xẩm (ấp Khoan Tang)</t>
  </si>
  <si>
    <t>Đường đal cặp sông Bào Biển đi Sóc Dong</t>
  </si>
  <si>
    <t>Đường đal cặp sông Bào Biển đi Kênh Bà Xẩm (Ấp 1, ấp Khoang Tang)</t>
  </si>
  <si>
    <t>Giáp Quốc lộ Nam Sông Hậu ( Cựa Gà)</t>
  </si>
  <si>
    <t>Suốt tuyến (ấp Khoan Tang)</t>
  </si>
  <si>
    <t xml:space="preserve">Tuyến mới </t>
  </si>
  <si>
    <t>Hẻm cặp nhà lồng chợ Long Phú (ấp 3)</t>
  </si>
  <si>
    <t>Hẻm cặp sông Băng Long vào Nhà lồng chợ Long Phú (ấp 3)</t>
  </si>
  <si>
    <t>Nhà Lồng chợ Long Phú (ấp 3)</t>
  </si>
  <si>
    <t>Các tuyến đường khu chăn nuôi cũ</t>
  </si>
  <si>
    <t>Thay đổi tuyến</t>
  </si>
  <si>
    <t>Đường Quốc lộ Nam Sông Hậu cũ (ấp Mười Chiến)</t>
  </si>
  <si>
    <t>Ranh xã Trần Đề (Cống Xả Chỉ)</t>
  </si>
  <si>
    <t>Ngã 3 Lò Rèn, đến đất ông Phal</t>
  </si>
  <si>
    <t>Ngã ba Lò Rèn, qua cầu Mặn 1, Cầu Tư Xê (Mặn 2) - Cầu Bà Bộ (Kênh xã Chỉ)</t>
  </si>
  <si>
    <t>Cầu Tư Xê ( Cầu Mặn 2)</t>
  </si>
  <si>
    <t xml:space="preserve"> Ranh xã Tân Thạnh (Kênh 25/4)</t>
  </si>
  <si>
    <t>Giao Đường Tỉnh 933C (cặp UBND xã Long Phú cũ)</t>
  </si>
  <si>
    <t>Ngã 3 Tân Lập - Kinh Ngang</t>
  </si>
  <si>
    <t>Cầu Qua Chùa Hải Long Phước</t>
  </si>
  <si>
    <t>Ngã 3 Chùa Hải Long Phước, qua cầu ông Phưm</t>
  </si>
  <si>
    <t>Giao huyện lộ 29 (ấp Phú Đức)</t>
  </si>
  <si>
    <t>Đất Lâm Sết</t>
  </si>
  <si>
    <t>Qua Cầu Thanh Niên (Bưng Thum)</t>
  </si>
  <si>
    <t xml:space="preserve"> Cầu Thanh Niên (Bưng Thum)</t>
  </si>
  <si>
    <t>Cầu Sa Vel (cặp Kênh 25/4)</t>
  </si>
  <si>
    <t>Cầu (gần nhà ông Thông)</t>
  </si>
  <si>
    <t>Đất ông Thạch Chẹ, qua Trường Tiểu học Long Phú C (Điểm Bưng Tròn)</t>
  </si>
  <si>
    <t>Trường Tiểu học Long Phú C (Điểm Bưng Tròn)</t>
  </si>
  <si>
    <t>Cầu Chùa Bưng - Col</t>
  </si>
  <si>
    <t>Ranh đất bà Đoàn Thị Mận (Quan huyện lộ 26)</t>
  </si>
  <si>
    <t>Cầu Lục Tư (xã Tân Thạnh)</t>
  </si>
  <si>
    <t>Cầu ông Bảy Lượng (Hướng Đông kênh 96 Long Hưng)</t>
  </si>
  <si>
    <t>Cầu bà Ly (ranh xã Tân Thạnh)</t>
  </si>
  <si>
    <t>Đường vào Chùa Bưng Col</t>
  </si>
  <si>
    <t>Đường huyện 29</t>
  </si>
  <si>
    <t>Đường Vành Đai Phú Đức</t>
  </si>
  <si>
    <t>Cầu Tường Nguyên</t>
  </si>
  <si>
    <t>Giáp ranh xã Ngọc Đông</t>
  </si>
  <si>
    <t xml:space="preserve"> Cống Đập Đá</t>
  </si>
  <si>
    <t>Đường tỉnh 936 B</t>
  </si>
  <si>
    <t>Đường đal vào cầu Miểu Lẩm</t>
  </si>
  <si>
    <t>Giáp ranh xã Hòa Tú 2</t>
  </si>
  <si>
    <t>Khu Vực chợ Cổ Cò</t>
  </si>
  <si>
    <t>Khu trung tâm chợ  (Giới hạn bởi: Cầu Hòa Lý, Sông Cổ Cò, Đường đal vào Cầu Miểu Lẩm, Đường 936 và 936B)</t>
  </si>
  <si>
    <t>Đường Huyện 51</t>
  </si>
  <si>
    <t>Cầu Kênh Thạnh Mỹ + Cầu Thanh Niên (Ấp Hòa Tần)</t>
  </si>
  <si>
    <t>Đường trước UBND xã</t>
  </si>
  <si>
    <t>Trường THCS Ngọc Tố</t>
  </si>
  <si>
    <t>Giáp Sông Cổ Cò</t>
  </si>
  <si>
    <t>Giáp kênh trục 5 (suốt tuyến)</t>
  </si>
  <si>
    <t>xã Ngọc Tố</t>
  </si>
  <si>
    <t>Từ phà Dù Tho</t>
  </si>
  <si>
    <t>Đường tỉnh 936 cũ</t>
  </si>
  <si>
    <t>Ngã ba Hòa Thượng</t>
  </si>
  <si>
    <t>Hết ranh trường Tiểu học Ngọc Đông 1</t>
  </si>
  <si>
    <t>Giáp ranh trường Tiểu học Ngọc Đông 1</t>
  </si>
  <si>
    <t>Hết ranh trạm Y tế xã Ngọc Đông</t>
  </si>
  <si>
    <t>Giáp ranh trạm Y tế xã Ngọc Đông</t>
  </si>
  <si>
    <t>Đầu Cầu Tầm Lon</t>
  </si>
  <si>
    <t>Tuyến nhánh nối với đường tỉnh 936</t>
  </si>
  <si>
    <t>Đường huyện 55</t>
  </si>
  <si>
    <t>Giáp đường huyện 55</t>
  </si>
  <si>
    <t>Tuyến 936 nhánh rẻ</t>
  </si>
  <si>
    <t xml:space="preserve">Trục phát triển tôm lúa </t>
  </si>
  <si>
    <t>Giáp tỉnh lộ 936</t>
  </si>
  <si>
    <t>xã Ngọc Đông</t>
  </si>
  <si>
    <t>Huyện lộ 56</t>
  </si>
  <si>
    <t>Ranh thị trấn Mỹ Xuyên</t>
  </si>
  <si>
    <t>Ngã 3 Vũng Đùng</t>
  </si>
  <si>
    <t>Hết ranh đất Chùa Tắc Gồng</t>
  </si>
  <si>
    <t>Giáp ranh đất Chùa Tắc Gồng</t>
  </si>
  <si>
    <t>Giáp ranh xã Thạnh Phú</t>
  </si>
  <si>
    <t xml:space="preserve">Hết ranh đất UBND xã Tham Đôn </t>
  </si>
  <si>
    <t>Xuống Phà Dù Tho</t>
  </si>
  <si>
    <t>Giáp đường tỉnh 936</t>
  </si>
  <si>
    <t>Đường nhựa Bưng Chụm
 - Trà Mẹt</t>
  </si>
  <si>
    <t>Chùa Tắc Gồng</t>
  </si>
  <si>
    <t>Cầu Trà Mẹt</t>
  </si>
  <si>
    <t>Cống Sà Lôn 
(Giáp ranh xã Đại Tâm)</t>
  </si>
  <si>
    <t xml:space="preserve">Ngã 3 Vũng Đùng </t>
  </si>
  <si>
    <t>Cầu Dù Tho (sông Nhu Gia) (Giáp ranh xã Ngọc Đông)</t>
  </si>
  <si>
    <t>Khu Tái định cư Tham Đôn</t>
  </si>
  <si>
    <t>Xã Tham Đôn</t>
  </si>
  <si>
    <t>Các tuyến đường đal, đường bê tông, đường nhựa còn lại có độ rộng dưới 2m</t>
  </si>
  <si>
    <t>Các tuyến đường đal, đường bê tông, đường nhựa còn lại có độ rộng trên 2m</t>
  </si>
  <si>
    <t xml:space="preserve">Đường Tỉnh 933B
                   </t>
  </si>
  <si>
    <t>KV1- VT1</t>
  </si>
  <si>
    <t>Cầu kinh Đình Trụ (Giáp thị trấn Cù Lao Dung)</t>
  </si>
  <si>
    <t>Hết đất Nghĩa trang liệt sĩ</t>
  </si>
  <si>
    <t xml:space="preserve">Giáp đất nghĩa trang liệt sĩ </t>
  </si>
  <si>
    <t>Giáp đường 933</t>
  </si>
  <si>
    <t>Cầu Rạch Lớn (ấp Bình Du B)</t>
  </si>
  <si>
    <t>Cầu Rạch Lớn</t>
  </si>
  <si>
    <t>Cầu Bà Chủ</t>
  </si>
  <si>
    <t>Đầu lộ dal xóm mới</t>
  </si>
  <si>
    <t xml:space="preserve">Giáp ranh lộ dal xóm mới </t>
  </si>
  <si>
    <t>Rạch Mù U (Giáp xã An Thạnh 3)</t>
  </si>
  <si>
    <t>Đường Tỉnh 933 đi Đại Ân 1</t>
  </si>
  <si>
    <t>Đường Tỉnh 933B</t>
  </si>
  <si>
    <t>Cầu Còn Tròn</t>
  </si>
  <si>
    <t>Đường dal xóm Rẫy</t>
  </si>
  <si>
    <t>Hết đường (ấp Phạm Thành Hơn B)</t>
  </si>
  <si>
    <t>Đường dal xóm Mới</t>
  </si>
  <si>
    <t>Hết đường (ấp Bình Du B)</t>
  </si>
  <si>
    <t>Đường dal Bà Kẹo (Chùa Kostung)</t>
  </si>
  <si>
    <t>Hết đường (ấp Sơn Ton)</t>
  </si>
  <si>
    <t>Đường dal Mù U</t>
  </si>
  <si>
    <t>Hết đường (ấp Bình Danh B)</t>
  </si>
  <si>
    <t>Đường đal Bà Kẹo-Mù U</t>
  </si>
  <si>
    <t>Giáp đường đal Bà Kẹo</t>
  </si>
  <si>
    <t>Giáp đường đal Mù U</t>
  </si>
  <si>
    <t>Đường dal Đầu Bần</t>
  </si>
  <si>
    <t>Đường dal Rạch Dầy</t>
  </si>
  <si>
    <t>Hết đường (ấp Bình Du A)</t>
  </si>
  <si>
    <t xml:space="preserve">Đường dal Bà Chủ </t>
  </si>
  <si>
    <t>Đường dal Bà Kẹo (Tuyến sông Cồn Tròn)</t>
  </si>
  <si>
    <t>Đường dal mương ông Tám</t>
  </si>
  <si>
    <t>Đường dal bà Cả</t>
  </si>
  <si>
    <t>Hết đường (ấp Bình Danh A)</t>
  </si>
  <si>
    <t>Đường dal Công Điền</t>
  </si>
  <si>
    <t>Đường đal Đầu Bần</t>
  </si>
  <si>
    <t>Đường đal Rạch Lớn</t>
  </si>
  <si>
    <t>Đường đal Rạch Lớn- Xóm Mới</t>
  </si>
  <si>
    <t>Đường đal Xóm Bãi</t>
  </si>
  <si>
    <t>Đường đal Bần Một</t>
  </si>
  <si>
    <t>Đường đal Bảy Chí</t>
  </si>
  <si>
    <t>Đường Tỉnh 933</t>
  </si>
  <si>
    <t>Hết đường (ấp Phạm Thành Hơn A)</t>
  </si>
  <si>
    <t>Đường đal xóm 3</t>
  </si>
  <si>
    <t>Đường đal xóm Đạo</t>
  </si>
  <si>
    <t>Đường đal ông Lâm</t>
  </si>
  <si>
    <t>Hết đường (Đê Tả Hữu)</t>
  </si>
  <si>
    <t>Đường GTNT Rạch Nai</t>
  </si>
  <si>
    <t xml:space="preserve">Tuyến Đường đal rạch đáy </t>
  </si>
  <si>
    <t>Giáp đê bao - tả hữu</t>
  </si>
  <si>
    <t>Đường huyện 13</t>
  </si>
  <si>
    <t>Đê bao sông Cồn Tròn</t>
  </si>
  <si>
    <t>Giáp tỉnh lộ 993B</t>
  </si>
  <si>
    <t>Đê bao sông Bến Hạ</t>
  </si>
  <si>
    <t>xã An Thạnh 2</t>
  </si>
  <si>
    <t>Đường GTNT Rạch Tôm</t>
  </si>
  <si>
    <t>Đường GTNT Rạch Ngát</t>
  </si>
  <si>
    <t>Đường GTNT Rạch Ngây</t>
  </si>
  <si>
    <t>Đường GTNT Bình Du</t>
  </si>
  <si>
    <t>Đường GTNT Rạch Đùi</t>
  </si>
  <si>
    <t>Đường GTNT Sĩ Đỏ</t>
  </si>
  <si>
    <t>Đường GTNT Đê Tả hữu (Sông Cồn Tròn)</t>
  </si>
  <si>
    <t>Đường GTNT Đê Tả hữu (Sông Bến Bạ)</t>
  </si>
  <si>
    <t>Đường Nội đồng Rạch Đùi - Mù U</t>
  </si>
  <si>
    <t> Đường bên hông chợ Rạch Tráng</t>
  </si>
  <si>
    <t>Đầu ranh đất ông Út Nhịn</t>
  </si>
  <si>
    <t>Hết ranh đất Trang Văn Gầm</t>
  </si>
  <si>
    <t>Đầu ranh đất ông Ửng</t>
  </si>
  <si>
    <t>Hết ranh đất Lương Hoàng Thiện</t>
  </si>
  <si>
    <t> Lộ dal trước chợ Rạch Tráng</t>
  </si>
  <si>
    <t>Đầu ranh đất Trương Văn Khâm</t>
  </si>
  <si>
    <t>Hết ranh đất Nguyễn Văn Ẩn</t>
  </si>
  <si>
    <t>Đường dal sau chợ Rạch Tráng</t>
  </si>
  <si>
    <t>Đầu ranh đất ông Nghĩa</t>
  </si>
  <si>
    <t>Hết ranh Nhà ông Minh và ông Ngon</t>
  </si>
  <si>
    <t> Đường dal mé sông</t>
  </si>
  <si>
    <t>Đầu ranh đất Sáu Cứng</t>
  </si>
  <si>
    <t>Xẻo Ông Đồng</t>
  </si>
  <si>
    <t>Đầu ranh đất Mười Phấn</t>
  </si>
  <si>
    <t>Hết ranh đất ông Gầm</t>
  </si>
  <si>
    <t>Giáp đường tỉnh 933B</t>
  </si>
  <si>
    <t>Giáp ranh đất ông Gầm</t>
  </si>
  <si>
    <t xml:space="preserve">Tỉnh Lộ 933B 
                </t>
  </si>
  <si>
    <t>Giáp đường dal Mù U Giáp Ranh An Thạnh 2</t>
  </si>
  <si>
    <t>Hết ranh đất Tư Trực</t>
  </si>
  <si>
    <t xml:space="preserve">Giáp ranh đất ông Tư Trực </t>
  </si>
  <si>
    <t>Lộ dal ông Sáu</t>
  </si>
  <si>
    <t xml:space="preserve">Lộ dal ông Sáu </t>
  </si>
  <si>
    <t>Hết ranh đất ông Chong</t>
  </si>
  <si>
    <t>Giáp ranh đất ông Chong</t>
  </si>
  <si>
    <t>Hết ranh đất ông Oanh</t>
  </si>
  <si>
    <t>Đầu ranh đất Tư Giây</t>
  </si>
  <si>
    <t>Hết ranh đất Trương Văn Hùng</t>
  </si>
  <si>
    <t>Giáp ranh đất ông Trương Văn Hùng</t>
  </si>
  <si>
    <t>Lộ dal Rạch Chồi</t>
  </si>
  <si>
    <t>Hết ranh đất Hai Trừ</t>
  </si>
  <si>
    <t>Đầu ranh đất  Hai Việt</t>
  </si>
  <si>
    <t>Cầu Kinh Xáng</t>
  </si>
  <si>
    <t> Đường dal</t>
  </si>
  <si>
    <t>Rạch Mương Cột</t>
  </si>
  <si>
    <t>Hết đất Quán Sang</t>
  </si>
  <si>
    <t>Đường dal Trạm Y Tế</t>
  </si>
  <si>
    <t>Đầu ranh đất ông Tư Tà</t>
  </si>
  <si>
    <t xml:space="preserve"> Hết ranh đất Trại Cưa Út Lắm</t>
  </si>
  <si>
    <t>Giáp ranh Trại cưa Út Lăm</t>
  </si>
  <si>
    <t>Đường tỉnh 933B</t>
  </si>
  <si>
    <t>Cầu Mới</t>
  </si>
  <si>
    <t>Cầu Ba Hùm</t>
  </si>
  <si>
    <t>Cầu Rạch Voi</t>
  </si>
  <si>
    <t>Đường dal ông Tám</t>
  </si>
  <si>
    <t>Đầu ranh đất thầy Vũ</t>
  </si>
  <si>
    <t>Cầu Bà Hời</t>
  </si>
  <si>
    <t>Đầu ranh đất ông Kiên</t>
  </si>
  <si>
    <t xml:space="preserve"> Hết ranh đất ông Minh</t>
  </si>
  <si>
    <t>Đuờng Dal An Quới</t>
  </si>
  <si>
    <t xml:space="preserve"> Hết ranh đất ông Cảnh</t>
  </si>
  <si>
    <t>Đường Dal ông Sáu</t>
  </si>
  <si>
    <t>Đầu ranh đất ông Thọ</t>
  </si>
  <si>
    <t xml:space="preserve"> Hết ranh đất ông Sáu</t>
  </si>
  <si>
    <t>Đường Dal Mù U</t>
  </si>
  <si>
    <t>Đầu ranh đất ông Diệp</t>
  </si>
  <si>
    <t xml:space="preserve"> Hết ranh đất ông Nam</t>
  </si>
  <si>
    <t>Đường Dal rạch Chồi</t>
  </si>
  <si>
    <t>Đầu ranh đất ông Đô</t>
  </si>
  <si>
    <t xml:space="preserve"> Hết ranh đất ông Tuấn</t>
  </si>
  <si>
    <t>Đường Dal Biên Phòng 634</t>
  </si>
  <si>
    <t>Đầu ranh đất ông Mới</t>
  </si>
  <si>
    <t xml:space="preserve"> Hết ranh đất ông Tròn</t>
  </si>
  <si>
    <t>Đường Dal 416</t>
  </si>
  <si>
    <t>Đầu ranh đất bà Liên</t>
  </si>
  <si>
    <t>Cầu 8 Bực</t>
  </si>
  <si>
    <t>Đường Dal Vàm Hồ</t>
  </si>
  <si>
    <t xml:space="preserve"> Hết ranh đất ông Phận</t>
  </si>
  <si>
    <t>Đường đal ngọn Rạch Chốt</t>
  </si>
  <si>
    <t>Đầu ranh đất ông Thạch Rết</t>
  </si>
  <si>
    <t xml:space="preserve"> Hết ranh đất ông Dương Văn Cường</t>
  </si>
  <si>
    <t>Đường GTNT Rạch Chốt 1</t>
  </si>
  <si>
    <t>Đầu ranh đất ông Trần Văn Minh</t>
  </si>
  <si>
    <t xml:space="preserve"> Hết ranh đất ông Trần Văn Cò</t>
  </si>
  <si>
    <t>Đường đal Vàm Rạch Tráng</t>
  </si>
  <si>
    <t>Đầu ranh đất ông Hà Văn Cồ</t>
  </si>
  <si>
    <t xml:space="preserve"> Hết ranh đất ông Trương Văn Tặng</t>
  </si>
  <si>
    <t>Đường GTNT Ruột Ngựa</t>
  </si>
  <si>
    <t>Đầu ranh đất ông Ngô Văn Bồi</t>
  </si>
  <si>
    <t xml:space="preserve"> Hết ranh đất ông Lê Văn Núi</t>
  </si>
  <si>
    <t>Đường GTNT Ruột Ngựa 2</t>
  </si>
  <si>
    <t>Đầu ranh đất ông Phan Văn Ngọc</t>
  </si>
  <si>
    <t xml:space="preserve"> Hết ranh đất ông Huỳnh Văn Khởi</t>
  </si>
  <si>
    <t>Đường GTNT Ngã Cái</t>
  </si>
  <si>
    <t>Đầu ranh đất ông Trần Bình Luận</t>
  </si>
  <si>
    <t xml:space="preserve"> Hết ranh đất ông Huỳnh Văn Phương</t>
  </si>
  <si>
    <t>Đường GTNT An Nghiệp</t>
  </si>
  <si>
    <t>Đầu ranh đất ông Ngô Văn Trào</t>
  </si>
  <si>
    <t xml:space="preserve"> Hết ranh đất ông Nguyễn Văn Chính</t>
  </si>
  <si>
    <t xml:space="preserve">Đường GTNT Ông Bảy </t>
  </si>
  <si>
    <t xml:space="preserve">Giáp tuyến tránh tỉnh lộ 933B </t>
  </si>
  <si>
    <t>Cầu Mương Cột</t>
  </si>
  <si>
    <t xml:space="preserve">Cầu Ông Tám </t>
  </si>
  <si>
    <t xml:space="preserve">Đường GTNT Ba Hùm </t>
  </si>
  <si>
    <t>Tuyến tránh đường tỉnh 933B</t>
  </si>
  <si>
    <t>Giáp UBND xã</t>
  </si>
  <si>
    <t>Giáp đường 933B</t>
  </si>
  <si>
    <t>Đường GTNN Ba Hùm</t>
  </si>
  <si>
    <t>Giáp ranh đất ông Lý Văn Vàng</t>
  </si>
  <si>
    <t>Giáp ranh đất ông Dương Văn Đước</t>
  </si>
  <si>
    <t>Đường huyện 14</t>
  </si>
  <si>
    <t>Tuyến tránh</t>
  </si>
  <si>
    <t>xã An Thạnh 3</t>
  </si>
  <si>
    <t> Đường tỉnh 934-933B</t>
  </si>
  <si>
    <t>Giáp đê bao biển</t>
  </si>
  <si>
    <t>Hết ranh đất Út Hậu</t>
  </si>
  <si>
    <t>Giáp ranh đất Út Hậu</t>
  </si>
  <si>
    <t>Cầu Năm Lèn</t>
  </si>
  <si>
    <t>Cầu Năm Tiền</t>
  </si>
  <si>
    <t>Các tuyến đường đal trên địa bàn xã</t>
  </si>
  <si>
    <t>Hết ranh đất Chín Trường</t>
  </si>
  <si>
    <t>Cầu rạch Bùng Binh</t>
  </si>
  <si>
    <t>Bến phà Ba Hùng</t>
  </si>
  <si>
    <t>Cầu Tám Bực</t>
  </si>
  <si>
    <t>Cầu T80</t>
  </si>
  <si>
    <t>Cầu Cây Mắm</t>
  </si>
  <si>
    <t>Hết ranh đất Năm Khải</t>
  </si>
  <si>
    <t>Cầu Rạch Năm Tiến</t>
  </si>
  <si>
    <t>Hết ranh đất ông Ba Sơn</t>
  </si>
  <si>
    <t>Đầu ranh đất Trường Mần Non Hoa Sen</t>
  </si>
  <si>
    <t>Hết ranh đất ông Tài</t>
  </si>
  <si>
    <t>Đầu ranh đất ông Ngọt</t>
  </si>
  <si>
    <t>Cầu Rạch Su</t>
  </si>
  <si>
    <t>Hết ranh đất ông Tòng</t>
  </si>
  <si>
    <t>Cầu Năm Tới</t>
  </si>
  <si>
    <t>Hết nhà đất Tư Nam</t>
  </si>
  <si>
    <t>Cầu Thạch Lãnh (giai đoạn 3)</t>
  </si>
  <si>
    <t>Lộ nhựa Rạch ông Sum</t>
  </si>
  <si>
    <t>Giáp Tỉnh lộ 933B</t>
  </si>
  <si>
    <t>Hết đất ông Hới</t>
  </si>
  <si>
    <t>Đường đal rạch Sáu Vấn</t>
  </si>
  <si>
    <t>Miếu Sáu Vấn</t>
  </si>
  <si>
    <t>Cống số 4</t>
  </si>
  <si>
    <t>Đường đal kênh Sáu Thước</t>
  </si>
  <si>
    <t>Hết ranh đất ông Thành</t>
  </si>
  <si>
    <t xml:space="preserve">Đường GTNT từ lộ nhựa đến nhà ông Sum Giai Đoạn 2 </t>
  </si>
  <si>
    <t xml:space="preserve">Ranh đất Ông Hới </t>
  </si>
  <si>
    <t>Hết ranh đất ông 5 Thái</t>
  </si>
  <si>
    <t xml:space="preserve">Đường GTNT kênh 5 kết </t>
  </si>
  <si>
    <t>Cầu 6 Thước</t>
  </si>
  <si>
    <t xml:space="preserve">Cầu 5 Tới </t>
  </si>
  <si>
    <t>Đường GTNT Rạch Ông Kiêml (Ông Cùi )</t>
  </si>
  <si>
    <t xml:space="preserve">giáp đất ông Hoàng </t>
  </si>
  <si>
    <t>Đường GTNT từ Kềnh C (Ba Dân) đến nhà Kim Mái</t>
  </si>
  <si>
    <t>Giáp đường GTNT nông trường 416</t>
  </si>
  <si>
    <t xml:space="preserve">giáp đất bà Kim Thị Bé Hai </t>
  </si>
  <si>
    <t>Đường GTNT Kênh Sườn ( từ cầu Bình An đến Đê Quốc Phòng )</t>
  </si>
  <si>
    <t xml:space="preserve">Cầu Bình An </t>
  </si>
  <si>
    <t>Đê bao biển (Đê Quốc Phòng )</t>
  </si>
  <si>
    <t xml:space="preserve">Đường GTNT cống số 7 đến Khu Dân Cư </t>
  </si>
  <si>
    <t xml:space="preserve">Khu Dân Cư Vàm Hồ </t>
  </si>
  <si>
    <t xml:space="preserve">Giáp đất ôngNguyễn Thành Trò </t>
  </si>
  <si>
    <t xml:space="preserve">Đường GTNT rạch 6 Hầm đến vàm Rạch Ngây </t>
  </si>
  <si>
    <t>Giáp trụ sở UBND xã</t>
  </si>
  <si>
    <t>Đất Ông Thạch Bal</t>
  </si>
  <si>
    <t xml:space="preserve">Đường GTNT rạch 732 đến Đê Quốc Phòng </t>
  </si>
  <si>
    <t>Cầu 732</t>
  </si>
  <si>
    <t xml:space="preserve">Giáp đê quốc phòng </t>
  </si>
  <si>
    <t>xã Anh Thạnh Nam</t>
  </si>
  <si>
    <t>Hết ranh đất ông Ngây</t>
  </si>
  <si>
    <t>Hết ranh đất ông Sơn</t>
  </si>
  <si>
    <t>Cống số 5</t>
  </si>
  <si>
    <t>Đường đal Kênh Xáng</t>
  </si>
  <si>
    <t>Đường đal vuông Thái Lan</t>
  </si>
  <si>
    <t>Đường đal rạch Ngay</t>
  </si>
  <si>
    <t>Đường GTNT kênh Xẻo cây me</t>
  </si>
  <si>
    <t>Đường GTNT cầu rạch su đến đất ông Tăng Văn Đại</t>
  </si>
  <si>
    <t>Đuờng nhựa 933</t>
  </si>
  <si>
    <t>Cầu Cồn Tròn</t>
  </si>
  <si>
    <t>Hết ranh đất cây xăng Võ Hoàng Khải</t>
  </si>
  <si>
    <t>Giáp đất cây xăng Võ Hoàng Khải</t>
  </si>
  <si>
    <t>Bến phà đi Long Phú</t>
  </si>
  <si>
    <t> Đường dal Xã Bảy</t>
  </si>
  <si>
    <t>Đầu ranh đất UBND xã (cũ)</t>
  </si>
  <si>
    <t>Giáp đường trung tâm xã</t>
  </si>
  <si>
    <t>Đường dal (chợ cũ Xã Bảy) </t>
  </si>
  <si>
    <t>Giáp đường huyện lộ 10</t>
  </si>
  <si>
    <t>Cầu Rạch Đáy</t>
  </si>
  <si>
    <t>Hết đất Huỳnh Văn Hảo</t>
  </si>
  <si>
    <t xml:space="preserve"> Giáp đất Huỳnh Văn Hảo</t>
  </si>
  <si>
    <t>Cầu Kinh Đào (đường tỉnh 933)</t>
  </si>
  <si>
    <t>Cầu treo khém Bà Hành (ấp Văn Sáu)</t>
  </si>
  <si>
    <t>Giáp huyện Lộ 10</t>
  </si>
  <si>
    <t>Hết đất trường THCS Đại Ân 1 (điểm nhà ông Lập)</t>
  </si>
  <si>
    <t xml:space="preserve"> Giáp Trường THCS Đại Ân 1 (điểm nhà ông Lập)</t>
  </si>
  <si>
    <t xml:space="preserve"> Hết đất bà Phan Thị Lơn</t>
  </si>
  <si>
    <t>Đầu ranh nhà Phan Thị Lơn</t>
  </si>
  <si>
    <t>Hết đường lộ trung tâm (cuối ấp Nguyễn Tăng)</t>
  </si>
  <si>
    <t>Đường dal  Nhà Thờ</t>
  </si>
  <si>
    <t>Rạch Nhà thờ</t>
  </si>
  <si>
    <t>Đường dal Cây bàng</t>
  </si>
  <si>
    <t>Hết đất ông Tư Cảnh 
(ấp Nguyễn Tăng)</t>
  </si>
  <si>
    <t>Đường dal rạch Hai Lòng</t>
  </si>
  <si>
    <t>Hết đất ông Nguyễn Văn Diệp</t>
  </si>
  <si>
    <t>Đường GTNT Tân Tạo</t>
  </si>
  <si>
    <t>Đất ông Nguyễn Văn Độ (ấp Văn Tố)</t>
  </si>
  <si>
    <t>Đường dal Rạch lớn</t>
  </si>
  <si>
    <t>Đê bao Tả Hữu</t>
  </si>
  <si>
    <t>Đường dal Bần Cầu</t>
  </si>
  <si>
    <t>Cầu treo Khém Bà Hành (ấp Văn Sáu)</t>
  </si>
  <si>
    <t>Hết ranh đất ông Bùi Dũng</t>
  </si>
  <si>
    <t>Đường dal Kênh Xáng</t>
  </si>
  <si>
    <t>Hết đất ông Huỳnh Văn Đơ</t>
  </si>
  <si>
    <t>Đường dal Sáu Tịnh</t>
  </si>
  <si>
    <t>Bến phà Xóm Mới</t>
  </si>
  <si>
    <t>Đường dal Xẻo Sú</t>
  </si>
  <si>
    <t>Đường dal Khai Luông</t>
  </si>
  <si>
    <t>Hết ranh đất bà Tư Sang</t>
  </si>
  <si>
    <t>Đường đal Rạch Đôi</t>
  </si>
  <si>
    <t>Đường đal Chủ Đài</t>
  </si>
  <si>
    <t>Trường Học</t>
  </si>
  <si>
    <t>Đường đal Khai Luông 
(sông Cồn Tròn)</t>
  </si>
  <si>
    <t>Giáp cầu nối đường Trung tâm xã</t>
  </si>
  <si>
    <t>Tiếp giáp đê bao</t>
  </si>
  <si>
    <t>Đường đal Kênh đào 1</t>
  </si>
  <si>
    <t>Đường  đal Bần Cầu - (xã An Thạnh Tây)</t>
  </si>
  <si>
    <t>Giáp lộ Bần Cầu</t>
  </si>
  <si>
    <t>Cầu qua xã An Thạnh Tây</t>
  </si>
  <si>
    <t>Đường đal Rạch Lớn 
(ấp Nguyễn Tăng)</t>
  </si>
  <si>
    <t>Đê bao Tả - Hữu</t>
  </si>
  <si>
    <t>Đường đal lộ trung tâm - Đê bao</t>
  </si>
  <si>
    <t>Giáp lộ Rạch lòng</t>
  </si>
  <si>
    <t>Đường đal Rạch ông Hai</t>
  </si>
  <si>
    <t>Huyện Lộ 10</t>
  </si>
  <si>
    <t>Huyện lộ 60</t>
  </si>
  <si>
    <t>Đường GTNT bến cầu</t>
  </si>
  <si>
    <t>Cầu Khém Sâu</t>
  </si>
  <si>
    <t>nhà bảy bắc</t>
  </si>
  <si>
    <t>Đê Bao Tả Hữu</t>
  </si>
  <si>
    <t>Đường GTNT rạch giữa
 (Đoàn Văn Tố)</t>
  </si>
  <si>
    <t>Đường GTNT xẻo lướt</t>
  </si>
  <si>
    <t>Đường GTNT CIDA</t>
  </si>
  <si>
    <t>Đường GTNT 6 Tịnh</t>
  </si>
  <si>
    <t>Đường GTNT lộ tẻ xóm hậu</t>
  </si>
  <si>
    <t>Đường GTNT rạch Tài Sên</t>
  </si>
  <si>
    <t>Đê Bao - tả hữu ( sông cồn
 tròn )</t>
  </si>
  <si>
    <t>Đường GTNT rạch giữa</t>
  </si>
  <si>
    <t>Đường GTNT khu dân cư 74</t>
  </si>
  <si>
    <t>Đầu lộ CIDA</t>
  </si>
  <si>
    <t>Đường đê bao tả hữu suốt tuyến</t>
  </si>
  <si>
    <t>Rạch Xã Xú Sông Cồn Tròn</t>
  </si>
  <si>
    <t>Giáp đường huyện 10</t>
  </si>
  <si>
    <t>Đất ông Dường Văn Minh (giáp rạch Bần Cầu)</t>
  </si>
  <si>
    <t>Sông Còn Tròn</t>
  </si>
  <si>
    <t>Đề bao tả hữu</t>
  </si>
  <si>
    <t>Cầu 10 Kính</t>
  </si>
  <si>
    <t>xã Đại Ân 1</t>
  </si>
  <si>
    <t>Đường GTNT xóm Di cư</t>
  </si>
  <si>
    <t>Đường GTNT Xẻo Xú</t>
  </si>
  <si>
    <t>Đường GTNT rạch Cây Dương</t>
  </si>
  <si>
    <t>Quốc Lộ 91B 
(Quốc lộ Nam Sông Hậu)</t>
  </si>
  <si>
    <t xml:space="preserve">Cống Lai Hoà về hướng Đông đến hết cống Xẻo Cốc, hướng Tây đến hết đất ông Nguyễn Hoàng Chánh và bà Lê Thị Thương </t>
  </si>
  <si>
    <t xml:space="preserve">Đầu ranh đất ông Nguyễn Hoàng Chánh và bà Lê Thị Thương </t>
  </si>
  <si>
    <t xml:space="preserve">Toàn tuyến còn lại </t>
  </si>
  <si>
    <t>Đường huyện 48</t>
  </si>
  <si>
    <t>Ngã ba Preychóp B, hướng đông đến hết ranh đất Trần Lưu và Sơn Thị Sà Phươl, hướng Tây đến giáp ranh tỉnh Bạc Liêu, hướng Bắc đến hết ranh đất ông Nguyễn Văn Hoài</t>
  </si>
  <si>
    <t>Toàn tuyến trong phạm vi xã</t>
  </si>
  <si>
    <t>Đường huyện 47C</t>
  </si>
  <si>
    <t>Hết ranh đất ông Thạch Váth</t>
  </si>
  <si>
    <t>Từ ngã ba chợ Prey Chóp về hướng Đông hết đất Trường Tiểu học lai Hoà 5 và hết đất ông 5 Chua, hướng Tây hết đất ông Đào Hên và hết đất ông Thạch Khêl, hướng nam đến kênh KN3, hướng Bắc đến giáp cầu Kênh KN2</t>
  </si>
  <si>
    <t>Toàn tuyến còn lại (Trừ các tuyến trong trung tâm)</t>
  </si>
  <si>
    <t>Quốc lộ Nam Sông Hậu (Quốc lộ 91B)</t>
  </si>
  <si>
    <t>Đường huyện 40 (Đê sông)</t>
  </si>
  <si>
    <t>Lộ Prey Chop (Hòa Hiệp Đoạn Trong)</t>
  </si>
  <si>
    <t>Lộ Prey Chop</t>
  </si>
  <si>
    <t xml:space="preserve">Đường đal Xung Thum </t>
  </si>
  <si>
    <t>Lộ chùa Prey Chopra đê biển</t>
  </si>
  <si>
    <t>Đê biển</t>
  </si>
  <si>
    <t>Giáp Đường huyện  48</t>
  </si>
  <si>
    <t>Lộ Prey Chop Xung Thum B</t>
  </si>
  <si>
    <t>Đường đal Tà Bôn</t>
  </si>
  <si>
    <t>Đường đal Xung Thum A</t>
  </si>
  <si>
    <t>Ngã 3 Xung Thum A về hướng đông đến hết ranh Chùa Xung Thum, hướng tây hết đất bà Phan Thuý Mừng, hướng Bắc đến hết đất ông Quách Thăng và Miếu Bà</t>
  </si>
  <si>
    <t xml:space="preserve">Lộ Xum Thum 
(Hòa Hiệp Đoạn Trong) </t>
  </si>
  <si>
    <t>Đường đal Khu 5 Lai Hoà</t>
  </si>
  <si>
    <t>Đường đal Bắc Trà Niên 40 
(Phía Bắc)</t>
  </si>
  <si>
    <t>Kênh 7 Túc</t>
  </si>
  <si>
    <t>Kênh Năm Căn - Lai Hòa</t>
  </si>
  <si>
    <t>Đường kênh Mười Non</t>
  </si>
  <si>
    <t xml:space="preserve">Bắc Trà Niên 40 </t>
  </si>
  <si>
    <t>Đường đal kênh Ven (Bồ Kện)</t>
  </si>
  <si>
    <t>Kênh Năm Căn</t>
  </si>
  <si>
    <t>Đường Huyện 40</t>
  </si>
  <si>
    <t>Kênh 7 Túc (Giáp ranh xã Vĩnh Tân)</t>
  </si>
  <si>
    <t>Lộ Dal Năm Căn- giáp ranh Bạc Liêu</t>
  </si>
  <si>
    <t>Kênh Lung Giá</t>
  </si>
  <si>
    <t>Đường Huyện 42</t>
  </si>
  <si>
    <t>Giáp ranh xã Vĩnh Tân</t>
  </si>
  <si>
    <t>Đường đal Xung Thum A (Hết ranh đất nhà ông Phan Văn Ở)</t>
  </si>
  <si>
    <t>Xã Lai Hòa (GIỮ NGUYÊN)</t>
  </si>
  <si>
    <t xml:space="preserve"> Đường 30/4 </t>
  </si>
  <si>
    <t>Đầu ranh đất nhà thầy Lén</t>
  </si>
  <si>
    <t>Cầu sắt Kế Sách</t>
  </si>
  <si>
    <t>Đường Ung Công Uẩn</t>
  </si>
  <si>
    <t>Đầu cầu An Mỹ</t>
  </si>
  <si>
    <t>Ngã tư Ung Công Uẩn</t>
  </si>
  <si>
    <t>Ngã Tư Ung Công Uẩn</t>
  </si>
  <si>
    <t>Giáp Đường Kênh Lộ mới</t>
  </si>
  <si>
    <t>Cầu An Mỹ</t>
  </si>
  <si>
    <t>Ngã Ba Bến đò</t>
  </si>
  <si>
    <t>Cống Mười Mót</t>
  </si>
  <si>
    <t>Giáp bờ sông Quán</t>
  </si>
  <si>
    <t xml:space="preserve">Giáp ranh xã An Mỹ </t>
  </si>
  <si>
    <t>Đường Phan Văn Hùng</t>
  </si>
  <si>
    <t xml:space="preserve">Giáp Đường Tỉnh 932 </t>
  </si>
  <si>
    <t>Hết ranh đất Trường Mẫu giáo</t>
  </si>
  <si>
    <t>Giáp ranh đất Trường Mẫu giáo</t>
  </si>
  <si>
    <t>Giáp đường Phan Văn Hùng</t>
  </si>
  <si>
    <t>Hết ranh đất Nghĩa trang Huyện</t>
  </si>
  <si>
    <t>Cầu NaTưng</t>
  </si>
  <si>
    <t xml:space="preserve">Suốt đường </t>
  </si>
  <si>
    <t>Đường Bạch Đằng</t>
  </si>
  <si>
    <t>Đường Nguyễn Văn Thơ</t>
  </si>
  <si>
    <t>Đường Lê Văn Lợi</t>
  </si>
  <si>
    <t>Đ. Nguyễn Trung Tĩnh</t>
  </si>
  <si>
    <t>Hẻm 1 (Vũ Hùng - 6 Gấm)</t>
  </si>
  <si>
    <t>Hẻm 2 (Nhà Châu Văn Lâm)</t>
  </si>
  <si>
    <t>Hẻm 3 (bà Giàu)</t>
  </si>
  <si>
    <t>Giáp ranh nhà bà Giàu</t>
  </si>
  <si>
    <t>Hết đất ông Hà Ngọc Em</t>
  </si>
  <si>
    <t>Đầu ranh đất nhà ông Thạch Nóc</t>
  </si>
  <si>
    <t>Cuối hẻm</t>
  </si>
  <si>
    <t>Hẻm 4 (TT. Bồi dưỡng Chính trị)</t>
  </si>
  <si>
    <t>Đường Thiều Văn Chỏi</t>
  </si>
  <si>
    <t xml:space="preserve">Đường Lê Lợi </t>
  </si>
  <si>
    <t>Khu A, K1, K2, I1, I2, G1, G2, E1, F1, F2</t>
  </si>
  <si>
    <t>Khu H1, H2, E2</t>
  </si>
  <si>
    <t>Khu B, C, D</t>
  </si>
  <si>
    <t>Đường Nguyễn Hoàng Huy</t>
  </si>
  <si>
    <t>Đường Cách Mạng Tháng Tám</t>
  </si>
  <si>
    <t xml:space="preserve">Giáp đường tỉnh 932 </t>
  </si>
  <si>
    <t>Cầu Lò Gạch (Cầu kênh Nổi)</t>
  </si>
  <si>
    <t>Đường đal đi Kế Thành</t>
  </si>
  <si>
    <t>Cầu Bưng Tiết (KếThành)</t>
  </si>
  <si>
    <t>Bến đò</t>
  </si>
  <si>
    <t>Giáp Đường Huyện 6</t>
  </si>
  <si>
    <t>Giáp Đường Ung Công Uẩn</t>
  </si>
  <si>
    <t>Giáp Đường Thiều Văn Chỏi</t>
  </si>
  <si>
    <t>Đường đấu nối Ung Công Uẩn với đường Thiều Văn Chỏi (Hẻm VTNN Kim Ngôn)</t>
  </si>
  <si>
    <t>Đường tỉnh 932(Đường Vòng cung cũ)</t>
  </si>
  <si>
    <t xml:space="preserve"> Trường Tiểu Học Kế Sách 1</t>
  </si>
  <si>
    <t>Hẻm ông Tào Cua (Ấp An Định)</t>
  </si>
  <si>
    <t>Suốt tuyến  (về 2 phía)</t>
  </si>
  <si>
    <t>Đường đal Hải Ký (Ấp An Ninh 2)</t>
  </si>
  <si>
    <t>Đầu ranh đất ông Hai Hải</t>
  </si>
  <si>
    <t>Giáp ranh ấp An Nghiệp</t>
  </si>
  <si>
    <t>Giáp ranh đất ông Hai Hải</t>
  </si>
  <si>
    <t>Hết ranh đất ông Ba Thai</t>
  </si>
  <si>
    <t>Đường đal Cầu Thanh Niên về hướng Nhơn Mỹ (Ấp An Ninh 1)</t>
  </si>
  <si>
    <t>Cầu Thanh niên</t>
  </si>
  <si>
    <t>Đường Đal Ấp An Thành</t>
  </si>
  <si>
    <t>Các đường nội bộ</t>
  </si>
  <si>
    <t>Giáp Tỉnh lộ 932</t>
  </si>
  <si>
    <t>Cầu Út Hòa (Giáp ranh xã Kế Thành)</t>
  </si>
  <si>
    <t>Đường Đal Kênh Ba Hổng 
(mép dưới Ấp An Phú)</t>
  </si>
  <si>
    <t>Giáp Đường Đal Út Hòa</t>
  </si>
  <si>
    <t>Đường Đal Kênh Bà Bọc 
(mép dưới Ấp An Phú)</t>
  </si>
  <si>
    <t xml:space="preserve">Giáp Đường Vành Đai 3 Ấp </t>
  </si>
  <si>
    <t>Đường Đal kênh Bà Lèo 
(Ấp An Thành)</t>
  </si>
  <si>
    <t>Giáp đường Cách Mạng Tháng Tám</t>
  </si>
  <si>
    <t>Giáp đường Vành Đai 3 Ấp</t>
  </si>
  <si>
    <t>Đường Lê Văn Tám 
(Ấp An Thành)</t>
  </si>
  <si>
    <t>Giáp ranh đất ông Đường (đường Phan Văn Hùng)</t>
  </si>
  <si>
    <t>Giáp Đường Cách mạng Tháng Tám</t>
  </si>
  <si>
    <t>Đường Kênh Máy Kéo (Đường quán Hương Lúa)</t>
  </si>
  <si>
    <t>Giáp đường Lê Văn Tám</t>
  </si>
  <si>
    <t>Giáp đường Tỉnh 932</t>
  </si>
  <si>
    <t>Đường đal ấp An Định</t>
  </si>
  <si>
    <t>Giáp Đường Vòng cung</t>
  </si>
  <si>
    <t>Giáp ranh đất Trường cấp 3</t>
  </si>
  <si>
    <t>Đường đal Nhà ông Tư Khánh (Ấp An Khương)</t>
  </si>
  <si>
    <t>Đầu ranh đất ông Tư Khánh</t>
  </si>
  <si>
    <t>Hết ranh đất ông Hùng BHXH</t>
  </si>
  <si>
    <t>Đường đal nhà thầy Út (sau Trường Mẫu giáo) (Ấp An Khương)</t>
  </si>
  <si>
    <t>Đầu ranh đất ông Khôi</t>
  </si>
  <si>
    <t>Hẻm Bệnh viện (Ấp An Thành)</t>
  </si>
  <si>
    <t>Hết ranh đất ông Luận</t>
  </si>
  <si>
    <t>Đường đal An Ninh 2 
(dọc sông số 1)</t>
  </si>
  <si>
    <t>Giáp Bến đò</t>
  </si>
  <si>
    <t>Cổng Trạm Xăng dầu</t>
  </si>
  <si>
    <t>Hẻm nhà ông Thạch Thế Phương (Ấp An Ninh 2)</t>
  </si>
  <si>
    <t>Đầu ranh đất bà Tuyết</t>
  </si>
  <si>
    <t>Giáp đường Nguyễn Hoàng Huy</t>
  </si>
  <si>
    <t>Hẻm  nhà ông Khải chụp hình</t>
  </si>
  <si>
    <t>Giáp ranh đất ông Khải</t>
  </si>
  <si>
    <t>Giáp đất KDC Thương mại</t>
  </si>
  <si>
    <t>Các hẻm tiếp giáp đường Lê Văn Lợi</t>
  </si>
  <si>
    <t>Giáp ranh đất ông Thọ</t>
  </si>
  <si>
    <t>Hết ranh đất nhà ông Cường</t>
  </si>
  <si>
    <t>Đầu ranh đất bà Hạnh</t>
  </si>
  <si>
    <t>Hết ranh nhà ông Mã Lắng</t>
  </si>
  <si>
    <t>Đầu ranh đất nhà ông Lượng Tạp hóa</t>
  </si>
  <si>
    <t>Hết ranh đất nhà cô Hoàng Lan</t>
  </si>
  <si>
    <t>Các hẻm tiếp giáp đường 3/2</t>
  </si>
  <si>
    <t>Đầu ranh đất ông Hoàng Anh</t>
  </si>
  <si>
    <t>Giáp ranh đất Trung tâm Dân số</t>
  </si>
  <si>
    <t>Đầu ranh đất ông Việt</t>
  </si>
  <si>
    <t>Hết ranh đất nhà bác sỹ Phước</t>
  </si>
  <si>
    <t xml:space="preserve">Đầu ranh đất ông Sa </t>
  </si>
  <si>
    <t>Hết ranh đất ông Dũng</t>
  </si>
  <si>
    <t>Đường bên kênh Tập Rèn (đối diện đường Phan Văn Hùng)</t>
  </si>
  <si>
    <t>Giáp Kênh Cầu Trắng</t>
  </si>
  <si>
    <t>Hết đất Chùa Vân Trung</t>
  </si>
  <si>
    <t>Giáp Cầu Bưng Tiết (ấp An Định)</t>
  </si>
  <si>
    <t>Giáp cầu Út Hòa (ấp An Phú)</t>
  </si>
  <si>
    <t>Đường đal nhà máy ông Tài</t>
  </si>
  <si>
    <t>Cống Kênh Nổi (575)</t>
  </si>
  <si>
    <t>Giáp Cầu Bưng Tiết</t>
  </si>
  <si>
    <t>Khu tái định cư An Định</t>
  </si>
  <si>
    <t>Đường Đal rạch An Nghiệp</t>
  </si>
  <si>
    <t>Giáp đường Nguyễn Hoàng Huy (cầu Suối Tiên)</t>
  </si>
  <si>
    <t>Đường Đal Kênh 8/3 (Kênh Phụ Nữ) phía Ấp An Phú</t>
  </si>
  <si>
    <t>Giáp đường Lộ Mới</t>
  </si>
  <si>
    <t xml:space="preserve">Đường Vành Đai 3 Ấp </t>
  </si>
  <si>
    <t>Đường đal ấp An Ninh 2</t>
  </si>
  <si>
    <t>Giáp đất ông 3 Thai</t>
  </si>
  <si>
    <t xml:space="preserve">Giáp ranh xã An Mỹ  </t>
  </si>
  <si>
    <t>Đường đal hướng 
Bắc kênh Bà Lèo (ấp An Định)</t>
  </si>
  <si>
    <t>Đường đal kênh 3 Kiệm 
(An Ninh 1)</t>
  </si>
  <si>
    <t>Giáp Cầu Hai Phát</t>
  </si>
  <si>
    <t>Giáp kênh Ranh (cầu Trắng)</t>
  </si>
  <si>
    <t>Đường Đấu Nối vào trung tâm thương mại</t>
  </si>
  <si>
    <t>Giáp đường Nguyễn
 Hoàng Huy</t>
  </si>
  <si>
    <t>Giáp Trung Tâm 
Thương Mại</t>
  </si>
  <si>
    <t>Rạch An Nghiệp</t>
  </si>
  <si>
    <t>Đường kênh 9 (ấp An Thành)</t>
  </si>
  <si>
    <t>Đường đal khu TĐC trung tâm thương mại ấp An Ninh 2</t>
  </si>
  <si>
    <t>Giáp đường Cách Mạng 
Tháng Tám</t>
  </si>
  <si>
    <t>Đường huyện 7 (ấp An Phú)</t>
  </si>
  <si>
    <t>Giáp đường 932</t>
  </si>
  <si>
    <t>Đường Vành Đai</t>
  </si>
  <si>
    <t>Đường N6 (ấp An Ninh 2)</t>
  </si>
  <si>
    <t>Đường D10</t>
  </si>
  <si>
    <t>Đường đal dọc kênh Bà Lèo (ấp An Định)</t>
  </si>
  <si>
    <t>Đường đal vào Trường Mẫu giáo thị trấn Kế Sách</t>
  </si>
  <si>
    <t>Đường đal kênh 9 An Thành</t>
  </si>
  <si>
    <t>Hết đất Trường Mẫu 
giáo thị trấn Kế Sách</t>
  </si>
  <si>
    <t>Đường kênh 9 Thành (phía bắc)</t>
  </si>
  <si>
    <t>Đường kênh 9 (An Định)</t>
  </si>
  <si>
    <t>TT. Kế Sách</t>
  </si>
  <si>
    <t>Đường đal lò gạch ấp An Định</t>
  </si>
  <si>
    <t>Đường trong Khu dân cư _Thương mại</t>
  </si>
  <si>
    <t>Đường xuống bến đò cũ</t>
  </si>
  <si>
    <t>Đường Đal tái định cư Phương Nam (Đường vô Trụ sở Công an cũ)</t>
  </si>
  <si>
    <t>Đường đal Trường THPT Kế Sách 3 (Ấp An Khương)</t>
  </si>
  <si>
    <t>Đường nhà máy ông 2 Châu (dọc kênh Số 1 - ấp An Ninh 1)</t>
  </si>
  <si>
    <t xml:space="preserve">Đường Vành Đai 3 ấp  </t>
  </si>
  <si>
    <t>Đường N11 (ấp An Khương)</t>
  </si>
  <si>
    <t>Cầu ông Lâm Khô</t>
  </si>
  <si>
    <t>Đường đal Kim Thiên (An Định)</t>
  </si>
  <si>
    <t>Đường đal An Khương (các đường nội ấp 
An Khương)</t>
  </si>
  <si>
    <t>Giáp đường đal kênh 3 Kiệm</t>
  </si>
  <si>
    <t>Đường Đal Kênh Na Tưng (Ấp An Phú)</t>
  </si>
  <si>
    <t>Không thấy xã 
đề cặp đến</t>
  </si>
  <si>
    <t>Đường tỉnh 932C (Đường Huyện 2 cũ)</t>
  </si>
  <si>
    <t>Cầu Bưng Tiết</t>
  </si>
  <si>
    <t>Cầu Kế Thành</t>
  </si>
  <si>
    <t>Đường UBND xã đi qua Ấp Kinh Giữa, Bồ Đề, Cây Sộp (Giáp Châu Thành)</t>
  </si>
  <si>
    <t>Giáp ranh xã Phú Tâm (Châu Thành)</t>
  </si>
  <si>
    <t>Tuyến Ba Lăng-Bồ Đề</t>
  </si>
  <si>
    <t>Ngã ba Tư Huôi</t>
  </si>
  <si>
    <t>Tuyến Bưng Túc-Thành Tân</t>
  </si>
  <si>
    <t>Cầu Bưng Túc giáp 
An Khương</t>
  </si>
  <si>
    <t>Giáp ấp Thành Tân</t>
  </si>
  <si>
    <t>Tuyến Kinh Giữa 2-Thành Tân</t>
  </si>
  <si>
    <t>Cầu Hai Giáp</t>
  </si>
  <si>
    <t>giáp ấp Xóm Đồng 1 
xã Thới An Hội</t>
  </si>
  <si>
    <t>Tuyến Bồ Đề-Cây Sộp</t>
  </si>
  <si>
    <t>Cầu ông Nhiều</t>
  </si>
  <si>
    <t>Cầu Trịnh Hùng</t>
  </si>
  <si>
    <t>Tuyến Bưng Túc-Kinh Giữa 2</t>
  </si>
  <si>
    <t>Vàm Bưng Túc</t>
  </si>
  <si>
    <t>Tuyến Cây Sộp 2</t>
  </si>
  <si>
    <t>Cầu Tư Sĩ</t>
  </si>
  <si>
    <t>Cầu Lâm Cai</t>
  </si>
  <si>
    <t>Tuyến Bồ Đề-Cây Sộp (số 2)</t>
  </si>
  <si>
    <t>Cầu Ngã ba Tư Huôi</t>
  </si>
  <si>
    <t>Giáp Cầu Út Hòa</t>
  </si>
  <si>
    <t>Tuyến Cây Sộp 3</t>
  </si>
  <si>
    <t>Nhà tư Thà</t>
  </si>
  <si>
    <t>Tuyến từ cầu UBND xã qua ấp Kinh Giữa 2 đến giáp Xóm Đồng</t>
  </si>
  <si>
    <t>Cầu UBND xã</t>
  </si>
  <si>
    <t>Giáp Xóm Đồng</t>
  </si>
  <si>
    <t>Tuyến Cây Sộp 1</t>
  </si>
  <si>
    <t>Cầu Út Hòa</t>
  </si>
  <si>
    <t>Tuyến Cây Sộp 5</t>
  </si>
  <si>
    <t>Cầu Ba Cham</t>
  </si>
  <si>
    <t>Vành Đai Ba Cham</t>
  </si>
  <si>
    <t>Tuyến kênh Giữa 2 - Bưng Túc (2 bên)</t>
  </si>
  <si>
    <t>Cầu 9 Quang</t>
  </si>
  <si>
    <t>Cầu tiểu học Kế Thành 1</t>
  </si>
  <si>
    <t>Tuyến kênh Giữa 2 - 
Bưng Túc - Thành Tân 2</t>
  </si>
  <si>
    <t>Cầu Hai Trình</t>
  </si>
  <si>
    <t>Cầu Tư Sang</t>
  </si>
  <si>
    <t>Tuyến Bưng Túc</t>
  </si>
  <si>
    <t>Cầu Lâm Nhơn</t>
  </si>
  <si>
    <t>Cầu ngã tư Tư Sang 1</t>
  </si>
  <si>
    <t>Đường huyện lộ 7 (ấp Cây Sộp)</t>
  </si>
  <si>
    <t>Giáp thị trấn Kế Sách
 (Cầu Út Hòa)</t>
  </si>
  <si>
    <t>Giáp Rạch Vườn Dơi 
(giáp Kế An)</t>
  </si>
  <si>
    <t>xã Kế Thành</t>
  </si>
  <si>
    <t>Đường tỉnh 932C</t>
  </si>
  <si>
    <t>Tuyến đường đal xóm Chòi</t>
  </si>
  <si>
    <t>Cầu Kế An</t>
  </si>
  <si>
    <t>Hết đất trụ sở UBND xã (mới)</t>
  </si>
  <si>
    <t>Tuyến kênh số 01 - Mỏ Neo</t>
  </si>
  <si>
    <t>Hết ranh đất nhà Hai Cón</t>
  </si>
  <si>
    <t>Kênh số 01 Bờ Bắc</t>
  </si>
  <si>
    <t>Giáp ranh ông 10 Voi</t>
  </si>
  <si>
    <t>Giáp ranh xã Kế Thành</t>
  </si>
  <si>
    <t>xã Kế An</t>
  </si>
  <si>
    <t>Đường đal Kênh Đào</t>
  </si>
  <si>
    <t>Đường đal Trường Tiến nhỏ</t>
  </si>
  <si>
    <t>Đường GTNT Rạch Vượt - Rạch Trê - Rạch Sâu (giai đoạn 1)</t>
  </si>
  <si>
    <t>Đường GTNT Rạch Trại (giai đoạn 2)</t>
  </si>
  <si>
    <t>ĐườngGTNT Rạch Long Ẩn (giai đoạn 2)</t>
  </si>
  <si>
    <t xml:space="preserve"> Đường đal Rạch Già nhỏ (phía trên)</t>
  </si>
  <si>
    <t>Đường đal Rạch Già nhỏ  (phía dưới)</t>
  </si>
  <si>
    <t xml:space="preserve">Đường Bần Xanh ( phía dưới) </t>
  </si>
  <si>
    <t>Đường đal An Phú</t>
  </si>
  <si>
    <t xml:space="preserve">Đường Đê Tả - Hữu (An Phú A) </t>
  </si>
  <si>
    <t xml:space="preserve">Đường Đê Tả - Hữu (An Lạc) </t>
  </si>
  <si>
    <t>Đầu ranh đất bà Ngô Thị Phương</t>
  </si>
  <si>
    <t>Hết ranh đất ông Nguyễn Văn Bê</t>
  </si>
  <si>
    <t>Đầu ranh đất ông Ngô Văn Nhân</t>
  </si>
  <si>
    <t>Cầu Bà Hành</t>
  </si>
  <si>
    <t>Lộ Đal An Phú A</t>
  </si>
  <si>
    <t>Đường ô tô trung tâm xã Đại Ân 1</t>
  </si>
  <si>
    <t>Cầu Khém Sâu giáp xã Đại Ân 1</t>
  </si>
  <si>
    <t>Đường  đal Đầu Lá An Lạc</t>
  </si>
  <si>
    <t>Đường đal rạch ông Cột</t>
  </si>
  <si>
    <t>Đường đền thờ Bác</t>
  </si>
  <si>
    <t>Đường lộ tẻ Rạch Tàu</t>
  </si>
  <si>
    <t>Ngã ba ấp Trương Công 
Nhựt</t>
  </si>
  <si>
    <t>Giáp Đường ÔTô</t>
  </si>
  <si>
    <t>Đường đal nhà ông Ba Bồ cũ (đường huyện 13)</t>
  </si>
  <si>
    <t>Hết đất Nhà VH Thị trấn Cù Lao Dung (cũ)</t>
  </si>
  <si>
    <t xml:space="preserve"> Đường ôtô đi An Thạnh Đông (cũ)</t>
  </si>
  <si>
    <t>Đường Đoàn Văn Tố</t>
  </si>
  <si>
    <t>Đường dal Mương Củi</t>
  </si>
  <si>
    <t>Bến phà phía sông Đại Ngãi</t>
  </si>
  <si>
    <t>Bến phà phía sông Trà Vinh</t>
  </si>
  <si>
    <t>Đường nhựa Trung tâm xã</t>
  </si>
  <si>
    <t>Đầu ranh đất ông Hà Văn Nghĩa</t>
  </si>
  <si>
    <t>Hết ranh đất ông Đào Văn Đẹp</t>
  </si>
  <si>
    <t>Đầu ranh đất ông Cần</t>
  </si>
  <si>
    <t>Hết đất ông Chấn</t>
  </si>
  <si>
    <t>Giáp ranh Bệnh viện đa khoa</t>
  </si>
  <si>
    <t xml:space="preserve">Đường Bình Linh  phía trên </t>
  </si>
  <si>
    <t xml:space="preserve">Đường Bình Linh ( Lộ Đal Bình Linh phía trên) </t>
  </si>
  <si>
    <t>Lộ Dal Rạch Sung</t>
  </si>
  <si>
    <t>Đường tỉnh 939B (TL14)</t>
  </si>
  <si>
    <t>Đường Vào Trại Giống</t>
  </si>
  <si>
    <t>Đường vào khu hành chính</t>
  </si>
  <si>
    <t>Tuyến Đê Bao Thuận
 Hoà (Đường huyện 93)</t>
  </si>
  <si>
    <t>Giáp ranh TT. Châu Thành</t>
  </si>
  <si>
    <t>Hết ranh đất Chùa Cũ</t>
  </si>
  <si>
    <t>Giáp ranh Chùa Cũ</t>
  </si>
  <si>
    <t>Lộ bao quanh khu hành chính xã</t>
  </si>
  <si>
    <t>Giáp đường vào KHC</t>
  </si>
  <si>
    <t>Hết đất trường tiểu học 
Thuận Hòa B</t>
  </si>
  <si>
    <t>Tuyến còn lại</t>
  </si>
  <si>
    <t>Lộ Dal Ba Sâu</t>
  </si>
  <si>
    <t>Lộ Dal Cống 2</t>
  </si>
  <si>
    <t>Lộ dal 6 A1</t>
  </si>
  <si>
    <t>Lộ dal kênh 85, ấp Trà Canh</t>
  </si>
  <si>
    <t>Lô dal kênh ông Ướng</t>
  </si>
  <si>
    <t>Lộ dal Tư Lung-Bảy Trang</t>
  </si>
  <si>
    <t>Lộ dal kênh Trà Tép</t>
  </si>
  <si>
    <t>Lộ Dal Kênh 6 Nghĩa Địa - Rạch Hàn Bần</t>
  </si>
  <si>
    <t>Đường đal kênh cống 1</t>
  </si>
  <si>
    <t>Đường đal Kênh Ranh Ba</t>
  </si>
  <si>
    <t>Đường đal Rạch Trà Canh Ruộng</t>
  </si>
  <si>
    <t>Đường đal kênh ông Đực</t>
  </si>
  <si>
    <t>Đường Đal kênh 6 A2</t>
  </si>
  <si>
    <t>Đường Huyện 97</t>
  </si>
  <si>
    <t>Kênh Hai Sum</t>
  </si>
  <si>
    <t>xã Thuận Hòa</t>
  </si>
  <si>
    <t>Đường tỉnh 932 (Đường Tỉnh 1 cũ)</t>
  </si>
  <si>
    <t>Trường Tiểu học Phú Tân A</t>
  </si>
  <si>
    <t>Tịnh Xá Ngọc Tâm</t>
  </si>
  <si>
    <t>Lộ Giếng Tiên</t>
  </si>
  <si>
    <t>Cổng vào Giếng Tiên</t>
  </si>
  <si>
    <t>Xóm rẫy</t>
  </si>
  <si>
    <t>Chùa bốn mặt</t>
  </si>
  <si>
    <t>Hẻm Ấp văn hoá Phước An</t>
  </si>
  <si>
    <t>Đường Trọt Trà Ét</t>
  </si>
  <si>
    <t>Tất cả các đường Dal ấp Phước Lợi</t>
  </si>
  <si>
    <t>Đường vào chùa Bà</t>
  </si>
  <si>
    <t>Đường vào Đình Phước Hưng</t>
  </si>
  <si>
    <t>Toàn tuyến cặp kênh 30/4</t>
  </si>
  <si>
    <t>Các đường dal ấp Phước Hòa, Phước An, Phước Thuận</t>
  </si>
  <si>
    <t>Hẻm trục chính ấp Phước Lợi</t>
  </si>
  <si>
    <t>Hết ranh đất ông Hoàng</t>
  </si>
  <si>
    <t>Giáp ranh đất ông Hoàng</t>
  </si>
  <si>
    <t>Chùa ChamPa</t>
  </si>
  <si>
    <t>Hẻm chính chùa ChamPa</t>
  </si>
  <si>
    <t>Hết ranh đất Bà Hạnh</t>
  </si>
  <si>
    <t>Tuyến trục chính xã Phú Tân</t>
  </si>
  <si>
    <t>Đường đal kênh 6 Thước</t>
  </si>
  <si>
    <t>Ranh cầu kênh 20</t>
  </si>
  <si>
    <t>Giáp Quốc Lộ 60</t>
  </si>
  <si>
    <t>Đường huyện 96</t>
  </si>
  <si>
    <t>xã Phú Tân</t>
  </si>
  <si>
    <t>Đường đal Kênh 7 Đúm</t>
  </si>
  <si>
    <t>Chợ Cầu Lộ</t>
  </si>
  <si>
    <t xml:space="preserve"> Dãy A,B,C từ nhà ông Phạm Văn Tho </t>
  </si>
  <si>
    <t xml:space="preserve">Hết ranh đất ông Nguyễn Văn Hùm - Nguyễn Văn Vem - Nguyễn Thanh Tâm </t>
  </si>
  <si>
    <t>Đường khu vực chợ</t>
  </si>
  <si>
    <t xml:space="preserve">Giáp đất ông Trần Trung Du </t>
  </si>
  <si>
    <t>Giáp ranh cửa hàng Tấn Lợi</t>
  </si>
  <si>
    <t xml:space="preserve"> Đường Huyện 4 </t>
  </si>
  <si>
    <t xml:space="preserve">Đầu ranh đất Trụ sở UBND xã </t>
  </si>
  <si>
    <t xml:space="preserve"> Cầu 8 Chanh </t>
  </si>
  <si>
    <t>Cầu Xóm Đồng</t>
  </si>
  <si>
    <t>Cầu Sóc Tổng (ranh xã Trinh Phú)</t>
  </si>
  <si>
    <t xml:space="preserve"> Cầu Thới An Hội</t>
  </si>
  <si>
    <t>Cầu Vàm Mương</t>
  </si>
  <si>
    <t xml:space="preserve">Giáp ranh xã  An Lạc Tây </t>
  </si>
  <si>
    <t xml:space="preserve"> Đường vòng cung Trường mẫu giáo </t>
  </si>
  <si>
    <t xml:space="preserve"> Giáp Tỉnh lộ 932 </t>
  </si>
  <si>
    <t>Cống Tám Chanh</t>
  </si>
  <si>
    <t xml:space="preserve"> Đường tỉnh lộ 932 </t>
  </si>
  <si>
    <t xml:space="preserve"> Ngã 3 UBND xã </t>
  </si>
  <si>
    <t>Cống 7 Vị</t>
  </si>
  <si>
    <t>Cầu Ninh Thới</t>
  </si>
  <si>
    <t>Cầu Hai Vọng</t>
  </si>
  <si>
    <t xml:space="preserve"> Cầu 10 Xén </t>
  </si>
  <si>
    <t xml:space="preserve"> Cầu 10 xén </t>
  </si>
  <si>
    <t>Cầu Chùa PoThiThLang</t>
  </si>
  <si>
    <t>Cầu Chùa PôThiThLâng</t>
  </si>
  <si>
    <t>Cầu Chệt Tịnh</t>
  </si>
  <si>
    <t>Giáp ranh TT Kế Sách</t>
  </si>
  <si>
    <t xml:space="preserve">Đường huyện 5B </t>
  </si>
  <si>
    <t xml:space="preserve">Khu vực chợ cũ </t>
  </si>
  <si>
    <t>Cầu đối diện UBND xã</t>
  </si>
  <si>
    <t>Hết ranh đất Nhà Thờ Tin Lành</t>
  </si>
  <si>
    <t xml:space="preserve"> Đường đal Cầu Trắng</t>
  </si>
  <si>
    <t>Kênh Mỹ Tập</t>
  </si>
  <si>
    <t>Giáp ranh đất xã Nhơn Mỹ</t>
  </si>
  <si>
    <t>Đường đal xuống bến phà (tuyến mới)</t>
  </si>
  <si>
    <t>Giáp Huyện lộ 4</t>
  </si>
  <si>
    <t>Hết đất Trần Thành Lập; Hết đất ông Ngô Văn Lợi</t>
  </si>
  <si>
    <t>Đường thôn Điện Lực</t>
  </si>
  <si>
    <t>Đường Đal Cầu Trắng</t>
  </si>
  <si>
    <t>Đường về cầu đi Trinh Phú (tuyến mới)</t>
  </si>
  <si>
    <t>Cầu Trinh Phú</t>
  </si>
  <si>
    <t>Đường đal (tuyến mới)</t>
  </si>
  <si>
    <t>Giáp Đường vòng cung Trường Mẫu giáo</t>
  </si>
  <si>
    <t>Khu Dân cư ấp Xóm Đồng 
(đối diện chốt Công an)</t>
  </si>
  <si>
    <t>Đường Đal ấp Đại An</t>
  </si>
  <si>
    <t>Hết ranh trụ sở Ấp Đại An</t>
  </si>
  <si>
    <t>Đường Đal ấp Xóm Đồng 1</t>
  </si>
  <si>
    <t>Cầu Năm Kiều</t>
  </si>
  <si>
    <t>Đường Đal ấp Đại An - Xóm Đồng 2</t>
  </si>
  <si>
    <t>Đường cầu 10 Xích</t>
  </si>
  <si>
    <t>Cầu Vàm Mương 
(Huyện Lộ 4)</t>
  </si>
  <si>
    <t>Đường đal Đại An-Mỹ Hội</t>
  </si>
  <si>
    <t>Trụ sở ấp Đại An</t>
  </si>
  <si>
    <t>Cầu Lộ Tổng</t>
  </si>
  <si>
    <t>Đường đal Mỹ Hội-An Phú Đông</t>
  </si>
  <si>
    <t>Giáp Huyện Lộ 5</t>
  </si>
  <si>
    <t>Cầu Kinh Ranh</t>
  </si>
  <si>
    <t>Đường đal ấp Ninh Thới</t>
  </si>
  <si>
    <t>Cầu đối diện UBND xã 
(bên kia sông)</t>
  </si>
  <si>
    <t>Cầu 10 Xích</t>
  </si>
  <si>
    <t>Đường đal vào khu hỏa táng</t>
  </si>
  <si>
    <t>Giáp tỉnh lộ 932</t>
  </si>
  <si>
    <t>Khu Hỏa Táng</t>
  </si>
  <si>
    <t>Tuyến Ninh Thới - Đại An - An Hòa</t>
  </si>
  <si>
    <t>Đối diện cây xăng An Hội</t>
  </si>
  <si>
    <t>Đường đal trường Tiểu học
Thới An Hội 3</t>
  </si>
  <si>
    <t>Đường Đal kênh Mỹ Tập ( dường đal thôn Điện Lực)</t>
  </si>
  <si>
    <t>Giáp Đường huyện 5B</t>
  </si>
  <si>
    <t>Giáp đường đal 
Cầu Trăng</t>
  </si>
  <si>
    <t xml:space="preserve"> Chợ An Lạc Tây </t>
  </si>
  <si>
    <t xml:space="preserve">Đầu ranh đất bà Chi </t>
  </si>
  <si>
    <t>Hết ranh đất ông Đại</t>
  </si>
  <si>
    <t xml:space="preserve">Giáp ranh đất ông Đại </t>
  </si>
  <si>
    <t>Giáp Quốc lộ NSH (đường Cầu Sáu Ú)</t>
  </si>
  <si>
    <t xml:space="preserve"> Đường huyện 4 </t>
  </si>
  <si>
    <t xml:space="preserve">Giáp ranh đất Nhà bà Chi </t>
  </si>
  <si>
    <t>Ngã 4 Quốc lộ  Nam Sông Hậu</t>
  </si>
  <si>
    <t>Cầu Thị Hồ (giáp xã Thới An Hội)</t>
  </si>
  <si>
    <t>Cầu Trà Ếch (ranh xã Nhơn Mỹ)</t>
  </si>
  <si>
    <t>Cống Hai Liềm</t>
  </si>
  <si>
    <t>Cầu Rạch Vọp</t>
  </si>
  <si>
    <t>Cầu Phèn Đen (ranh TT. An Lạc Thôn)</t>
  </si>
  <si>
    <t>Đường đal Trạm y tế</t>
  </si>
  <si>
    <t>Giáp đất Bà Chi (dọc Sông Hậu)</t>
  </si>
  <si>
    <t>Đường đal kênh Hai Liềm</t>
  </si>
  <si>
    <t>Cầu 2 Liềm</t>
  </si>
  <si>
    <t xml:space="preserve">Đường Phèn Đen </t>
  </si>
  <si>
    <t>Cầu Tư Ngô</t>
  </si>
  <si>
    <t>Tuyến Rạch Vộp-An Phú</t>
  </si>
  <si>
    <t>Cầu Rạch Vộp</t>
  </si>
  <si>
    <t>Kênh Công Điền</t>
  </si>
  <si>
    <t>Tuyến Nhà Thờ-Rạch Vộp</t>
  </si>
  <si>
    <t>Kênh Thị Hồ</t>
  </si>
  <si>
    <t>Tuyến Cái Trưng</t>
  </si>
  <si>
    <t>Cầu Cái Trưng</t>
  </si>
  <si>
    <t>Cầu Khu 4</t>
  </si>
  <si>
    <t>Tuyến đường ban nhân dân 
ấp An Thạnh</t>
  </si>
  <si>
    <t>Cầu Trà Ếch nhỏ</t>
  </si>
  <si>
    <t>Ban Nhân Dân Ấp An Thạnh</t>
  </si>
  <si>
    <t>xã Thới An Hội</t>
  </si>
  <si>
    <t>xã An Lạc Tây</t>
  </si>
  <si>
    <t>Khu Tái định cư Quốc lộ 1A, giai đoạn 1, 2</t>
  </si>
  <si>
    <t>Đường Đảng Ủy - đường Huyện 4 (Lầu Bà)</t>
  </si>
  <si>
    <t>Cầu Ba Rinh-Hết ranh đất ông Hiễn</t>
  </si>
  <si>
    <t>Chợ cống Đôi- giáp ranh xã Hồ Đắc Kiện</t>
  </si>
  <si>
    <t xml:space="preserve">Cầu Ba Rinh </t>
  </si>
  <si>
    <t>Giáp ranh Phường Ngã Bảy</t>
  </si>
  <si>
    <t xml:space="preserve">Quốc lộ 1A </t>
  </si>
  <si>
    <t>Cống Vũ Đảo</t>
  </si>
  <si>
    <t>Ngã 3 đất bà Mạch Thị Quê</t>
  </si>
  <si>
    <t>Cầu Mang Cá 1</t>
  </si>
  <si>
    <t>Cầu Mang Cá 3</t>
  </si>
  <si>
    <t>Giáp ranh xã An Lạc Thôn</t>
  </si>
  <si>
    <t>Cống ông Quang</t>
  </si>
  <si>
    <t>(Đường Tỉnh 932B, ấp Mang Cá</t>
  </si>
  <si>
    <t>đường Tỉnh 932B, ấp 5B</t>
  </si>
  <si>
    <t xml:space="preserve">Đường tỉnh 932B </t>
  </si>
  <si>
    <t xml:space="preserve">Đường tỉnh 932B mới </t>
  </si>
  <si>
    <t>Cầu Số 1, xã Kế Sách</t>
  </si>
  <si>
    <t xml:space="preserve">Đường Tỉnh 932C </t>
  </si>
  <si>
    <t xml:space="preserve">Giáp Trụ sở UBND xã </t>
  </si>
  <si>
    <t>Hết ranh Chùa Cao Đài Phụng Thiên</t>
  </si>
  <si>
    <t xml:space="preserve">Chợ Mang Cá </t>
  </si>
  <si>
    <t xml:space="preserve">Giáp đường Tỉnh 932B </t>
  </si>
  <si>
    <t>rạch Đường Độn, xã An Lạc Thôn</t>
  </si>
  <si>
    <t>Đường Huyện 3</t>
  </si>
  <si>
    <t>Ranh CHXD Tuấn Phát</t>
  </si>
  <si>
    <t>Cầu Bưng Sấu</t>
  </si>
  <si>
    <t>Khu vực nhà lồng chợ Mang Cá</t>
  </si>
  <si>
    <t xml:space="preserve">Đường Mang cá – Đại Thành </t>
  </si>
  <si>
    <t>Hết ranh đất bà Quách Thị Sảnh</t>
  </si>
  <si>
    <t>Đường lộ phụ đường Tỉnh 932B</t>
  </si>
  <si>
    <t>Hết ranh đất ông Nguyễn Văn Nê</t>
  </si>
  <si>
    <t xml:space="preserve">Đường Kinh Lầu </t>
  </si>
  <si>
    <t>Giáp ranh đất ông Nguyên Văn Nê</t>
  </si>
  <si>
    <t>Hết ranh đất Nhà thờ Trung Hải</t>
  </si>
  <si>
    <t>Giáp ranh Nhà thờ Trung Hải</t>
  </si>
  <si>
    <t>Hết ranh đất ông Đắc, ấp Đông Hải</t>
  </si>
  <si>
    <t xml:space="preserve">Đường lộ phụ đường kênh Lầu </t>
  </si>
  <si>
    <t xml:space="preserve"> Cầu Mang Cá 2</t>
  </si>
  <si>
    <t>Giáp xã Kế Sách</t>
  </si>
  <si>
    <t>Tuyến cặp kênh số 1 (lộ phụ đường Tỉnh 932C)</t>
  </si>
  <si>
    <t xml:space="preserve">Giáp đường Tỉnh 932C cặp UBND xã </t>
  </si>
  <si>
    <t>Hết ranh đất ông Đỗ Văn Giỏi, kênh 5 trong</t>
  </si>
  <si>
    <t xml:space="preserve">Cầu Số 1 - vườn cò </t>
  </si>
  <si>
    <t xml:space="preserve">Đường đal Vườn Cò </t>
  </si>
  <si>
    <t>Hết ranh đất ông Chính</t>
  </si>
  <si>
    <t>Vườn cò</t>
  </si>
  <si>
    <t xml:space="preserve"> Giáp ranh đất ông Chính</t>
  </si>
  <si>
    <t>Hết ranh đất bà Trương Thị Hà</t>
  </si>
  <si>
    <t>Đường cặp kênh Hậu Bối (Trụ sở Ban nhân dân ấp Trung Hải)</t>
  </si>
  <si>
    <t>Ranh đất ông Nguyễn Văn Ngọc</t>
  </si>
  <si>
    <t>Hết ranh đất ông Phạm Văn Út</t>
  </si>
  <si>
    <t>Hết ranh đất ông Trần Công Quyền)</t>
  </si>
  <si>
    <t>Ranh đất Nhà Thờ Đại Hải</t>
  </si>
  <si>
    <t xml:space="preserve">Đường cặp kênh Nam Hải </t>
  </si>
  <si>
    <t>Giáp QL 1A</t>
  </si>
  <si>
    <t>Giáp đường nhựa kinh Lầu</t>
  </si>
  <si>
    <t xml:space="preserve"> Giáp Quốc lộ 1A</t>
  </si>
  <si>
    <t xml:space="preserve">Đường cặp kênh 25 (Vnsat) </t>
  </si>
  <si>
    <t>Cầu số 1, ấp Trung Hải</t>
  </si>
  <si>
    <t>Giáp ranh Nhà Thờ Đại Hải</t>
  </si>
  <si>
    <t xml:space="preserve">Đường cặp kênh Ngọc Lý </t>
  </si>
  <si>
    <t>Hết ranh đất ông Đắc)</t>
  </si>
  <si>
    <t xml:space="preserve">Cống Tiếp Nhựt ấp Ba Rinh </t>
  </si>
  <si>
    <t>Hết ranh đất bà Bùi Thị Dung giáp xã Hồ Đắc Kiện</t>
  </si>
  <si>
    <t>Trụ sở Ban nhân dân ấp Ba Rinh</t>
  </si>
  <si>
    <t>Cống Tiếp Nhựt ấp Ba Rinh</t>
  </si>
  <si>
    <t xml:space="preserve">Công an xã Ba Trinh cũ </t>
  </si>
  <si>
    <t>Cầu Đường Trâu</t>
  </si>
  <si>
    <t xml:space="preserve">Cầu Đường Trâu </t>
  </si>
  <si>
    <t xml:space="preserve">Giáp ranh Công an xã Ba Trinh (cũ) </t>
  </si>
  <si>
    <t xml:space="preserve"> Rạch ông Thân Văn Buôl</t>
  </si>
  <si>
    <t xml:space="preserve">Ông Thân Văn Buôl </t>
  </si>
  <si>
    <t>Bà Trần Thị Quân</t>
  </si>
  <si>
    <t>Ông Cao Văn Thái</t>
  </si>
  <si>
    <t>Đài Tưởng niệm</t>
  </si>
  <si>
    <t>cầu Rạch Vọp</t>
  </si>
  <si>
    <t>Thánh Tịnh Huỳnh Đài Cảnh</t>
  </si>
  <si>
    <t xml:space="preserve">Cầu Rạch Vọp </t>
  </si>
  <si>
    <t>Cầu Mang Cá 3, ĐT.932B</t>
  </si>
  <si>
    <t>Ông Bùi Văn Thu</t>
  </si>
  <si>
    <t>Bà Nguyễn Thị Kiều</t>
  </si>
  <si>
    <t>Bà Phạm Thị Thạnh</t>
  </si>
  <si>
    <t xml:space="preserve">Bà Phạm Thị Thạnh </t>
  </si>
  <si>
    <t>ông Nguyễn Văn Chi</t>
  </si>
  <si>
    <t xml:space="preserve">Ranh đất ông Thương, hướng cầu kênh Ngọc Lý </t>
  </si>
  <si>
    <t xml:space="preserve">Khu vực chợ Cống Đôi </t>
  </si>
  <si>
    <t>Khu tái định cư tự phát ấp Đông Hải (sau trạm kiểm dịch)</t>
  </si>
  <si>
    <t xml:space="preserve">Khu tái định cư tự phát ấp Đông Hải </t>
  </si>
  <si>
    <t xml:space="preserve">Tuyến đường tập Đoàn 2 ấp Đông Hải (phía bên sông đối diện QL1A) </t>
  </si>
  <si>
    <t xml:space="preserve">Đường Tập đoàn 7 ấp Ba Rinh </t>
  </si>
  <si>
    <t xml:space="preserve">Đường cặp kênh Hồ Đắc Kiện </t>
  </si>
  <si>
    <t xml:space="preserve">Đường cặp kênh Hồ Đắc Kiện (Bờ Đông) </t>
  </si>
  <si>
    <t>Giáp xã Hồ Đắc Kiện</t>
  </si>
  <si>
    <t xml:space="preserve">Khu trung tâm xã Ba Trinh cũ </t>
  </si>
  <si>
    <t xml:space="preserve">Đường Trâu ấp 6 - ấp 12 </t>
  </si>
  <si>
    <t xml:space="preserve">Lộ sông rạch vọp ấp 8 </t>
  </si>
  <si>
    <t xml:space="preserve">Lộ cặp kênh Chín Dư ấp 12 và ấp 8 </t>
  </si>
  <si>
    <t xml:space="preserve">Lộ phụ ấp 4 - ấp 5A </t>
  </si>
  <si>
    <t xml:space="preserve">Lộ phụ Cái Côn Bé, ấp 5B </t>
  </si>
  <si>
    <t xml:space="preserve">Lộ phụ rạch vọp ấp 7 </t>
  </si>
  <si>
    <t>Ông Huỳnh Văn Đồng giáp xã Kế Sách</t>
  </si>
  <si>
    <t>Ông Trần Văn Toàn</t>
  </si>
  <si>
    <t>Giáp ranh phường Đại Thành</t>
  </si>
  <si>
    <t xml:space="preserve">Lộ cặp kênh Thôn Cư ấp 8 </t>
  </si>
  <si>
    <t xml:space="preserve">Lộ cặp kênh Hai Thanh ấp 5A và ấp 12 </t>
  </si>
  <si>
    <t xml:space="preserve">Lộ cặp kênh đường Trâu ấp 6 và ấp 12 </t>
  </si>
  <si>
    <t>Hết ranh đất ông Phạm Văn Cửu</t>
  </si>
  <si>
    <t xml:space="preserve">Cầu Rạch vọp đi Trạm Y tế </t>
  </si>
  <si>
    <t>Đường Văn Ngọc Chính</t>
  </si>
  <si>
    <t>Cầu Phú Lộc</t>
  </si>
  <si>
    <t>Hết tuyến (hết ranh thửa đất số 31 tờ bản đồ số 16)</t>
  </si>
  <si>
    <t>Ngã ba kênh Bào Lớn</t>
  </si>
  <si>
    <t>Đường Nguyễn Văn Trỗi</t>
  </si>
  <si>
    <t>Cầu Bào Lớn</t>
  </si>
  <si>
    <t>Đường Nguyễn Đức Mạnh</t>
  </si>
  <si>
    <t>Giáp ranh đất UBND huyện</t>
  </si>
  <si>
    <t>Đầu Hẻm 10</t>
  </si>
  <si>
    <t>Đầu hẻm 10</t>
  </si>
  <si>
    <t>Hẻm 12</t>
  </si>
  <si>
    <t>Ngã 3 đường 937B</t>
  </si>
  <si>
    <t>Cầu Nàng Rền</t>
  </si>
  <si>
    <t>Đường cặp công Viên</t>
  </si>
  <si>
    <t>Hết ranh đất ông Lâm Phước Tài</t>
  </si>
  <si>
    <t>Đ. Nguyễn Trung Trực</t>
  </si>
  <si>
    <t>Hết ranh đất ông Võ Thành Lực</t>
  </si>
  <si>
    <t>Lộ Rẫy Mới</t>
  </si>
  <si>
    <t>Giáp ranh đất ông Võ Thành Lực</t>
  </si>
  <si>
    <t>Giáp Ranh TT Hưng Lợi</t>
  </si>
  <si>
    <t>Bệnh Viện Đa Khoa (cũ)</t>
  </si>
  <si>
    <t>Cuối đường (Miếu Bà)</t>
  </si>
  <si>
    <t>Quốc lộ 61B
 (Đường Nguyễn Huệ cũ)</t>
  </si>
  <si>
    <t>Đường Trần Văn Bảy</t>
  </si>
  <si>
    <t>Đầu đường Trần Văn Bảy</t>
  </si>
  <si>
    <t>Giáp đường huyện 64</t>
  </si>
  <si>
    <t>Đường Cách Mạng Tháng 8</t>
  </si>
  <si>
    <t>Giáp ranh ấp Thạnh Điền</t>
  </si>
  <si>
    <t>Đường Huyện 64 ( Huyện 1 cũ )</t>
  </si>
  <si>
    <t>Đầu cầu Xẻo Tra</t>
  </si>
  <si>
    <t>Giáp ranh cống Thái Văn Ba</t>
  </si>
  <si>
    <t>Lộ ấp Phú Tân</t>
  </si>
  <si>
    <t>Lộ ấp Bào Lớn</t>
  </si>
  <si>
    <t>Đường Nguyễn Huệ 
(đường Vành Đai cũ)</t>
  </si>
  <si>
    <t>Tuyến cặp sông (cặp QL 1A)</t>
  </si>
  <si>
    <t>Đầu ranh đất bà Lý Thị Hoài</t>
  </si>
  <si>
    <t>Hết ranh đất ông Lâm Văn Đức</t>
  </si>
  <si>
    <t>Lộ ấp Thạnh Điền</t>
  </si>
  <si>
    <t>Đường đal cặp Nhà Văn Hóa</t>
  </si>
  <si>
    <t>Hẻm 1 (cầu Xẻo Tra)</t>
  </si>
  <si>
    <t>Hẻm 4 ( cặp nhà bà Mai)</t>
  </si>
  <si>
    <t>Hẻm 6 (cặp kênh Trạm Thủy Nông)</t>
  </si>
  <si>
    <t>Hết đất bà Trần Thị Phượng</t>
  </si>
  <si>
    <t>Hẻm 7 (cặp Huyện đội)</t>
  </si>
  <si>
    <t>Hết tuyến (tính cho toàn tuyến)</t>
  </si>
  <si>
    <t>Hẻm 8 (cặp UBND huyện)</t>
  </si>
  <si>
    <t>Hẻm 9 (cặp nhà ông Lai)</t>
  </si>
  <si>
    <t>Hết ranh đất Thái Phước Khai</t>
  </si>
  <si>
    <t xml:space="preserve">Hẻm 10 </t>
  </si>
  <si>
    <t>Giáp đường Nguyễn Huệ</t>
  </si>
  <si>
    <t>Hẻm 11</t>
  </si>
  <si>
    <t>Chùa Phật</t>
  </si>
  <si>
    <t>Hẻm 13 (Cầu Đình)</t>
  </si>
  <si>
    <t>Hết ranh đất Quách Văn Tỷ</t>
  </si>
  <si>
    <t>Đường số 2</t>
  </si>
  <si>
    <t>Giáp đường 30/4</t>
  </si>
  <si>
    <t>Đường đal (Nhà ông Hòa)</t>
  </si>
  <si>
    <t>Hẻm 8</t>
  </si>
  <si>
    <t>Đường đal (Nhà ông Kiểm)</t>
  </si>
  <si>
    <t>Đường đal (cặp Chùa Xa Mau 2)</t>
  </si>
  <si>
    <t>Đường dal (cặp nhà ông Tây)</t>
  </si>
  <si>
    <t>Giáp đường Huyện 64</t>
  </si>
  <si>
    <t>Giáp đường Trần Văn Bảy</t>
  </si>
  <si>
    <t>Đường đal, thị trấn Phú Lộc</t>
  </si>
  <si>
    <t>Đầu ranh đất lò heo ông Tháo</t>
  </si>
  <si>
    <t>Giáp ranh ấp Trung Thành</t>
  </si>
  <si>
    <t>Lộ ấp Công Điền</t>
  </si>
  <si>
    <t>Đường đal ấp Thạnh Điền</t>
  </si>
  <si>
    <t>Suốt tuyến (Cặp sông Phú Lộc)</t>
  </si>
  <si>
    <t>Đường đal cặp trạm thủy nông</t>
  </si>
  <si>
    <t>Giáp ranh xã Thạnh trị</t>
  </si>
  <si>
    <t>Đường khu dân cư ấp 2</t>
  </si>
  <si>
    <t>Đường đal (Phía sau nhà ông 2 Minh)</t>
  </si>
  <si>
    <t>Giáp đất Công viên</t>
  </si>
  <si>
    <t>Lộ kênh Tám Thần Nông</t>
  </si>
  <si>
    <t>Cầu Tư Kính</t>
  </si>
  <si>
    <t>Đường nhà lồng Chợ</t>
  </si>
  <si>
    <t>Giáp Bờ kè sông Phú Lộc</t>
  </si>
  <si>
    <t>Giáp Ranh TT Hưng Lợi (cũ)</t>
  </si>
  <si>
    <t>Hết ranh đất UBND xã Phú Lộc</t>
  </si>
  <si>
    <t>Giáp ranh xã Tuân Tức (cũ)</t>
  </si>
  <si>
    <t>Ranh xã Thạnh Quới (cũ)</t>
  </si>
  <si>
    <t>Giáp ranh xã Vĩnh Lợi, Cà Mau</t>
  </si>
  <si>
    <t>Giáp ranh xã Gia Hòa 
(xã Thạnh Quới cũ)</t>
  </si>
  <si>
    <t>Cầu Cống</t>
  </si>
  <si>
    <t>Hết đất Phùng Văn Vẹn</t>
  </si>
  <si>
    <t>Giáp đất Phùng Văn Vẹn</t>
  </si>
  <si>
    <t>Cầu Trương Từ</t>
  </si>
  <si>
    <t>Hết ranh đất ông Lâm Văn Ngà</t>
  </si>
  <si>
    <t>Giáp ranh đất ông Lâm Văn Ngà</t>
  </si>
  <si>
    <t>Lộ ấp Xóm Tro 1</t>
  </si>
  <si>
    <t>Đầu ranh đất ông Đặng</t>
  </si>
  <si>
    <t>Hết đất ông Trần Văn Hoàng (Ông Hấu)</t>
  </si>
  <si>
    <t>Giáp ranh đất ông Trần Văn Hoàng (Ông Hấu)</t>
  </si>
  <si>
    <t>Cầu Ông Kịch</t>
  </si>
  <si>
    <t>Đầu ranh đất ông Lâm Si Tha</t>
  </si>
  <si>
    <t>Hết ranh đất ông Tăng Kịch</t>
  </si>
  <si>
    <t>Đầu ranh đất Quách Thị Kim Sang</t>
  </si>
  <si>
    <t>Hết ranh đất ông Huỳnh Văn Phúc</t>
  </si>
  <si>
    <t>Đầu ranh đất ông Tăng Nam</t>
  </si>
  <si>
    <t>Hết ranh đất bà Sơn Thị Danh</t>
  </si>
  <si>
    <t>Đầu ranh đất Thạch Thị Son</t>
  </si>
  <si>
    <t>Hết ranh đất Lý Thị Huỳnh</t>
  </si>
  <si>
    <t>Đầu ranh đất Thạch Cal</t>
  </si>
  <si>
    <t>Hết ranh đất Thạch Khiêm</t>
  </si>
  <si>
    <t>Hết đất ông Dương Hoàng Đăng</t>
  </si>
  <si>
    <t>Từ Trạm cấp nước phía sau</t>
  </si>
  <si>
    <t>Hết ranh đất Tô Nam Tin</t>
  </si>
  <si>
    <t>Đầu ranh đất Hàng Hel</t>
  </si>
  <si>
    <t>Giáp kênh Thầy Ban</t>
  </si>
  <si>
    <t>Đầu kênh Bà Ngẫu</t>
  </si>
  <si>
    <t>Hết đất ông Thạch Nhỏ</t>
  </si>
  <si>
    <t>Đầu ranh đất ông Danh Thoàng</t>
  </si>
  <si>
    <t>Huyện lộ 68 (Lộ Kinh Ngay)</t>
  </si>
  <si>
    <t>Vòng xuyến đường 937B</t>
  </si>
  <si>
    <t>Hết ranh Trạm Y Tế</t>
  </si>
  <si>
    <t>Từ ranh Trạm Y Tế</t>
  </si>
  <si>
    <t>Cống bà Nguyễn Thị Lệ</t>
  </si>
  <si>
    <t>Giáp Cống bà Nguyễn Thị  Lệ</t>
  </si>
  <si>
    <t>Cống Sáu Chánh</t>
  </si>
  <si>
    <t>Giáp Cống Sáu Chánh</t>
  </si>
  <si>
    <t>Đường Chợ</t>
  </si>
  <si>
    <t>Cầu bà Kía</t>
  </si>
  <si>
    <t>Đầu ranh đất ông Hấu (Lý Đông)</t>
  </si>
  <si>
    <t>Hết ranh đất Tiêu Thanh Đức</t>
  </si>
  <si>
    <t>Đầu ranh đất ông Lý Bạc Hó</t>
  </si>
  <si>
    <t>Hết đất ông Ngô Ìa</t>
  </si>
  <si>
    <t>Đầu ranh đất ông Lý Hún</t>
  </si>
  <si>
    <t>Đầu ranh đất Quách Hùng Thương</t>
  </si>
  <si>
    <t>Hết ranh đất ông Trịnh Thành Công</t>
  </si>
  <si>
    <t>Đường số 1</t>
  </si>
  <si>
    <t>Đầu ranh đất ông Nguyên</t>
  </si>
  <si>
    <t>Hết ranh đất bà Đỏ</t>
  </si>
  <si>
    <t>Đầu ranh đất Bác sỹ Dũng</t>
  </si>
  <si>
    <t>Hết ranh đất Quách Hưng Đại</t>
  </si>
  <si>
    <t>Đường số 3</t>
  </si>
  <si>
    <t>Đầu ranh đất Lý Phước Bình</t>
  </si>
  <si>
    <t>Hết ranh đất Trần Ngọc Minh Thành</t>
  </si>
  <si>
    <t>Đường số 4</t>
  </si>
  <si>
    <t xml:space="preserve">Hết ranh đất ông Hùng </t>
  </si>
  <si>
    <t>Lộ ấp số 8</t>
  </si>
  <si>
    <t>Hết ranh đất ông Lý Mưng</t>
  </si>
  <si>
    <t>Đầu ranh đất bà Lâm Thị Lêl</t>
  </si>
  <si>
    <t>Hết ranh đất ông Lâm Hong</t>
  </si>
  <si>
    <t>Đầu ranh đất Trần Hoàng</t>
  </si>
  <si>
    <t>Hết ranh đất Liêu Tên</t>
  </si>
  <si>
    <t>Đầu ranh đất Tấn Cang</t>
  </si>
  <si>
    <t>Hết ranh đất ông Trịnh Phol</t>
  </si>
  <si>
    <t>Đầu ranh đất Vũ Văn Hoàng</t>
  </si>
  <si>
    <t>Hết đất ông Tiền Buộl</t>
  </si>
  <si>
    <t>Đầu ranh đất ông Dương Phal</t>
  </si>
  <si>
    <t>Hết đất Ngô Văn Thắng</t>
  </si>
  <si>
    <t>Hết đường đal nhà Thạch Phel</t>
  </si>
  <si>
    <t>Hết đất nhà máy Lý Khoa</t>
  </si>
  <si>
    <t>Lộ ấp số 9</t>
  </si>
  <si>
    <t>Đầu ranh đất ông Nguyễn Minh Luận</t>
  </si>
  <si>
    <t>Hết ranh đất ông Húa Đen</t>
  </si>
  <si>
    <t>Giáp ranh đất ông Húa Đen</t>
  </si>
  <si>
    <t>Hết đất Nhà máy Kim Hưng</t>
  </si>
  <si>
    <t>Giáp ranh đất Nhà Máy Kim Hưng</t>
  </si>
  <si>
    <t>Giáp ranh đất ông Nguyễn Minh Luận</t>
  </si>
  <si>
    <t>Hết ranh đất Lý Oi</t>
  </si>
  <si>
    <t>Đầu ranh đất Lý Oi</t>
  </si>
  <si>
    <t>Giáp ấp 23 xã Thạnh Trị</t>
  </si>
  <si>
    <t>Giáp ranh đất Lý Oi</t>
  </si>
  <si>
    <t>Hết ranh đất ông Danh Lợi</t>
  </si>
  <si>
    <t>Đầu ranh đất ông Sinh</t>
  </si>
  <si>
    <t>Hết ranh đất ông Cậy</t>
  </si>
  <si>
    <t>Đầu ranh đất ông Lâm Liêm</t>
  </si>
  <si>
    <t>Hết ranh đất ông Trần Quýt</t>
  </si>
  <si>
    <t xml:space="preserve">Đầu ranh đất ông Trần Văn Út </t>
  </si>
  <si>
    <t>Hết  ranh đất ông Khel (Giáp chùa)</t>
  </si>
  <si>
    <t>Đường  cặp sông</t>
  </si>
  <si>
    <t>Hết đất Bành Thiệu Văn (ông Só)</t>
  </si>
  <si>
    <t>Đầu ranh đất bà Lâm Thị Thuỷ</t>
  </si>
  <si>
    <t>Hết ranh đất bà Lệ ấp Kinh Ngay</t>
  </si>
  <si>
    <t>Kinh Giồng Chùa</t>
  </si>
  <si>
    <t>Đầu ranh đất ông Lý Chấn Thạnh</t>
  </si>
  <si>
    <t>Hết ranh Chùa Lộc Hoà</t>
  </si>
  <si>
    <t>Giáp ranh đất ông Lý Chấn Thạnh</t>
  </si>
  <si>
    <t>Hết ranh đất Lâm Ngọc Giàu</t>
  </si>
  <si>
    <t xml:space="preserve">Lộ Bào Cát- Quang Vinh </t>
  </si>
  <si>
    <t>Hết ranh đất Võ Văn Hiền</t>
  </si>
  <si>
    <t>Giáp ranh đất Võ Văn Hiền</t>
  </si>
  <si>
    <t>Hết ranh đất Bành Ghi</t>
  </si>
  <si>
    <t>Đầu ranh đất ông Trần Văn Bé</t>
  </si>
  <si>
    <t>Giáp ranh TT Châu Hưng A - Bạc Liêu</t>
  </si>
  <si>
    <t>Lộ Bào Cát</t>
  </si>
  <si>
    <t>Đầu ranh đất Phùng Văn Khương</t>
  </si>
  <si>
    <t>Hết ranh đất ông Lê Văn Quang</t>
  </si>
  <si>
    <t>Giáp Ranh xã Châu Hưng</t>
  </si>
  <si>
    <t>Đường đal  Chợ Cũ- Xóm Tro</t>
  </si>
  <si>
    <t>Hết rang đất ông Hàng Hel</t>
  </si>
  <si>
    <t>Lộ ấp Giồng Chùa (mới)</t>
  </si>
  <si>
    <t>Giáp ranh TT Phú Lộc</t>
  </si>
  <si>
    <t>Hết ranh đất Quách Mứng</t>
  </si>
  <si>
    <t>Khu Tái định cư ấp Số 9</t>
  </si>
  <si>
    <t>Đường đal số 8, thị trấn Hưng Lợi</t>
  </si>
  <si>
    <t>Hết đất nhà Tô Quệnh</t>
  </si>
  <si>
    <t xml:space="preserve">Đường đal ấp Xóm Tro </t>
  </si>
  <si>
    <t>Đầu ranh đất ông Tăng Kịch</t>
  </si>
  <si>
    <t>Lộ Xóm Tro 1</t>
  </si>
  <si>
    <t>Đầu ranh đất Thạch Sa Rinh</t>
  </si>
  <si>
    <t>Hết ranh đất ông Tô Vương</t>
  </si>
  <si>
    <t>Đường cặp trạm y tế</t>
  </si>
  <si>
    <t>Giáp huyện lộ 68</t>
  </si>
  <si>
    <t>Đường đal ấp số 8</t>
  </si>
  <si>
    <t>Đường lộ Đal (Kênh 3 Huê)</t>
  </si>
  <si>
    <t>Đất ông Tăng Dươl</t>
  </si>
  <si>
    <t>Hết ranh đất ông Đinh Công Hùng</t>
  </si>
  <si>
    <t>TT Hưng Lợi</t>
  </si>
  <si>
    <t>TT. Phú Lộc</t>
  </si>
  <si>
    <t>Hết ranh đất ông
 Danh Hiền</t>
  </si>
  <si>
    <t>Đầu ranh đất ông 
Ngô Sang</t>
  </si>
  <si>
    <t>Cầu Sa Di</t>
  </si>
  <si>
    <t>Đường Huyện 61 (Huyện 5 cũ)</t>
  </si>
  <si>
    <t>Đầu Vàm Xáng (Đầu ấp Rẫy Mới)</t>
  </si>
  <si>
    <t>Lộ kinh 8 thước</t>
  </si>
  <si>
    <t>Lộ đai ấp 22</t>
  </si>
  <si>
    <t>Giáp Huyện lộ 61 (Huyện lộ 5 cũ)</t>
  </si>
  <si>
    <t>Hết rang đất ông Nguyễn Văn Điệp</t>
  </si>
  <si>
    <t>Đường đal ấp Tà Lọt C- Mây Dóc</t>
  </si>
  <si>
    <t>Huyện Lộ (Hết ranh đất Mễu)</t>
  </si>
  <si>
    <t>Đường đal Mây Dóc</t>
  </si>
  <si>
    <t>Cầu trường học Mây Dóc</t>
  </si>
  <si>
    <t>Cầu Treo Mây Dóc</t>
  </si>
  <si>
    <t>Đầu ranh đất ông Nguyễn Văn Cảnh</t>
  </si>
  <si>
    <t>Giáp ranh xã Vĩnh Thành (Hết ranh đất Lý Kel)</t>
  </si>
  <si>
    <t>Đường đal ấp Rẫy Mới</t>
  </si>
  <si>
    <t>Đầu ranh đất ông Lý Sol</t>
  </si>
  <si>
    <t>Hết ranh đất ông Lý Út</t>
  </si>
  <si>
    <t>Đường đal Rẫy Mới- Tà Niền</t>
  </si>
  <si>
    <t>Đầu ranh đất Tô Phước Sinh</t>
  </si>
  <si>
    <t>Hết ranh đất Nguyễn Văn Răng</t>
  </si>
  <si>
    <t>Đường đal ấp Tà Niền</t>
  </si>
  <si>
    <t>Cầu ông Đoàn Văn Thắng</t>
  </si>
  <si>
    <t>Cầu Mếu Tà Niền</t>
  </si>
  <si>
    <t>Đường đal Tà Điếp C1- Tà Điếp C2</t>
  </si>
  <si>
    <t>Đường đal ấp Tà Lọt A</t>
  </si>
  <si>
    <t>Hết ranh đất ông Nguyễn Văn Đảm</t>
  </si>
  <si>
    <t>Đường đal ấp Tà Lọt C</t>
  </si>
  <si>
    <t>Đầu ranh đất Nguyễn Văn Thành</t>
  </si>
  <si>
    <t>Hết ranh đất ông Lê Văn Toàn</t>
  </si>
  <si>
    <t>Đường đal ấp Trương Hiền</t>
  </si>
  <si>
    <t>Xã Thạnh Trị</t>
  </si>
  <si>
    <t>Giáp ranh xã Tân Long (xã Thạnh Tân cũ)</t>
  </si>
  <si>
    <t>Giáp ranh xã Tân Long</t>
  </si>
  <si>
    <t>Đường đal ấp Tà Niền - Rẩy Mới</t>
  </si>
  <si>
    <t>Tuyến đường trục phát triển kinh tế Đông Tây</t>
  </si>
  <si>
    <t>Hết ranh đất ông Trương Văn Hòa</t>
  </si>
  <si>
    <t>Giáp đất bà Huyền</t>
  </si>
  <si>
    <t>Ngã 3 Kênh thủy lợi</t>
  </si>
  <si>
    <t>Giáp ranh Trường Dân tọc nội trú</t>
  </si>
  <si>
    <t>Hết ranh đất Trường Dân tộc nội trú</t>
  </si>
  <si>
    <t>Giáp ranh đất ông Mã Thanh Hiền</t>
  </si>
  <si>
    <t>Hết ranh đất ông Mã Thanh Hiền</t>
  </si>
  <si>
    <t>Hết ranh đất ông Sơn Y</t>
  </si>
  <si>
    <t>Giáp ranh đất ông Ong Văn Tấn</t>
  </si>
  <si>
    <t>Hết ranh đất bà Quách Kim Sang</t>
  </si>
  <si>
    <t>Giáp ranh đất bà Danh Thị Kha</t>
  </si>
  <si>
    <t>Hết ranh đất bà Danh Thị Xà Linh</t>
  </si>
  <si>
    <t>Hết ranh đất nhà ông Lưu Văn Giang</t>
  </si>
  <si>
    <t>Lộ Đal số 9</t>
  </si>
  <si>
    <t>Bến phà Kinh đào</t>
  </si>
  <si>
    <t>Đường đal Rạch Vượt (phía dưới)</t>
  </si>
  <si>
    <t>Đường đal Rạch Trâm - Đê</t>
  </si>
  <si>
    <t>Hết đất ông Đào Văn 
Đẹp</t>
  </si>
  <si>
    <t>Đường rẻ nhánh rạch Tàu - Đê Tả hữu</t>
  </si>
  <si>
    <t>Đường Bần Xanh (phía trên)</t>
  </si>
  <si>
    <t>Đường Cù Chính Liên vai trước (lộ đal An Phú)</t>
  </si>
  <si>
    <t>Đường Cù Chính Liên vai sau (lộ đal An Phú)</t>
  </si>
  <si>
    <t>Lộ dal An Phú -An Phú A</t>
  </si>
  <si>
    <t>Đầu ranh đất Ngô Văn Nhân</t>
  </si>
  <si>
    <t>Đường Rạch Ông Cột-Rạch Đầu lá</t>
  </si>
  <si>
    <t>Đường Đal Bần Bầu</t>
  </si>
  <si>
    <t xml:space="preserve">Đường tỉnh 935 </t>
  </si>
  <si>
    <t>Giáp ranh xã Tài Văn</t>
  </si>
  <si>
    <t>Cầu An Nô</t>
  </si>
  <si>
    <t xml:space="preserve">Cầu An Hòa </t>
  </si>
  <si>
    <t>Cầu Lác Bưng</t>
  </si>
  <si>
    <t>Giáp ranh xã Thạnh Thới Thuận</t>
  </si>
  <si>
    <t>Đường  Huyện 36</t>
  </si>
  <si>
    <t>Từ đường Tỉnh 935</t>
  </si>
  <si>
    <t>Huyện lộ 36</t>
  </si>
  <si>
    <t>Hết ranh đất nhà máy ông Hiệp</t>
  </si>
  <si>
    <t>Giáp đường Tỉnh 935</t>
  </si>
  <si>
    <t>Hết ranh đất Trường tiểu học ấp Tắc Bướm</t>
  </si>
  <si>
    <t>Giáp đường Tỉnh 935 (vào ấp Tiên Cường)</t>
  </si>
  <si>
    <t>Đầu ranh đất ông Phan Văn Tình (qua cầu sắt dọc theo rạch Tầm Du)</t>
  </si>
  <si>
    <t>Giáp đường Huyện 36</t>
  </si>
  <si>
    <t>Đường huyện 35</t>
  </si>
  <si>
    <t>Cầu Sắt (UBND xã)</t>
  </si>
  <si>
    <t>Cầu Mỹ Thanh</t>
  </si>
  <si>
    <t>Đến Cầu So Đũa</t>
  </si>
  <si>
    <t>Cống Rạch So Đũa</t>
  </si>
  <si>
    <t>Bến đò Thới Lai</t>
  </si>
  <si>
    <t>Ngã ba giáp Nhà ông Trương Phi Long</t>
  </si>
  <si>
    <t xml:space="preserve">Giáp đường 
huyện nhà ông Thành </t>
  </si>
  <si>
    <t>Các tuyến đường bê tông có mặt lộ 
rộng từ 3,5m trở lên</t>
  </si>
  <si>
    <t>Các đường bê tông có mặt lộ rộng trên 2m đến dưới 3,5m</t>
  </si>
  <si>
    <t>Các đường bê tông có mặt lộ rộng từ 2m trở xuống</t>
  </si>
  <si>
    <t>Khoảng 06 tuyến</t>
  </si>
  <si>
    <t>Khoảng 18 tuyến</t>
  </si>
  <si>
    <t>Khoảng 8 tuyến</t>
  </si>
  <si>
    <t>Lộ dal nối khu vực chợ với khu tái định cư</t>
  </si>
  <si>
    <t>đổi đường đất kênh 6 sệp (toàn tuyến) thành đường đal do mới làm đường</t>
  </si>
  <si>
    <t>Đường đal Xung Thum A (Từ ranh đất ông Sơn Nem)</t>
  </si>
  <si>
    <t>Ghi chú</t>
  </si>
  <si>
    <t>STT</t>
  </si>
  <si>
    <t>35.1</t>
  </si>
  <si>
    <t>35.2</t>
  </si>
  <si>
    <t>35.3</t>
  </si>
  <si>
    <t>35.4</t>
  </si>
  <si>
    <t>35.5</t>
  </si>
  <si>
    <t>35.6</t>
  </si>
  <si>
    <t>35.7</t>
  </si>
  <si>
    <t>35.8</t>
  </si>
  <si>
    <t>35.9</t>
  </si>
  <si>
    <t>35.11</t>
  </si>
  <si>
    <t>35.12</t>
  </si>
  <si>
    <t>35.13</t>
  </si>
  <si>
    <t>35.14</t>
  </si>
  <si>
    <t>35.15</t>
  </si>
  <si>
    <t>35.16</t>
  </si>
  <si>
    <t>35.17</t>
  </si>
  <si>
    <t>35.18</t>
  </si>
  <si>
    <t>35.19</t>
  </si>
  <si>
    <t>36.1</t>
  </si>
  <si>
    <t>36.2</t>
  </si>
  <si>
    <t>36.3</t>
  </si>
  <si>
    <t>36.4</t>
  </si>
  <si>
    <t>36.5</t>
  </si>
  <si>
    <t>36.6</t>
  </si>
  <si>
    <t>36.7</t>
  </si>
  <si>
    <t>36.8</t>
  </si>
  <si>
    <t>36.9</t>
  </si>
  <si>
    <t>36.11</t>
  </si>
  <si>
    <t>36.12</t>
  </si>
  <si>
    <t>36.13</t>
  </si>
  <si>
    <t>36.14</t>
  </si>
  <si>
    <t>36.15</t>
  </si>
  <si>
    <t>36.16</t>
  </si>
  <si>
    <t>36.17</t>
  </si>
  <si>
    <t>36.18</t>
  </si>
  <si>
    <t>37.1</t>
  </si>
  <si>
    <t>37.2</t>
  </si>
  <si>
    <t>37.3</t>
  </si>
  <si>
    <t>37.4</t>
  </si>
  <si>
    <t>37.5</t>
  </si>
  <si>
    <t>37.6</t>
  </si>
  <si>
    <t>37.7</t>
  </si>
  <si>
    <t>37.8</t>
  </si>
  <si>
    <t>37.9</t>
  </si>
  <si>
    <t>37.11</t>
  </si>
  <si>
    <t>37.12</t>
  </si>
  <si>
    <t>37.13</t>
  </si>
  <si>
    <t>37.14</t>
  </si>
  <si>
    <t>37.15</t>
  </si>
  <si>
    <t>37.16</t>
  </si>
  <si>
    <t>37.17</t>
  </si>
  <si>
    <t>37.18</t>
  </si>
  <si>
    <t>37.19</t>
  </si>
  <si>
    <t>37.21</t>
  </si>
  <si>
    <t>37.22</t>
  </si>
  <si>
    <t>37.23</t>
  </si>
  <si>
    <t>37.24</t>
  </si>
  <si>
    <t>37.25</t>
  </si>
  <si>
    <t>37.26</t>
  </si>
  <si>
    <t>37.27</t>
  </si>
  <si>
    <t>37.28</t>
  </si>
  <si>
    <t>37.29</t>
  </si>
  <si>
    <t>37.31</t>
  </si>
  <si>
    <t>37.32</t>
  </si>
  <si>
    <t>37.33</t>
  </si>
  <si>
    <t>37.34</t>
  </si>
  <si>
    <t>37.35</t>
  </si>
  <si>
    <t>37.36</t>
  </si>
  <si>
    <t>37.37</t>
  </si>
  <si>
    <t>37.38</t>
  </si>
  <si>
    <t>37.39</t>
  </si>
  <si>
    <t>37.41</t>
  </si>
  <si>
    <t>37.42</t>
  </si>
  <si>
    <t>37.43</t>
  </si>
  <si>
    <t>37.44</t>
  </si>
  <si>
    <t>37.45</t>
  </si>
  <si>
    <t>37.46</t>
  </si>
  <si>
    <t>37.47</t>
  </si>
  <si>
    <t>37.48</t>
  </si>
  <si>
    <t>37.49</t>
  </si>
  <si>
    <t>38.1</t>
  </si>
  <si>
    <t>38.2</t>
  </si>
  <si>
    <t>38.3</t>
  </si>
  <si>
    <t>38.4</t>
  </si>
  <si>
    <t>38.5</t>
  </si>
  <si>
    <t>38.6</t>
  </si>
  <si>
    <t>38.7</t>
  </si>
  <si>
    <t>38.8</t>
  </si>
  <si>
    <t>38.9</t>
  </si>
  <si>
    <t>38.11</t>
  </si>
  <si>
    <t>38.12</t>
  </si>
  <si>
    <t>38.13</t>
  </si>
  <si>
    <t>38.14</t>
  </si>
  <si>
    <t>38.15</t>
  </si>
  <si>
    <t>38.16</t>
  </si>
  <si>
    <t>39.1</t>
  </si>
  <si>
    <t>39.2</t>
  </si>
  <si>
    <t>39.3</t>
  </si>
  <si>
    <t>39.4</t>
  </si>
  <si>
    <t>39.5</t>
  </si>
  <si>
    <t>39.6</t>
  </si>
  <si>
    <t>39.7</t>
  </si>
  <si>
    <t>39.8</t>
  </si>
  <si>
    <t>39.9</t>
  </si>
  <si>
    <t>39.11</t>
  </si>
  <si>
    <t>39.12</t>
  </si>
  <si>
    <t>39.13</t>
  </si>
  <si>
    <t>39.14</t>
  </si>
  <si>
    <t>39.15</t>
  </si>
  <si>
    <t>39.16</t>
  </si>
  <si>
    <t>39.17</t>
  </si>
  <si>
    <t>39.18</t>
  </si>
  <si>
    <t>39.19</t>
  </si>
  <si>
    <t>39.21</t>
  </si>
  <si>
    <t>39.22</t>
  </si>
  <si>
    <t>39.23</t>
  </si>
  <si>
    <t>39.24</t>
  </si>
  <si>
    <t>39.25</t>
  </si>
  <si>
    <t>39.26</t>
  </si>
  <si>
    <t>39.27</t>
  </si>
  <si>
    <t>39.28</t>
  </si>
  <si>
    <t>39.29</t>
  </si>
  <si>
    <t>39.31</t>
  </si>
  <si>
    <t>39.32</t>
  </si>
  <si>
    <t>40.1</t>
  </si>
  <si>
    <t>40.2</t>
  </si>
  <si>
    <t>40.3</t>
  </si>
  <si>
    <t>40.4</t>
  </si>
  <si>
    <t>40.5</t>
  </si>
  <si>
    <t>40.6</t>
  </si>
  <si>
    <t>40.7</t>
  </si>
  <si>
    <t>40.8</t>
  </si>
  <si>
    <t>40.9</t>
  </si>
  <si>
    <t>40.11</t>
  </si>
  <si>
    <t>40.12</t>
  </si>
  <si>
    <t>40.13</t>
  </si>
  <si>
    <t>40.14</t>
  </si>
  <si>
    <t>40.15</t>
  </si>
  <si>
    <t>40.16</t>
  </si>
  <si>
    <t>40.17</t>
  </si>
  <si>
    <t>40.18</t>
  </si>
  <si>
    <t>40.19</t>
  </si>
  <si>
    <t>40.21</t>
  </si>
  <si>
    <t>40.22</t>
  </si>
  <si>
    <t>40.23</t>
  </si>
  <si>
    <t>40.24</t>
  </si>
  <si>
    <t>40.25</t>
  </si>
  <si>
    <t>40.26</t>
  </si>
  <si>
    <t>40.27</t>
  </si>
  <si>
    <t>40.28</t>
  </si>
  <si>
    <t>40.29</t>
  </si>
  <si>
    <t>40.31</t>
  </si>
  <si>
    <t>40.32</t>
  </si>
  <si>
    <t>40.33</t>
  </si>
  <si>
    <t>40.34</t>
  </si>
  <si>
    <t>40.35</t>
  </si>
  <si>
    <t>40.36</t>
  </si>
  <si>
    <t>40.37</t>
  </si>
  <si>
    <t>40.38</t>
  </si>
  <si>
    <t>40.39</t>
  </si>
  <si>
    <t>40.41</t>
  </si>
  <si>
    <t>40.42</t>
  </si>
  <si>
    <t>40.43</t>
  </si>
  <si>
    <t>40.44</t>
  </si>
  <si>
    <t>40.45</t>
  </si>
  <si>
    <t>40.46</t>
  </si>
  <si>
    <t>40.47</t>
  </si>
  <si>
    <t>40.48</t>
  </si>
  <si>
    <t>40.49</t>
  </si>
  <si>
    <t>41.1</t>
  </si>
  <si>
    <t>41.2</t>
  </si>
  <si>
    <t>41.3</t>
  </si>
  <si>
    <t>41.4</t>
  </si>
  <si>
    <t>41.5</t>
  </si>
  <si>
    <t>41.6</t>
  </si>
  <si>
    <t>41.7</t>
  </si>
  <si>
    <t>41.8</t>
  </si>
  <si>
    <t>41.9</t>
  </si>
  <si>
    <t>41.11</t>
  </si>
  <si>
    <t>41.12</t>
  </si>
  <si>
    <t>41.13</t>
  </si>
  <si>
    <t>41.14</t>
  </si>
  <si>
    <t>41.15</t>
  </si>
  <si>
    <t>41.16</t>
  </si>
  <si>
    <t>41.17</t>
  </si>
  <si>
    <t>41.18</t>
  </si>
  <si>
    <t>41.19</t>
  </si>
  <si>
    <t>41.21</t>
  </si>
  <si>
    <t>41.22</t>
  </si>
  <si>
    <t>41.23</t>
  </si>
  <si>
    <t>41.24</t>
  </si>
  <si>
    <t>41.25</t>
  </si>
  <si>
    <t>41.26</t>
  </si>
  <si>
    <t>41.27</t>
  </si>
  <si>
    <t>41.28</t>
  </si>
  <si>
    <t>41.29</t>
  </si>
  <si>
    <t>41.31</t>
  </si>
  <si>
    <t>41.32</t>
  </si>
  <si>
    <t>41.33</t>
  </si>
  <si>
    <t>41.34</t>
  </si>
  <si>
    <t>41.35</t>
  </si>
  <si>
    <t>41.36</t>
  </si>
  <si>
    <t>41.37</t>
  </si>
  <si>
    <t>41.38</t>
  </si>
  <si>
    <t>41.39</t>
  </si>
  <si>
    <t>41.41</t>
  </si>
  <si>
    <t>41.42</t>
  </si>
  <si>
    <t>41.43</t>
  </si>
  <si>
    <t>41.44</t>
  </si>
  <si>
    <t>41.45</t>
  </si>
  <si>
    <t>41.46</t>
  </si>
  <si>
    <t>41.47</t>
  </si>
  <si>
    <t>41.48</t>
  </si>
  <si>
    <t>41.49</t>
  </si>
  <si>
    <t>41.51</t>
  </si>
  <si>
    <t>42.1</t>
  </si>
  <si>
    <t>42.2</t>
  </si>
  <si>
    <t>42.3</t>
  </si>
  <si>
    <t>42.4</t>
  </si>
  <si>
    <t>42.5</t>
  </si>
  <si>
    <t>42.6</t>
  </si>
  <si>
    <t>42.7</t>
  </si>
  <si>
    <t>42.8</t>
  </si>
  <si>
    <t>42.9</t>
  </si>
  <si>
    <t>42.11</t>
  </si>
  <si>
    <t>42.12</t>
  </si>
  <si>
    <t>42.13</t>
  </si>
  <si>
    <t>42.14</t>
  </si>
  <si>
    <t>42.15</t>
  </si>
  <si>
    <t>42.16</t>
  </si>
  <si>
    <t>42.17</t>
  </si>
  <si>
    <t>42.18</t>
  </si>
  <si>
    <t>42.19</t>
  </si>
  <si>
    <t>42.21</t>
  </si>
  <si>
    <t>42.22</t>
  </si>
  <si>
    <t>42.23</t>
  </si>
  <si>
    <t>42.24</t>
  </si>
  <si>
    <t>42.25</t>
  </si>
  <si>
    <t>42.26</t>
  </si>
  <si>
    <t>42.27</t>
  </si>
  <si>
    <t>42.28</t>
  </si>
  <si>
    <t>42.29</t>
  </si>
  <si>
    <t>42.31</t>
  </si>
  <si>
    <t>42.32</t>
  </si>
  <si>
    <t>42.33</t>
  </si>
  <si>
    <t>42.34</t>
  </si>
  <si>
    <t>42.35</t>
  </si>
  <si>
    <t>42.36</t>
  </si>
  <si>
    <t>42.37</t>
  </si>
  <si>
    <t>42.38</t>
  </si>
  <si>
    <t>42.39</t>
  </si>
  <si>
    <t>42.41</t>
  </si>
  <si>
    <t>42.42</t>
  </si>
  <si>
    <t>42.43</t>
  </si>
  <si>
    <t>43.1</t>
  </si>
  <si>
    <t>43.2</t>
  </si>
  <si>
    <t>43.3</t>
  </si>
  <si>
    <t>43.4</t>
  </si>
  <si>
    <t>43.5</t>
  </si>
  <si>
    <t>43.6</t>
  </si>
  <si>
    <t>43.7</t>
  </si>
  <si>
    <t>43.8</t>
  </si>
  <si>
    <t>43.9</t>
  </si>
  <si>
    <t>43.11</t>
  </si>
  <si>
    <t>43.12</t>
  </si>
  <si>
    <t>43.13</t>
  </si>
  <si>
    <t>43.14</t>
  </si>
  <si>
    <t>43.15</t>
  </si>
  <si>
    <t>43.16</t>
  </si>
  <si>
    <t>43.17</t>
  </si>
  <si>
    <t>43.18</t>
  </si>
  <si>
    <t>43.19</t>
  </si>
  <si>
    <t>43.21</t>
  </si>
  <si>
    <t>43.22</t>
  </si>
  <si>
    <t>43.23</t>
  </si>
  <si>
    <t>43.24</t>
  </si>
  <si>
    <t>43.25</t>
  </si>
  <si>
    <t>43.26</t>
  </si>
  <si>
    <t>43.27</t>
  </si>
  <si>
    <t>43.28</t>
  </si>
  <si>
    <t>44.1</t>
  </si>
  <si>
    <t>44.2</t>
  </si>
  <si>
    <t>44.3</t>
  </si>
  <si>
    <t>44.4</t>
  </si>
  <si>
    <t>44.5</t>
  </si>
  <si>
    <t>44.6</t>
  </si>
  <si>
    <t>44.7</t>
  </si>
  <si>
    <t>44.8</t>
  </si>
  <si>
    <t>44.9</t>
  </si>
  <si>
    <t>44.10</t>
  </si>
  <si>
    <t>44.11</t>
  </si>
  <si>
    <t>44.12</t>
  </si>
  <si>
    <t>44.13</t>
  </si>
  <si>
    <t>44.14</t>
  </si>
  <si>
    <t>44.15</t>
  </si>
  <si>
    <t>44.16</t>
  </si>
  <si>
    <t>44.17</t>
  </si>
  <si>
    <t>44.18</t>
  </si>
  <si>
    <t>44.19</t>
  </si>
  <si>
    <t>44.20</t>
  </si>
  <si>
    <t>44.21</t>
  </si>
  <si>
    <t>44.22</t>
  </si>
  <si>
    <t>44.23</t>
  </si>
  <si>
    <t>44.24</t>
  </si>
  <si>
    <t>44.25</t>
  </si>
  <si>
    <t>44.26</t>
  </si>
  <si>
    <t>44.27</t>
  </si>
  <si>
    <t>44.28</t>
  </si>
  <si>
    <t>44.29</t>
  </si>
  <si>
    <t>44.30</t>
  </si>
  <si>
    <t>44.31</t>
  </si>
  <si>
    <t>44.32</t>
  </si>
  <si>
    <t>44.33</t>
  </si>
  <si>
    <t>44.34</t>
  </si>
  <si>
    <t>44.35</t>
  </si>
  <si>
    <t>44.36</t>
  </si>
  <si>
    <t>44.37</t>
  </si>
  <si>
    <t>44.38</t>
  </si>
  <si>
    <t>44.39</t>
  </si>
  <si>
    <t>44.40</t>
  </si>
  <si>
    <t>44.41</t>
  </si>
  <si>
    <t>44.42</t>
  </si>
  <si>
    <t>44.43</t>
  </si>
  <si>
    <t>44.44</t>
  </si>
  <si>
    <t>44.45</t>
  </si>
  <si>
    <t>44.46</t>
  </si>
  <si>
    <t>44.47</t>
  </si>
  <si>
    <t>44.48</t>
  </si>
  <si>
    <t>44.49</t>
  </si>
  <si>
    <t>44.50</t>
  </si>
  <si>
    <t>44.51</t>
  </si>
  <si>
    <t>44.52</t>
  </si>
  <si>
    <t>44.53</t>
  </si>
  <si>
    <t>44.54</t>
  </si>
  <si>
    <t>44.55</t>
  </si>
  <si>
    <t>44.56</t>
  </si>
  <si>
    <t>44.57</t>
  </si>
  <si>
    <t>44.58</t>
  </si>
  <si>
    <t>44.59</t>
  </si>
  <si>
    <t>45.1</t>
  </si>
  <si>
    <t>45.2</t>
  </si>
  <si>
    <t>45.3</t>
  </si>
  <si>
    <t>45.4</t>
  </si>
  <si>
    <t>45.5</t>
  </si>
  <si>
    <t>45.6</t>
  </si>
  <si>
    <t>45.7</t>
  </si>
  <si>
    <t>45.8</t>
  </si>
  <si>
    <t>45.9</t>
  </si>
  <si>
    <t>45.11</t>
  </si>
  <si>
    <t>45.12</t>
  </si>
  <si>
    <t>45.13</t>
  </si>
  <si>
    <t>45.14</t>
  </si>
  <si>
    <t>45.15</t>
  </si>
  <si>
    <t>45.16</t>
  </si>
  <si>
    <t>45.17</t>
  </si>
  <si>
    <t>45.18</t>
  </si>
  <si>
    <t>45.19</t>
  </si>
  <si>
    <t>45.21</t>
  </si>
  <si>
    <t>45.22</t>
  </si>
  <si>
    <t>45.23</t>
  </si>
  <si>
    <t>45.24</t>
  </si>
  <si>
    <t>45.25</t>
  </si>
  <si>
    <t>45.26</t>
  </si>
  <si>
    <t>45.27</t>
  </si>
  <si>
    <t>45.28</t>
  </si>
  <si>
    <t>45.29</t>
  </si>
  <si>
    <t>45.31</t>
  </si>
  <si>
    <t>45.32</t>
  </si>
  <si>
    <t>45.33</t>
  </si>
  <si>
    <t>45.34</t>
  </si>
  <si>
    <t>45.35</t>
  </si>
  <si>
    <t>45.36</t>
  </si>
  <si>
    <t>45.37</t>
  </si>
  <si>
    <t>45.38</t>
  </si>
  <si>
    <t>45.39</t>
  </si>
  <si>
    <t>45.41</t>
  </si>
  <si>
    <t>45.42</t>
  </si>
  <si>
    <t>45.43</t>
  </si>
  <si>
    <t>45.44</t>
  </si>
  <si>
    <t>45.45</t>
  </si>
  <si>
    <t>45.46</t>
  </si>
  <si>
    <t>45.47</t>
  </si>
  <si>
    <t>45.48</t>
  </si>
  <si>
    <t>45.49</t>
  </si>
  <si>
    <t>45.51</t>
  </si>
  <si>
    <t>45.52</t>
  </si>
  <si>
    <t>45.53</t>
  </si>
  <si>
    <t>45.54</t>
  </si>
  <si>
    <t>45.55</t>
  </si>
  <si>
    <t>45.56</t>
  </si>
  <si>
    <t>45.57</t>
  </si>
  <si>
    <t>45.58</t>
  </si>
  <si>
    <t>45.59</t>
  </si>
  <si>
    <t>45.61</t>
  </si>
  <si>
    <t>45.62</t>
  </si>
  <si>
    <t>45.63</t>
  </si>
  <si>
    <t>45.64</t>
  </si>
  <si>
    <t>45.65</t>
  </si>
  <si>
    <t>45.66</t>
  </si>
  <si>
    <t>45.67</t>
  </si>
  <si>
    <t>45.68</t>
  </si>
  <si>
    <t>45.69</t>
  </si>
  <si>
    <t>45.71</t>
  </si>
  <si>
    <t>45.72</t>
  </si>
  <si>
    <t>45.73</t>
  </si>
  <si>
    <t>45.74</t>
  </si>
  <si>
    <t>45.75</t>
  </si>
  <si>
    <t>45.76</t>
  </si>
  <si>
    <t>45.77</t>
  </si>
  <si>
    <t>45.78</t>
  </si>
  <si>
    <t>45.79</t>
  </si>
  <si>
    <t>45.81</t>
  </si>
  <si>
    <t>45.82</t>
  </si>
  <si>
    <t>45.83</t>
  </si>
  <si>
    <t>45.84</t>
  </si>
  <si>
    <t>45.85</t>
  </si>
  <si>
    <t>45.86</t>
  </si>
  <si>
    <t>45.87</t>
  </si>
  <si>
    <t>45.88</t>
  </si>
  <si>
    <t>45.89</t>
  </si>
  <si>
    <t>45.91</t>
  </si>
  <si>
    <t>45.92</t>
  </si>
  <si>
    <t>46.1</t>
  </si>
  <si>
    <t>46.2</t>
  </si>
  <si>
    <t>46.3</t>
  </si>
  <si>
    <t>46.4</t>
  </si>
  <si>
    <t>46.5</t>
  </si>
  <si>
    <t>46.6</t>
  </si>
  <si>
    <t>46.7</t>
  </si>
  <si>
    <t>46.8</t>
  </si>
  <si>
    <t>46.9</t>
  </si>
  <si>
    <t>46.11</t>
  </si>
  <si>
    <t>46.12</t>
  </si>
  <si>
    <t>46.13</t>
  </si>
  <si>
    <t>46.14</t>
  </si>
  <si>
    <t>46.15</t>
  </si>
  <si>
    <t>46.16</t>
  </si>
  <si>
    <t>46.17</t>
  </si>
  <si>
    <t>46.18</t>
  </si>
  <si>
    <t>46.19</t>
  </si>
  <si>
    <t>46.21</t>
  </si>
  <si>
    <t>46.22</t>
  </si>
  <si>
    <t>46.23</t>
  </si>
  <si>
    <t>46.24</t>
  </si>
  <si>
    <t>46.25</t>
  </si>
  <si>
    <t>46.26</t>
  </si>
  <si>
    <t>46.27</t>
  </si>
  <si>
    <t>46.28</t>
  </si>
  <si>
    <t>46.29</t>
  </si>
  <si>
    <t>46.31</t>
  </si>
  <si>
    <t>46.32</t>
  </si>
  <si>
    <t>46.33</t>
  </si>
  <si>
    <t>46.34</t>
  </si>
  <si>
    <t>47.1</t>
  </si>
  <si>
    <t>47.2</t>
  </si>
  <si>
    <t>47.3</t>
  </si>
  <si>
    <t>47.4</t>
  </si>
  <si>
    <t>47.5</t>
  </si>
  <si>
    <t>47.6</t>
  </si>
  <si>
    <t>47.7</t>
  </si>
  <si>
    <t>47.8</t>
  </si>
  <si>
    <t>47.9</t>
  </si>
  <si>
    <t>47.11</t>
  </si>
  <si>
    <t>47.12</t>
  </si>
  <si>
    <t>47.13</t>
  </si>
  <si>
    <t>47.14</t>
  </si>
  <si>
    <t>47.15</t>
  </si>
  <si>
    <t>47.16</t>
  </si>
  <si>
    <t>47.17</t>
  </si>
  <si>
    <t>47.18</t>
  </si>
  <si>
    <t>47.19</t>
  </si>
  <si>
    <t>47.21</t>
  </si>
  <si>
    <t>47.22</t>
  </si>
  <si>
    <t>47.23</t>
  </si>
  <si>
    <t>47.24</t>
  </si>
  <si>
    <t>47.25</t>
  </si>
  <si>
    <t>47.26</t>
  </si>
  <si>
    <t>47.27</t>
  </si>
  <si>
    <t>47.28</t>
  </si>
  <si>
    <t>47.29</t>
  </si>
  <si>
    <t>47.31</t>
  </si>
  <si>
    <t>47.32</t>
  </si>
  <si>
    <t>47.33</t>
  </si>
  <si>
    <t>47.34</t>
  </si>
  <si>
    <t>47.35</t>
  </si>
  <si>
    <t>47.36</t>
  </si>
  <si>
    <t>47.37</t>
  </si>
  <si>
    <t>47.38</t>
  </si>
  <si>
    <t>48.1</t>
  </si>
  <si>
    <t>48.2</t>
  </si>
  <si>
    <t>48.3</t>
  </si>
  <si>
    <t>48.4</t>
  </si>
  <si>
    <t>48.5</t>
  </si>
  <si>
    <t>48.6</t>
  </si>
  <si>
    <t>48.7</t>
  </si>
  <si>
    <t>48.8</t>
  </si>
  <si>
    <t>48.9</t>
  </si>
  <si>
    <t>48.11</t>
  </si>
  <si>
    <t>48.12</t>
  </si>
  <si>
    <t>48.13</t>
  </si>
  <si>
    <t>48.14</t>
  </si>
  <si>
    <t>48.15</t>
  </si>
  <si>
    <t>48.16</t>
  </si>
  <si>
    <t>48.17</t>
  </si>
  <si>
    <t>48.18</t>
  </si>
  <si>
    <t>48.19</t>
  </si>
  <si>
    <t>48.21</t>
  </si>
  <si>
    <t>48.22</t>
  </si>
  <si>
    <t>48.23</t>
  </si>
  <si>
    <t>48.24</t>
  </si>
  <si>
    <t>48.25</t>
  </si>
  <si>
    <t>48.26</t>
  </si>
  <si>
    <t>48.27</t>
  </si>
  <si>
    <t>48.28</t>
  </si>
  <si>
    <t>48.29</t>
  </si>
  <si>
    <t>48.31</t>
  </si>
  <si>
    <t>48.32</t>
  </si>
  <si>
    <t>48.33</t>
  </si>
  <si>
    <t>48.34</t>
  </si>
  <si>
    <t>48.35</t>
  </si>
  <si>
    <t>48.36</t>
  </si>
  <si>
    <t>48.37</t>
  </si>
  <si>
    <t>48.38</t>
  </si>
  <si>
    <t>48.39</t>
  </si>
  <si>
    <t>48.41</t>
  </si>
  <si>
    <t>48.42</t>
  </si>
  <si>
    <t>49.1</t>
  </si>
  <si>
    <t>49.2</t>
  </si>
  <si>
    <t>49.3</t>
  </si>
  <si>
    <t>49.4</t>
  </si>
  <si>
    <t>49.5</t>
  </si>
  <si>
    <t>49.6</t>
  </si>
  <si>
    <t>49.7</t>
  </si>
  <si>
    <t>49.8</t>
  </si>
  <si>
    <t>49.9</t>
  </si>
  <si>
    <t>49.11</t>
  </si>
  <si>
    <t>49.12</t>
  </si>
  <si>
    <t>49.13</t>
  </si>
  <si>
    <t>49.14</t>
  </si>
  <si>
    <t>49.15</t>
  </si>
  <si>
    <t>49.16</t>
  </si>
  <si>
    <t>49.17</t>
  </si>
  <si>
    <t>49.18</t>
  </si>
  <si>
    <t>49.19</t>
  </si>
  <si>
    <t>49.21</t>
  </si>
  <si>
    <t>49.22</t>
  </si>
  <si>
    <t>49.23</t>
  </si>
  <si>
    <t>49.24</t>
  </si>
  <si>
    <t>49.25</t>
  </si>
  <si>
    <t>49.26</t>
  </si>
  <si>
    <t>49.27</t>
  </si>
  <si>
    <t>49.28</t>
  </si>
  <si>
    <t>49.29</t>
  </si>
  <si>
    <t>49.31</t>
  </si>
  <si>
    <t>49.32</t>
  </si>
  <si>
    <t>49.33</t>
  </si>
  <si>
    <t>49.34</t>
  </si>
  <si>
    <t>49.35</t>
  </si>
  <si>
    <t>49.36</t>
  </si>
  <si>
    <t>49.37</t>
  </si>
  <si>
    <t>50.1</t>
  </si>
  <si>
    <t>50.2</t>
  </si>
  <si>
    <t>50.3</t>
  </si>
  <si>
    <t>50.4</t>
  </si>
  <si>
    <t>50.5</t>
  </si>
  <si>
    <t>50.6</t>
  </si>
  <si>
    <t>50.7</t>
  </si>
  <si>
    <t>50.8</t>
  </si>
  <si>
    <t>50.9</t>
  </si>
  <si>
    <t>50.11</t>
  </si>
  <si>
    <t>50.12</t>
  </si>
  <si>
    <t>50.13</t>
  </si>
  <si>
    <t>50.14</t>
  </si>
  <si>
    <t>50.15</t>
  </si>
  <si>
    <t>50.16</t>
  </si>
  <si>
    <t>50.17</t>
  </si>
  <si>
    <t>50.18</t>
  </si>
  <si>
    <t>50.19</t>
  </si>
  <si>
    <t>50.21</t>
  </si>
  <si>
    <t>50.22</t>
  </si>
  <si>
    <t>50.23</t>
  </si>
  <si>
    <t>50.24</t>
  </si>
  <si>
    <t>50.25</t>
  </si>
  <si>
    <t>50.26</t>
  </si>
  <si>
    <t>50.27</t>
  </si>
  <si>
    <t>50.28</t>
  </si>
  <si>
    <t>50.29</t>
  </si>
  <si>
    <t>53.1</t>
  </si>
  <si>
    <t>53.2</t>
  </si>
  <si>
    <t>53.3</t>
  </si>
  <si>
    <t>53.4</t>
  </si>
  <si>
    <t>53.5</t>
  </si>
  <si>
    <t>53.6</t>
  </si>
  <si>
    <t>53.7</t>
  </si>
  <si>
    <t>53.8</t>
  </si>
  <si>
    <t>53.9</t>
  </si>
  <si>
    <t>53.11</t>
  </si>
  <si>
    <t>53.12</t>
  </si>
  <si>
    <t>53.13</t>
  </si>
  <si>
    <t>54.1</t>
  </si>
  <si>
    <t>54.2</t>
  </si>
  <si>
    <t>54.3</t>
  </si>
  <si>
    <t>54.4</t>
  </si>
  <si>
    <t>54.5</t>
  </si>
  <si>
    <t>54.6</t>
  </si>
  <si>
    <t>54.7</t>
  </si>
  <si>
    <t>54.8</t>
  </si>
  <si>
    <t>54.9</t>
  </si>
  <si>
    <t>54.11</t>
  </si>
  <si>
    <t>54.12</t>
  </si>
  <si>
    <t>54.13</t>
  </si>
  <si>
    <t>54.14</t>
  </si>
  <si>
    <t>54.15</t>
  </si>
  <si>
    <t>54.16</t>
  </si>
  <si>
    <t>54.17</t>
  </si>
  <si>
    <t>54.18</t>
  </si>
  <si>
    <t>54.19</t>
  </si>
  <si>
    <t>54.21</t>
  </si>
  <si>
    <t>54.22</t>
  </si>
  <si>
    <t>54.23</t>
  </si>
  <si>
    <t>54.24</t>
  </si>
  <si>
    <t>54.25</t>
  </si>
  <si>
    <t>54.26</t>
  </si>
  <si>
    <t>54.27</t>
  </si>
  <si>
    <t>54.28</t>
  </si>
  <si>
    <t>54.29</t>
  </si>
  <si>
    <t>54.31</t>
  </si>
  <si>
    <t>54.32</t>
  </si>
  <si>
    <t>54.33</t>
  </si>
  <si>
    <t>54.34</t>
  </si>
  <si>
    <t>54.35</t>
  </si>
  <si>
    <t>54.36</t>
  </si>
  <si>
    <t>54.37</t>
  </si>
  <si>
    <t>54.38</t>
  </si>
  <si>
    <t>54.39</t>
  </si>
  <si>
    <t>54.41</t>
  </si>
  <si>
    <t>54.42</t>
  </si>
  <si>
    <t>54.43</t>
  </si>
  <si>
    <t>54.44</t>
  </si>
  <si>
    <t>55.1</t>
  </si>
  <si>
    <t>55.2</t>
  </si>
  <si>
    <t>55.3</t>
  </si>
  <si>
    <t>55.4</t>
  </si>
  <si>
    <t>55.5</t>
  </si>
  <si>
    <t>55.6</t>
  </si>
  <si>
    <t>55.7</t>
  </si>
  <si>
    <t>55.8</t>
  </si>
  <si>
    <t>55.9</t>
  </si>
  <si>
    <t>55.11</t>
  </si>
  <si>
    <t>55.13</t>
  </si>
  <si>
    <t>55.14</t>
  </si>
  <si>
    <t>55.15</t>
  </si>
  <si>
    <t>55.16</t>
  </si>
  <si>
    <t>55.17</t>
  </si>
  <si>
    <t>55.18</t>
  </si>
  <si>
    <t>55.19</t>
  </si>
  <si>
    <t>55.21</t>
  </si>
  <si>
    <t>55.22</t>
  </si>
  <si>
    <t>55.23</t>
  </si>
  <si>
    <t>55.24</t>
  </si>
  <si>
    <t>56.1</t>
  </si>
  <si>
    <t>56.2</t>
  </si>
  <si>
    <t>56.3</t>
  </si>
  <si>
    <t>56.5</t>
  </si>
  <si>
    <t>56.6</t>
  </si>
  <si>
    <t>56.7</t>
  </si>
  <si>
    <t>56.8</t>
  </si>
  <si>
    <t>56.9</t>
  </si>
  <si>
    <t>56.11</t>
  </si>
  <si>
    <t>56.12</t>
  </si>
  <si>
    <t>56.13</t>
  </si>
  <si>
    <t>56.14</t>
  </si>
  <si>
    <t>56.15</t>
  </si>
  <si>
    <t>56.16</t>
  </si>
  <si>
    <t>56.17</t>
  </si>
  <si>
    <t>56.18</t>
  </si>
  <si>
    <t>56.19</t>
  </si>
  <si>
    <t>56.21</t>
  </si>
  <si>
    <t>56.22</t>
  </si>
  <si>
    <t>56.23</t>
  </si>
  <si>
    <t>56.24</t>
  </si>
  <si>
    <t>56.25</t>
  </si>
  <si>
    <t>56.26</t>
  </si>
  <si>
    <t>56.27</t>
  </si>
  <si>
    <t>56.28</t>
  </si>
  <si>
    <t>56.29</t>
  </si>
  <si>
    <t>56.31</t>
  </si>
  <si>
    <t>56.32</t>
  </si>
  <si>
    <t>56.33</t>
  </si>
  <si>
    <t>56.34</t>
  </si>
  <si>
    <t>56.35</t>
  </si>
  <si>
    <t>56.36</t>
  </si>
  <si>
    <t>56.37</t>
  </si>
  <si>
    <t>56.38</t>
  </si>
  <si>
    <t>56.39</t>
  </si>
  <si>
    <t>56.41</t>
  </si>
  <si>
    <t>56.42</t>
  </si>
  <si>
    <t>56.43</t>
  </si>
  <si>
    <t>56.44</t>
  </si>
  <si>
    <t>56.45</t>
  </si>
  <si>
    <t>56.46</t>
  </si>
  <si>
    <t>56.47</t>
  </si>
  <si>
    <t>56.48</t>
  </si>
  <si>
    <t>56.49</t>
  </si>
  <si>
    <t>56.51</t>
  </si>
  <si>
    <t>56.52</t>
  </si>
  <si>
    <t>56.53</t>
  </si>
  <si>
    <t>56.54</t>
  </si>
  <si>
    <t>56.55</t>
  </si>
  <si>
    <t>56.56</t>
  </si>
  <si>
    <t>56.57</t>
  </si>
  <si>
    <t>56.58</t>
  </si>
  <si>
    <t>56.59</t>
  </si>
  <si>
    <t>56.61</t>
  </si>
  <si>
    <t>56.62</t>
  </si>
  <si>
    <t>56.63</t>
  </si>
  <si>
    <t>56.64</t>
  </si>
  <si>
    <t>56.65</t>
  </si>
  <si>
    <t>56.66</t>
  </si>
  <si>
    <t>56.67</t>
  </si>
  <si>
    <t>56.68</t>
  </si>
  <si>
    <t>56.69</t>
  </si>
  <si>
    <t>56.71</t>
  </si>
  <si>
    <t>56.72</t>
  </si>
  <si>
    <t>56.73</t>
  </si>
  <si>
    <t>56.74</t>
  </si>
  <si>
    <t>56.75</t>
  </si>
  <si>
    <t>56.76</t>
  </si>
  <si>
    <t>56.77</t>
  </si>
  <si>
    <t>56.78</t>
  </si>
  <si>
    <t>56.79</t>
  </si>
  <si>
    <t>56.81</t>
  </si>
  <si>
    <t>56.82</t>
  </si>
  <si>
    <t>56.83</t>
  </si>
  <si>
    <t>56.84</t>
  </si>
  <si>
    <t>56.85</t>
  </si>
  <si>
    <t>56.86</t>
  </si>
  <si>
    <t>56.87</t>
  </si>
  <si>
    <t>56.88</t>
  </si>
  <si>
    <t>56.89</t>
  </si>
  <si>
    <t>56.91</t>
  </si>
  <si>
    <t>56.92</t>
  </si>
  <si>
    <t>56.93</t>
  </si>
  <si>
    <t>56.94</t>
  </si>
  <si>
    <t>56.95</t>
  </si>
  <si>
    <t>57.1</t>
  </si>
  <si>
    <t>57.2</t>
  </si>
  <si>
    <t>57.3</t>
  </si>
  <si>
    <t>57.4</t>
  </si>
  <si>
    <t>57.5</t>
  </si>
  <si>
    <t>57.6</t>
  </si>
  <si>
    <t>57.7</t>
  </si>
  <si>
    <t>57.8</t>
  </si>
  <si>
    <t>57.9</t>
  </si>
  <si>
    <t>57.11</t>
  </si>
  <si>
    <t>57.12</t>
  </si>
  <si>
    <t>57.13</t>
  </si>
  <si>
    <t>57.14</t>
  </si>
  <si>
    <t>57.15</t>
  </si>
  <si>
    <t>57.16</t>
  </si>
  <si>
    <t>57.18</t>
  </si>
  <si>
    <t>57.19</t>
  </si>
  <si>
    <t>57.21</t>
  </si>
  <si>
    <t>57.22</t>
  </si>
  <si>
    <t>57.23</t>
  </si>
  <si>
    <t>57.24</t>
  </si>
  <si>
    <t>57.25</t>
  </si>
  <si>
    <t>57.26</t>
  </si>
  <si>
    <t>57.27</t>
  </si>
  <si>
    <t>57.28</t>
  </si>
  <si>
    <t>57.29</t>
  </si>
  <si>
    <t>57.31</t>
  </si>
  <si>
    <t>57.32</t>
  </si>
  <si>
    <t>57.33</t>
  </si>
  <si>
    <t>57.34</t>
  </si>
  <si>
    <t>57.35</t>
  </si>
  <si>
    <t>57.36</t>
  </si>
  <si>
    <t>57.37</t>
  </si>
  <si>
    <t>57.38</t>
  </si>
  <si>
    <t>57.39</t>
  </si>
  <si>
    <t>57.41</t>
  </si>
  <si>
    <t>57.42</t>
  </si>
  <si>
    <t>57.43</t>
  </si>
  <si>
    <t>57.44</t>
  </si>
  <si>
    <t>57.45</t>
  </si>
  <si>
    <t>57.46</t>
  </si>
  <si>
    <t>57.47</t>
  </si>
  <si>
    <t>57.48</t>
  </si>
  <si>
    <t>57.49</t>
  </si>
  <si>
    <t>57.51</t>
  </si>
  <si>
    <t>57.52</t>
  </si>
  <si>
    <t>57.53</t>
  </si>
  <si>
    <t>57.54</t>
  </si>
  <si>
    <t>57.55</t>
  </si>
  <si>
    <t>58.1</t>
  </si>
  <si>
    <t>58.2</t>
  </si>
  <si>
    <t>58.3</t>
  </si>
  <si>
    <t>58.4</t>
  </si>
  <si>
    <t>58.5</t>
  </si>
  <si>
    <t>58.6</t>
  </si>
  <si>
    <t>58.7</t>
  </si>
  <si>
    <t>58.8</t>
  </si>
  <si>
    <t>58.9</t>
  </si>
  <si>
    <t>58.11</t>
  </si>
  <si>
    <t>58.12</t>
  </si>
  <si>
    <t>58.13</t>
  </si>
  <si>
    <t>58.14</t>
  </si>
  <si>
    <t>58.15</t>
  </si>
  <si>
    <t>58.16</t>
  </si>
  <si>
    <t>58.17</t>
  </si>
  <si>
    <t>58.18</t>
  </si>
  <si>
    <t>58.19</t>
  </si>
  <si>
    <t>58.22</t>
  </si>
  <si>
    <t>58.23</t>
  </si>
  <si>
    <t>58.24</t>
  </si>
  <si>
    <t>58.25</t>
  </si>
  <si>
    <t>58.26</t>
  </si>
  <si>
    <t>58.27</t>
  </si>
  <si>
    <t>58.28</t>
  </si>
  <si>
    <t>58.29</t>
  </si>
  <si>
    <t>58.31</t>
  </si>
  <si>
    <t>58.32</t>
  </si>
  <si>
    <t>58.33</t>
  </si>
  <si>
    <t>59.1</t>
  </si>
  <si>
    <t>59.2</t>
  </si>
  <si>
    <t>59.3</t>
  </si>
  <si>
    <t>59.4</t>
  </si>
  <si>
    <t>59.5</t>
  </si>
  <si>
    <t>59.6</t>
  </si>
  <si>
    <t>59.7</t>
  </si>
  <si>
    <t>59.8</t>
  </si>
  <si>
    <t>60.1</t>
  </si>
  <si>
    <t>60.2</t>
  </si>
  <si>
    <t>60.3</t>
  </si>
  <si>
    <t>60.4</t>
  </si>
  <si>
    <t>60.5</t>
  </si>
  <si>
    <t>60.6</t>
  </si>
  <si>
    <t>60.7</t>
  </si>
  <si>
    <t>60.8</t>
  </si>
  <si>
    <t>60.9</t>
  </si>
  <si>
    <t>60.11</t>
  </si>
  <si>
    <t>60.12</t>
  </si>
  <si>
    <t>60.13</t>
  </si>
  <si>
    <t>60.14</t>
  </si>
  <si>
    <t>61.1</t>
  </si>
  <si>
    <t>61.2</t>
  </si>
  <si>
    <t>61.3</t>
  </si>
  <si>
    <t>61.4</t>
  </si>
  <si>
    <t>61.5</t>
  </si>
  <si>
    <t>61.6</t>
  </si>
  <si>
    <t>61.7</t>
  </si>
  <si>
    <t>61.8</t>
  </si>
  <si>
    <t>61.9</t>
  </si>
  <si>
    <t>61.11</t>
  </si>
  <si>
    <t>61.12</t>
  </si>
  <si>
    <t>61.13</t>
  </si>
  <si>
    <t>61.14</t>
  </si>
  <si>
    <t>61.15</t>
  </si>
  <si>
    <t>61.16</t>
  </si>
  <si>
    <t>61.17</t>
  </si>
  <si>
    <t>62.1</t>
  </si>
  <si>
    <t>62.2</t>
  </si>
  <si>
    <t>62.3</t>
  </si>
  <si>
    <t>62.4</t>
  </si>
  <si>
    <t>62.5</t>
  </si>
  <si>
    <t>62.6</t>
  </si>
  <si>
    <t>62.7</t>
  </si>
  <si>
    <t>62.8</t>
  </si>
  <si>
    <t>62.9</t>
  </si>
  <si>
    <t>62.11</t>
  </si>
  <si>
    <t>62.12</t>
  </si>
  <si>
    <t>62.13</t>
  </si>
  <si>
    <t>63.1</t>
  </si>
  <si>
    <t>63.2</t>
  </si>
  <si>
    <t>63.3</t>
  </si>
  <si>
    <t>63.4</t>
  </si>
  <si>
    <t>63.5</t>
  </si>
  <si>
    <t>63.6</t>
  </si>
  <si>
    <t>63.7</t>
  </si>
  <si>
    <t>63.8</t>
  </si>
  <si>
    <t>63.9</t>
  </si>
  <si>
    <t>63.11</t>
  </si>
  <si>
    <t>63.12</t>
  </si>
  <si>
    <t>63.13</t>
  </si>
  <si>
    <t>63.14</t>
  </si>
  <si>
    <t>63.15</t>
  </si>
  <si>
    <t>63.16</t>
  </si>
  <si>
    <t>63.17</t>
  </si>
  <si>
    <t>63.18</t>
  </si>
  <si>
    <t>63.19</t>
  </si>
  <si>
    <t>63.21</t>
  </si>
  <si>
    <t>63.22</t>
  </si>
  <si>
    <t>63.23</t>
  </si>
  <si>
    <t>63.24</t>
  </si>
  <si>
    <t>63.25</t>
  </si>
  <si>
    <t>63.27</t>
  </si>
  <si>
    <t>63.28</t>
  </si>
  <si>
    <t>63.29</t>
  </si>
  <si>
    <t>63.31</t>
  </si>
  <si>
    <t>63.32</t>
  </si>
  <si>
    <t>63.33</t>
  </si>
  <si>
    <t>63.34</t>
  </si>
  <si>
    <t>63.35</t>
  </si>
  <si>
    <t>63.36</t>
  </si>
  <si>
    <t>63.37</t>
  </si>
  <si>
    <t>63.38</t>
  </si>
  <si>
    <t>63.39</t>
  </si>
  <si>
    <t>63.41</t>
  </si>
  <si>
    <t>63.42</t>
  </si>
  <si>
    <t>63.43</t>
  </si>
  <si>
    <t>63.44</t>
  </si>
  <si>
    <t>63.45</t>
  </si>
  <si>
    <t>63.46</t>
  </si>
  <si>
    <t>63.47</t>
  </si>
  <si>
    <t>63.48</t>
  </si>
  <si>
    <t>63.49</t>
  </si>
  <si>
    <t>63.51</t>
  </si>
  <si>
    <t>63.52</t>
  </si>
  <si>
    <t>63.53</t>
  </si>
  <si>
    <t>63.54</t>
  </si>
  <si>
    <t>63.55</t>
  </si>
  <si>
    <t>63.56</t>
  </si>
  <si>
    <t>63.57</t>
  </si>
  <si>
    <t>63.58</t>
  </si>
  <si>
    <t>63.59</t>
  </si>
  <si>
    <t>63.61</t>
  </si>
  <si>
    <t>63.62</t>
  </si>
  <si>
    <t>63.63</t>
  </si>
  <si>
    <t>63.64</t>
  </si>
  <si>
    <t>63.65</t>
  </si>
  <si>
    <t>63.66</t>
  </si>
  <si>
    <t>63.67</t>
  </si>
  <si>
    <t>63.68</t>
  </si>
  <si>
    <t>63.69</t>
  </si>
  <si>
    <t>63.71</t>
  </si>
  <si>
    <t>63.72</t>
  </si>
  <si>
    <t>63.73</t>
  </si>
  <si>
    <t>63.74</t>
  </si>
  <si>
    <t>63.75</t>
  </si>
  <si>
    <t>63.76</t>
  </si>
  <si>
    <t>63.77</t>
  </si>
  <si>
    <t>63.78</t>
  </si>
  <si>
    <t>63.79</t>
  </si>
  <si>
    <t>63.81</t>
  </si>
  <si>
    <t>63.82</t>
  </si>
  <si>
    <t>63.83</t>
  </si>
  <si>
    <t>68.84</t>
  </si>
  <si>
    <t>68.85</t>
  </si>
  <si>
    <t>64.1</t>
  </si>
  <si>
    <t>64.2</t>
  </si>
  <si>
    <t>64.3</t>
  </si>
  <si>
    <t>64.4</t>
  </si>
  <si>
    <t>64.5</t>
  </si>
  <si>
    <t>64.6</t>
  </si>
  <si>
    <t>64.7</t>
  </si>
  <si>
    <t>64.8</t>
  </si>
  <si>
    <t>64.9</t>
  </si>
  <si>
    <t>64.11</t>
  </si>
  <si>
    <t>64.12</t>
  </si>
  <si>
    <t>64.13</t>
  </si>
  <si>
    <t>64.14</t>
  </si>
  <si>
    <t>64.15</t>
  </si>
  <si>
    <t>64.16</t>
  </si>
  <si>
    <t>64.17</t>
  </si>
  <si>
    <t>64.18</t>
  </si>
  <si>
    <t>64.19</t>
  </si>
  <si>
    <t>64.21</t>
  </si>
  <si>
    <t>64.22</t>
  </si>
  <si>
    <t>64.23</t>
  </si>
  <si>
    <t>64.24</t>
  </si>
  <si>
    <t>64.25</t>
  </si>
  <si>
    <t>64.26</t>
  </si>
  <si>
    <t>64.27</t>
  </si>
  <si>
    <t>64.28</t>
  </si>
  <si>
    <t>64.29</t>
  </si>
  <si>
    <t>64.31</t>
  </si>
  <si>
    <t>64.32</t>
  </si>
  <si>
    <t>64.33</t>
  </si>
  <si>
    <t>64.34</t>
  </si>
  <si>
    <t>64.35</t>
  </si>
  <si>
    <t>64.36</t>
  </si>
  <si>
    <t>64.37</t>
  </si>
  <si>
    <t>64.38</t>
  </si>
  <si>
    <t>64.39</t>
  </si>
  <si>
    <t>64.41</t>
  </si>
  <si>
    <t>64.42</t>
  </si>
  <si>
    <t>64.43</t>
  </si>
  <si>
    <t>64.44</t>
  </si>
  <si>
    <t>64.45</t>
  </si>
  <si>
    <t>64.46</t>
  </si>
  <si>
    <t>64.47</t>
  </si>
  <si>
    <t>64.48</t>
  </si>
  <si>
    <t>64.49</t>
  </si>
  <si>
    <t>64.51</t>
  </si>
  <si>
    <t>64.52</t>
  </si>
  <si>
    <t>64.53</t>
  </si>
  <si>
    <t>64.54</t>
  </si>
  <si>
    <t>64.55</t>
  </si>
  <si>
    <t>64.56</t>
  </si>
  <si>
    <t>64.58</t>
  </si>
  <si>
    <t>64.59</t>
  </si>
  <si>
    <t>64.61</t>
  </si>
  <si>
    <t>64.62</t>
  </si>
  <si>
    <t>64.63</t>
  </si>
  <si>
    <t>64.64</t>
  </si>
  <si>
    <t>64.65</t>
  </si>
  <si>
    <t>64.66</t>
  </si>
  <si>
    <t>64.67</t>
  </si>
  <si>
    <t>64.68</t>
  </si>
  <si>
    <t>64.69</t>
  </si>
  <si>
    <t>64.71</t>
  </si>
  <si>
    <t>64.72</t>
  </si>
  <si>
    <t>64.73</t>
  </si>
  <si>
    <t>64.74</t>
  </si>
  <si>
    <t>64.75</t>
  </si>
  <si>
    <t>64.76</t>
  </si>
  <si>
    <t>64.77</t>
  </si>
  <si>
    <t>64.78</t>
  </si>
  <si>
    <t>64.79</t>
  </si>
  <si>
    <t>64.81</t>
  </si>
  <si>
    <t>64.82</t>
  </si>
  <si>
    <t>64.83</t>
  </si>
  <si>
    <t>64.84</t>
  </si>
  <si>
    <t>64.85</t>
  </si>
  <si>
    <t>64.86</t>
  </si>
  <si>
    <t>64.87</t>
  </si>
  <si>
    <t>64.88</t>
  </si>
  <si>
    <t>64.89</t>
  </si>
  <si>
    <t>64.91</t>
  </si>
  <si>
    <t>64.92</t>
  </si>
  <si>
    <t>64.93</t>
  </si>
  <si>
    <t>64.94</t>
  </si>
  <si>
    <t>64.95</t>
  </si>
  <si>
    <t>64.96</t>
  </si>
  <si>
    <t>64.97</t>
  </si>
  <si>
    <t>64.98</t>
  </si>
  <si>
    <t>64.99</t>
  </si>
  <si>
    <t>65.1</t>
  </si>
  <si>
    <t>65.2</t>
  </si>
  <si>
    <t>65.3</t>
  </si>
  <si>
    <t>65.4</t>
  </si>
  <si>
    <t>65.5</t>
  </si>
  <si>
    <t>65.6</t>
  </si>
  <si>
    <t>65.7</t>
  </si>
  <si>
    <t>65.8</t>
  </si>
  <si>
    <t>65.9</t>
  </si>
  <si>
    <t>65.11</t>
  </si>
  <si>
    <t>65.12</t>
  </si>
  <si>
    <t>65.13</t>
  </si>
  <si>
    <t>65.14</t>
  </si>
  <si>
    <t>65.15</t>
  </si>
  <si>
    <t>65.16</t>
  </si>
  <si>
    <t>65.17</t>
  </si>
  <si>
    <t>65.18</t>
  </si>
  <si>
    <t>65.19</t>
  </si>
  <si>
    <t>65.21</t>
  </si>
  <si>
    <t>65.22</t>
  </si>
  <si>
    <t>65.23</t>
  </si>
  <si>
    <t>65.24</t>
  </si>
  <si>
    <t>65.25</t>
  </si>
  <si>
    <t>65.26</t>
  </si>
  <si>
    <t>65.27</t>
  </si>
  <si>
    <t>65.28</t>
  </si>
  <si>
    <t>65.29</t>
  </si>
  <si>
    <t>65.31</t>
  </si>
  <si>
    <t>65.32</t>
  </si>
  <si>
    <t>65.33</t>
  </si>
  <si>
    <t>65.34</t>
  </si>
  <si>
    <t>65.35</t>
  </si>
  <si>
    <t>65.36</t>
  </si>
  <si>
    <t>65.37</t>
  </si>
  <si>
    <t>65.38</t>
  </si>
  <si>
    <t>65.39</t>
  </si>
  <si>
    <t>65.41</t>
  </si>
  <si>
    <t>65.42</t>
  </si>
  <si>
    <t>65.43</t>
  </si>
  <si>
    <t>65.44</t>
  </si>
  <si>
    <t>65.45</t>
  </si>
  <si>
    <t>65.46</t>
  </si>
  <si>
    <t>65.47</t>
  </si>
  <si>
    <t>65.48</t>
  </si>
  <si>
    <t>65.49</t>
  </si>
  <si>
    <t>65.51</t>
  </si>
  <si>
    <t>65.52</t>
  </si>
  <si>
    <t>65.53</t>
  </si>
  <si>
    <t>65.54</t>
  </si>
  <si>
    <t>65.55</t>
  </si>
  <si>
    <t>65.56</t>
  </si>
  <si>
    <t>65.57</t>
  </si>
  <si>
    <t>65.58</t>
  </si>
  <si>
    <t>65.59</t>
  </si>
  <si>
    <t>65.61</t>
  </si>
  <si>
    <t>65.62</t>
  </si>
  <si>
    <t>65.63</t>
  </si>
  <si>
    <t>65.64</t>
  </si>
  <si>
    <t>65.65</t>
  </si>
  <si>
    <t>65.66</t>
  </si>
  <si>
    <t>65.67</t>
  </si>
  <si>
    <t>65.68</t>
  </si>
  <si>
    <t>65.69</t>
  </si>
  <si>
    <t>65.71</t>
  </si>
  <si>
    <t>65.72</t>
  </si>
  <si>
    <t>65.73</t>
  </si>
  <si>
    <t>65.74</t>
  </si>
  <si>
    <t>65.75</t>
  </si>
  <si>
    <t>65.76</t>
  </si>
  <si>
    <t>65.77</t>
  </si>
  <si>
    <t>65.78</t>
  </si>
  <si>
    <t>65.79</t>
  </si>
  <si>
    <t>65.81</t>
  </si>
  <si>
    <t>65.82</t>
  </si>
  <si>
    <t>65.83</t>
  </si>
  <si>
    <t>65.84</t>
  </si>
  <si>
    <t>65.85</t>
  </si>
  <si>
    <t>65.86</t>
  </si>
  <si>
    <t>65.87</t>
  </si>
  <si>
    <t>65.88</t>
  </si>
  <si>
    <t>65.89</t>
  </si>
  <si>
    <t>65.91</t>
  </si>
  <si>
    <t>65.92</t>
  </si>
  <si>
    <t>65.93</t>
  </si>
  <si>
    <t>65.94</t>
  </si>
  <si>
    <t>65.95</t>
  </si>
  <si>
    <t>65.96</t>
  </si>
  <si>
    <t>65.97</t>
  </si>
  <si>
    <t>65.98</t>
  </si>
  <si>
    <t>65.99</t>
  </si>
  <si>
    <t>70.1</t>
  </si>
  <si>
    <t>70.2</t>
  </si>
  <si>
    <t>71.1</t>
  </si>
  <si>
    <t>71.2</t>
  </si>
  <si>
    <t>71.3</t>
  </si>
  <si>
    <t>71.4</t>
  </si>
  <si>
    <t>71.5</t>
  </si>
  <si>
    <t>71.6</t>
  </si>
  <si>
    <t>71.7</t>
  </si>
  <si>
    <t>71.8</t>
  </si>
  <si>
    <t>71.9</t>
  </si>
  <si>
    <t>71.11</t>
  </si>
  <si>
    <t>71.12</t>
  </si>
  <si>
    <t>71.13</t>
  </si>
  <si>
    <t>71.14</t>
  </si>
  <si>
    <t>71.15</t>
  </si>
  <si>
    <t>71.16</t>
  </si>
  <si>
    <t>71.17</t>
  </si>
  <si>
    <t>72.1</t>
  </si>
  <si>
    <t>72.2</t>
  </si>
  <si>
    <t>72.3</t>
  </si>
  <si>
    <t>72.4</t>
  </si>
  <si>
    <t>72.5</t>
  </si>
  <si>
    <t>72.6</t>
  </si>
  <si>
    <t>72.7</t>
  </si>
  <si>
    <t>72.8</t>
  </si>
  <si>
    <t>72.9</t>
  </si>
  <si>
    <t>72.11</t>
  </si>
  <si>
    <t>72.12</t>
  </si>
  <si>
    <t>72.13</t>
  </si>
  <si>
    <t>72.14</t>
  </si>
  <si>
    <t>72.15</t>
  </si>
  <si>
    <t>72.16</t>
  </si>
  <si>
    <t>72.17</t>
  </si>
  <si>
    <t>73.1</t>
  </si>
  <si>
    <t>73.2</t>
  </si>
  <si>
    <t>73.3</t>
  </si>
  <si>
    <t>73.4</t>
  </si>
  <si>
    <t>73.5</t>
  </si>
  <si>
    <t>73.6</t>
  </si>
  <si>
    <t>73.7</t>
  </si>
  <si>
    <t>73.8</t>
  </si>
  <si>
    <t>73.9</t>
  </si>
  <si>
    <t>73.11</t>
  </si>
  <si>
    <t>73.12</t>
  </si>
  <si>
    <t>73.13</t>
  </si>
  <si>
    <t>73.14</t>
  </si>
  <si>
    <t>73.15</t>
  </si>
  <si>
    <t>Huyện lộ 15</t>
  </si>
  <si>
    <t>Giáp sông Đình</t>
  </si>
  <si>
    <t>Ngã 3 Hòa Phuông (ranh xã Hòa Tú 2)</t>
  </si>
  <si>
    <t>Giáp ranh xã Gia Hòa 1</t>
  </si>
  <si>
    <t>Cầu kênh Thạnh Mỹ</t>
  </si>
  <si>
    <t>Đường trục Phát triển Tôm - Lúa huyện Mỹ Xuyên</t>
  </si>
  <si>
    <t>Huyện lộ 51</t>
  </si>
  <si>
    <t>Các tuyến đường bê tông, đường đal có độ rộng &gt;2m</t>
  </si>
  <si>
    <t>Kênh Còng Cọc</t>
  </si>
  <si>
    <t>Ngã 3 Hòa Phuông</t>
  </si>
  <si>
    <t>Kênh Thạnh Mỹ</t>
  </si>
  <si>
    <t>Cầu Cây Gừa</t>
  </si>
  <si>
    <t>Đường huyện 52 (Dự án đầu tư CSHT vùng sản xuất tôm lúa hữu cơ)</t>
  </si>
  <si>
    <t>Từ ranh ấp Hòa Phuông</t>
  </si>
  <si>
    <t>Đến ranh ấp Hòa Trung</t>
  </si>
  <si>
    <t>Các tuyến đường đal đấu nối rộng từ 2m đến 4m đấu nối vào Trục</t>
  </si>
  <si>
    <t>Đường Trục Phát Triển Tôm - Lúa</t>
  </si>
  <si>
    <t>Theo QĐ 33-2019</t>
  </si>
  <si>
    <t>QĐ 02-2024</t>
  </si>
  <si>
    <t>Hết ranh đất Trường THCS Hòa Tú 2</t>
  </si>
  <si>
    <t>Giáp ranh đất Trường THCS Hoà Tú 2</t>
  </si>
  <si>
    <t>Ngã tư cầu Chợ Kênh</t>
  </si>
  <si>
    <t>Đường tỉnh 93 6B</t>
  </si>
  <si>
    <t>Kênh Cô 2</t>
  </si>
  <si>
    <t>Đường tỉnh 940 (đường dẫn cầu Chợ Kinh)</t>
  </si>
  <si>
    <t>Đường Tỉnh 940 (đường dẫn cầu Chợ Kinh)</t>
  </si>
  <si>
    <t>Vòng xoay giáp đường Tỉnh 940 (cũ)</t>
  </si>
  <si>
    <t>Lộ đal khu vực chợ Dương Kiển</t>
  </si>
  <si>
    <t>Trạm Y tế xã Hòa Tú 2</t>
  </si>
  <si>
    <t>Cầu ngay nhà ông Tám Luyến</t>
  </si>
  <si>
    <t>Lộ đal ấp Dương Kiểng</t>
  </si>
  <si>
    <t>Lộ đal (Hòa Nhờ A)</t>
  </si>
  <si>
    <t>Kênh số 3 (ấp Hòa Nhờ B)</t>
  </si>
  <si>
    <t>Đường Huyện 50</t>
  </si>
  <si>
    <t>35.20</t>
  </si>
  <si>
    <t>Đường Trục 12 (Kênh 6 cự - 4 Cang)</t>
  </si>
  <si>
    <t>Lộ đal vào Đay Sô</t>
  </si>
  <si>
    <t>Từ đầu hẻm vào 700m</t>
  </si>
  <si>
    <t>Lộ đal đi Bưng Thum</t>
  </si>
  <si>
    <t>Cầu Đay Sô</t>
  </si>
  <si>
    <t>Giáp Quốc lộ 1A</t>
  </si>
  <si>
    <t>Đến chùa Trà Côn</t>
  </si>
  <si>
    <t>Quốc Lộ 1</t>
  </si>
  <si>
    <t>Quốc lộ 1 (Khu vực chợ Thạnh Quới)</t>
  </si>
  <si>
    <t>về hướng Thạnh Phú 500m</t>
  </si>
  <si>
    <t>Điểm cách cầu Xẻo Tra 500m về hướng Thạnh Phú</t>
  </si>
  <si>
    <t>Quốc lộ 1A (khu vực chợ Thanh Quới)</t>
  </si>
  <si>
    <t>Về hướng Thạnh Phú 500m</t>
  </si>
  <si>
    <t>Điểm cách cầu xẻo Tra 500m về hướng Thạnh Phú</t>
  </si>
  <si>
    <t>Cách cầu Lịch Trà 1000m</t>
  </si>
  <si>
    <t>Giáp ranh xã Gia Hòa 2</t>
  </si>
  <si>
    <t>Lộ đal Đào Viên</t>
  </si>
  <si>
    <t>Hết lộ</t>
  </si>
  <si>
    <t>Cống Thạnh Trị</t>
  </si>
  <si>
    <t>Vào 1000m</t>
  </si>
  <si>
    <t>Đường đal ấp Thạnh Thới</t>
  </si>
  <si>
    <t>Khu vực trung tâm xã Gia Hòa 2</t>
  </si>
  <si>
    <t>Cầu xã Gia Hòa 2</t>
  </si>
  <si>
    <t>Hết ranh đất Trạm Y tế xã</t>
  </si>
  <si>
    <t>Hết ranh đất trạm Y tế xã</t>
  </si>
  <si>
    <t>Đường Huyện lộ 52</t>
  </si>
  <si>
    <t>Giáp ranh xã Gia Hòa 2 (cống Tân Hòa)</t>
  </si>
  <si>
    <t>Cầu Vĩnh A</t>
  </si>
  <si>
    <t>Giáp ranh đất UBND xã Gia Hoà 2</t>
  </si>
  <si>
    <t>Đến giáp ranh xã Gia Hoà 1</t>
  </si>
  <si>
    <t>Đường Huyện 52</t>
  </si>
  <si>
    <t>Giáp ranh đất UBND xã Gia Hòa 2</t>
  </si>
  <si>
    <t>Đến giáp ranh xã Gia Hòa 1</t>
  </si>
  <si>
    <t>Giáp ranh Bạc Liêu (xã Vĩnh Lợi)</t>
  </si>
  <si>
    <t>Giáp ranh ấp Hòa Hưng xã Hòa Tú 2</t>
  </si>
  <si>
    <t>Đường Huyện lộ 50</t>
  </si>
  <si>
    <t>Giáp ranh Bạc Liêu</t>
  </si>
  <si>
    <t>xã Gia Hòa 2</t>
  </si>
  <si>
    <t>Đường Khu 4 xuống cầu Chàng Ré</t>
  </si>
  <si>
    <t>Cống 4 Hơn</t>
  </si>
  <si>
    <t>Đoạn còn lại đến cầu Chàng Ré</t>
  </si>
  <si>
    <t>Đường lộ đal hẻm Chụng Ken</t>
  </si>
  <si>
    <t>Đường vào khu căn cứ Tỉnh ủy (cũ)</t>
  </si>
  <si>
    <t>Đường Quốc lộ cũ</t>
  </si>
  <si>
    <t>Đường đất Trường Mẫu giáo Cần Đước (2 bên)</t>
  </si>
  <si>
    <t>Lộ nhựa khu 2</t>
  </si>
  <si>
    <t>Quốc lộ 1A cũ (Trạm cấp nước)</t>
  </si>
  <si>
    <t>Đến đường đal thứ I</t>
  </si>
  <si>
    <t>Giáp lộ đal khu 3</t>
  </si>
  <si>
    <t>Quốc lộ 1A (cũ)</t>
  </si>
  <si>
    <t>Giáp ranh đất Ngân hàng NN&amp;PTNT</t>
  </si>
  <si>
    <t>Giáp đường vào Khu căn cứ Tỉnh ủy</t>
  </si>
  <si>
    <t>Cầu Nhu Gia mới (phía Khu 3)</t>
  </si>
  <si>
    <t>Cầu Nhu Gia mới (phía Khu 4)</t>
  </si>
  <si>
    <t>Từ giáp Đường 940</t>
  </si>
  <si>
    <t>Giáp Quốc lộ 1A (đường Tỉnh 940)</t>
  </si>
  <si>
    <t>Từ Ngã 4 Khu 4</t>
  </si>
  <si>
    <t>Phà Chàng Ré (giáp ranh xã Gia Hòa 1)</t>
  </si>
  <si>
    <t>Giáp Quốc lộ 1A (đường loại 3)</t>
  </si>
  <si>
    <t>Hết ranh đất Trường học Rạch Sên</t>
  </si>
  <si>
    <t>Đường đất trường Mẫu giáo cần Đước (2 bên)</t>
  </si>
  <si>
    <t>Đến đường đan thứ I</t>
  </si>
  <si>
    <t>Đường Trưng Nhị (Quốc lộ 1A (Cũ))</t>
  </si>
  <si>
    <t>Đường Trưng Trắc (Quốc lộ 1A (Cũ))</t>
  </si>
  <si>
    <t>Đường KDC đường đal khu 4 - Phú Hòa - Phú Thành</t>
  </si>
  <si>
    <t>Tuyến đường đal Ba Chuôi (Cốug Sóc Bưng)</t>
  </si>
  <si>
    <t>Cầu nhà ông Khánh</t>
  </si>
  <si>
    <t>Giáp Đường huyện 58</t>
  </si>
  <si>
    <t>Đường Tỉnh 940 (Đường tỉnh 04)</t>
  </si>
  <si>
    <t>Đường Tỉnh 936</t>
  </si>
  <si>
    <t>Cống Đập Đá</t>
  </si>
  <si>
    <t>Đường Tỉnh 936 B</t>
  </si>
  <si>
    <t>Khu vực chợ Cổ Cò</t>
  </si>
  <si>
    <t>Khu trung tâm chợ (giới hạn bởi: Kênh Cống Đập Đá, sông Cổ Cò, đường đal vào Cầu Miểu Lẩm, Đường 936 và 936B)</t>
  </si>
  <si>
    <t>Đường Huyện lộ 51</t>
  </si>
  <si>
    <t>Cầu Kênh Thạnh Mỹ + Cầu Thanh Niên (ấp Hòa Tần)</t>
  </si>
  <si>
    <t>Khu trung tâm chợ (Giới hạn bởi: Cầu Hòa Lý, Sông Cổ Cò, Đường đal vào Cầu Miểu Lẩm, Đường 936 và 936B)</t>
  </si>
  <si>
    <t>38.10</t>
  </si>
  <si>
    <t>Trục phát triển tôm lúa</t>
  </si>
  <si>
    <t>Hết ranh Trường Tiểu học Ngọc Đông 1</t>
  </si>
  <si>
    <t>Giáp ranh Trường Tiểu học Ngọc Đông 1</t>
  </si>
  <si>
    <t>Hết ranh Trạm Y tế xã Ngọc Đông</t>
  </si>
  <si>
    <t>Giáp ranh Trạm Y tế xã Ngọc Đông</t>
  </si>
  <si>
    <t>Đầu cầu Tầm Lon</t>
  </si>
  <si>
    <t>Cầu Kinh Ông Cố</t>
  </si>
  <si>
    <t>Tuyến nhánh nối với đường Tỉnh 936</t>
  </si>
  <si>
    <t>Phà Hòa Tú 1</t>
  </si>
  <si>
    <t>Hết ranh đất UBND xã Tham Đôn</t>
  </si>
  <si>
    <t>Xuống phà Dù Tho</t>
  </si>
  <si>
    <t>Đường Huyện lộ 57</t>
  </si>
  <si>
    <t>Giáp đường 936</t>
  </si>
  <si>
    <t>Giáp ranh thành phố Sóc Trăng</t>
  </si>
  <si>
    <t>Cống Xà Lôn (giáp ranh xã Đại Tâm)</t>
  </si>
  <si>
    <t>Cầu Dù Tho (sông Nhu Gia) (giáp ranh xã Ngọc Đông)</t>
  </si>
  <si>
    <t>Đường nhựa Bưng Chụm - Trà Mẹt</t>
  </si>
  <si>
    <t>Cống Sà Lôn (Giáp ranh xã Đại Tâm)</t>
  </si>
  <si>
    <t>Kênh 3 Vợi</t>
  </si>
  <si>
    <t>Đập Chín Lời</t>
  </si>
  <si>
    <t>Hết ranh đất UBND thị trấn</t>
  </si>
  <si>
    <t>Giáp ranh đất UBND thị trấn</t>
  </si>
  <si>
    <t>Cầu 3 Thắng</t>
  </si>
  <si>
    <t>Giáp đất cây xăng ông Đôi</t>
  </si>
  <si>
    <t>Cầu Bệnh Viện</t>
  </si>
  <si>
    <t>Đê Bé Bùi</t>
  </si>
  <si>
    <t>Cầu nhà trẻ</t>
  </si>
  <si>
    <t>Cầu Bệnh viện</t>
  </si>
  <si>
    <t>Ranh xã Mỹ Tú (Cầu số 1)</t>
  </si>
  <si>
    <t>Cầu kênh 1/5</t>
  </si>
  <si>
    <t>Hết ranh vườn thuốc Nam Hoàng Yến</t>
  </si>
  <si>
    <t>Đường Dal
(Tuyến Đồng Khởi - Rau Cần)</t>
  </si>
  <si>
    <t>Sông Nhu Gia, và cầu Mỹ Phước</t>
  </si>
  <si>
    <t>Giáp ranh xã Mỹ Phước (Cầu kinh số 3)</t>
  </si>
  <si>
    <t>Đường vào cầu Mỹ Phước</t>
  </si>
  <si>
    <t>Đầu ranh đất ông Đặng Văn Bùi</t>
  </si>
  <si>
    <t>Giáp ranh thị trấn Huỳnh Hữu Nghĩa</t>
  </si>
  <si>
    <t>Giáp ranh đất ông Hai Lích</t>
  </si>
  <si>
    <t>Hết đất Trường mẫu giáo xã Mỹ Tú</t>
  </si>
  <si>
    <t>Đường Huyện 86 (Đường trung tâm xã)</t>
  </si>
  <si>
    <t>Đường Huyện 87B</t>
  </si>
  <si>
    <t>Hết ranh Trung tâm Thương mại</t>
  </si>
  <si>
    <t>Hết ranh đất ông Lê Việt Hùng</t>
  </si>
  <si>
    <t>Giáp ranh đất ông Lê Việt Hùng</t>
  </si>
  <si>
    <t>Huyện lộ 32</t>
  </si>
  <si>
    <t>Cầu qua UBND xã</t>
  </si>
  <si>
    <t>Giáp ranh tỉnh Hậu Giang</t>
  </si>
  <si>
    <t>Cầu qua UBND xã và nhánh đến Hết đất Trường THCS Long Hưng A</t>
  </si>
  <si>
    <t>Quốc lộ Phụng hiệp</t>
  </si>
  <si>
    <t>Đường ô tô đến TT xã (ĐH 81)</t>
  </si>
  <si>
    <t>Lộ mới từ đường tỉnh 939</t>
  </si>
  <si>
    <t>Đường vào Chợ mới</t>
  </si>
  <si>
    <t>Cầu Xẻo Gừa</t>
  </si>
  <si>
    <t>Giáp ranh đất ông Tuấn</t>
  </si>
  <si>
    <t>Kênh Ba Anh</t>
  </si>
  <si>
    <t>Hết ranh đất nhà thầy Vĩnh</t>
  </si>
  <si>
    <t>Giáp ranh đất Thầy Vĩnh</t>
  </si>
  <si>
    <t>Giáp ranh TT Huỳnh Hữu Nghĩa</t>
  </si>
  <si>
    <t>Hết đất Nghĩa trang liệt sĩ huyện</t>
  </si>
  <si>
    <t>Giáp đất Nghĩa trang liệt sĩ huyện</t>
  </si>
  <si>
    <t>Kinh Rau Cần</t>
  </si>
  <si>
    <t>Đường Tỉnh 938</t>
  </si>
  <si>
    <t>Cầu trắng</t>
  </si>
  <si>
    <t>Hết ranh đất nhà ông Thảo</t>
  </si>
  <si>
    <t>Đường Huyện 88</t>
  </si>
  <si>
    <t>Giáp ranh cầu Ngang</t>
  </si>
  <si>
    <t>Hết Đường đal Thiện Bình</t>
  </si>
  <si>
    <t>Đường đal Rạch Tà Xam</t>
  </si>
  <si>
    <t>Hết đất ông Lê Văn Lé</t>
  </si>
  <si>
    <t>Ranh Đường Tỉnh 939</t>
  </si>
  <si>
    <t>Rạch Rê</t>
  </si>
  <si>
    <t>Kinh số 3 (Ranh xã Mỹ Thuận)</t>
  </si>
  <si>
    <t>Đường Huyện 81 (trung tâm xã Hưng Phú)</t>
  </si>
  <si>
    <t>Đường Đal ấp Phước Lợi A</t>
  </si>
  <si>
    <t>Đường Đal ấp Phước Lợi B</t>
  </si>
  <si>
    <t>Kênh Xóm Tiệm</t>
  </si>
  <si>
    <t>Hết ranh đất UBND huyện</t>
  </si>
  <si>
    <t>Quốc lộ 61B (Đường Nguyễn Huệ cũ)</t>
  </si>
  <si>
    <t>Ranh xã Thạnh Quới</t>
  </si>
  <si>
    <t>Giáp ranh xã Châu Hưng A, Bạc Liêu</t>
  </si>
  <si>
    <t>Đường Nguyễn Huệ (đường Vành Đai cũ)</t>
  </si>
  <si>
    <t>Hẻm 4 (cặp nhà bà Mai)</t>
  </si>
  <si>
    <t>Hẻm 10</t>
  </si>
  <si>
    <t>Giáp đường Nguyễn Huệ</t>
  </si>
  <si>
    <t>Đường đai (cặp Chùa Xa Mau 2)</t>
  </si>
  <si>
    <t>Đầu ranh đất ông Danh Thoáng</t>
  </si>
  <si>
    <t>Vòng xuyến đường 93 7B</t>
  </si>
  <si>
    <t>Giáp Cống bà Nguyễn Thị Lệ</t>
  </si>
  <si>
    <t>Hết ranh đất ông Hùng</t>
  </si>
  <si>
    <t>Đầu ranh đất ông Trần Văn Út</t>
  </si>
  <si>
    <t>Hết ranh đất ông Khel (Giáp chùa)</t>
  </si>
  <si>
    <t>Đường cặp sông</t>
  </si>
  <si>
    <t>Đường tỉnh 93 7B</t>
  </si>
  <si>
    <t>Đầu ranh đất bà Lâm Thị Thủy</t>
  </si>
  <si>
    <t>Lộ Bào Cát- Quang Vinh</t>
  </si>
  <si>
    <t>Đường đal Chợ Cũ- Xóm Tro</t>
  </si>
  <si>
    <t>Khu Tái định cư ấp số 9</t>
  </si>
  <si>
    <t>Đường đal ấp Xóm Tro</t>
  </si>
  <si>
    <t>Đầu Vàm Xáng (Đầu ấp Rẫy Mới)</t>
  </si>
  <si>
    <t>Đường đal Tà Điếp C1 - Tà Điếp C2</t>
  </si>
  <si>
    <t>Hết ranh đất ông Trần Văn Dư</t>
  </si>
  <si>
    <t>Đường Huyện 61 (Huyện lộ 5 cũ)</t>
  </si>
  <si>
    <t>Đường giao thông nông thôn Vĩnh Thành - Vĩnh Lợi, từ 93 7B đến giáp kinh Nàng Rền</t>
  </si>
  <si>
    <t>Giáp kênh 30m (giáp ranh xã Vĩnh Thành)</t>
  </si>
  <si>
    <t>Cầu ông Teo</t>
  </si>
  <si>
    <t>Đường đai 13</t>
  </si>
  <si>
    <t>Giáp nhà ông Luống</t>
  </si>
  <si>
    <t>Đường đal ấp Tràm Kiến</t>
  </si>
  <si>
    <t>Đường Huyện 61 (Huyện lộ 5 cũ )</t>
  </si>
  <si>
    <t>Đầu ranh đất ông Nguyễn Văn Đúng</t>
  </si>
  <si>
    <t>Giáp ranh đất Bà Muồi</t>
  </si>
  <si>
    <t>Giáp ranh đất ông Thái</t>
  </si>
  <si>
    <t>Huyện lộ 61 (Huyện 2 cũ)</t>
  </si>
  <si>
    <t>Kênh Mương Điều Chắc Tức</t>
  </si>
  <si>
    <t>Huyện lộ 62</t>
  </si>
  <si>
    <t>Đường huyện 60 (Lộ 14/9 cũ)</t>
  </si>
  <si>
    <t>Giáp ranh xã Mỹ Thuận (Mỹ Tú)</t>
  </si>
  <si>
    <t>Lộ đal Kiết Bình</t>
  </si>
  <si>
    <t>Cầu An Hòa</t>
  </si>
  <si>
    <t>Đường Huyện 35</t>
  </si>
  <si>
    <t>Giáp đường huyện nhà ông Thành</t>
  </si>
  <si>
    <t>Đường Huyện 36</t>
  </si>
  <si>
    <t>Khu vực đất ở nông thôn dọc theo đường đal và các tuyến kênh rạch</t>
  </si>
  <si>
    <t>Đường huyện 31 (đường 96 Long Hưng A)</t>
  </si>
  <si>
    <t>Đường vào chùa Lao Vên</t>
  </si>
  <si>
    <t>Hết ranh Trường THCS</t>
  </si>
  <si>
    <t>Giáp ranh Trường THCS</t>
  </si>
  <si>
    <t>Giáp ranh xã Viên Bình (lộ bên sông)</t>
  </si>
  <si>
    <t>Đầu ranh đất Trịnh Hữu Bình (thầy Đức)</t>
  </si>
  <si>
    <t>Lò xay lúa ông Phát Bưng Buối</t>
  </si>
  <si>
    <t>Đầu ranh Trụ sở UBND xã Viên Bình</t>
  </si>
  <si>
    <t>Giáp ranh xã Phú Đức Long Phú</t>
  </si>
  <si>
    <t>Đường dal (cập kênh Hưng Thịnh- Tổng Cáng)</t>
  </si>
  <si>
    <t>Ngã 4 ông Xưa</t>
  </si>
  <si>
    <t>Ngã 4 Hòa Đức</t>
  </si>
  <si>
    <t>Ngã 4 Thanh Vân</t>
  </si>
  <si>
    <t>Ngã 4 Hòa Thành</t>
  </si>
  <si>
    <t>Đầu ranh đất ông Phạm Văn Khởi</t>
  </si>
  <si>
    <t>Giáp ranh đất ông Xía</t>
  </si>
  <si>
    <t>Hết ranh đất ông Trần Nhứt (Đường đal ranh xã Lịch Hội Thượng)</t>
  </si>
  <si>
    <t>Đầu ranh đất Chùa Phước Đức Cổ Miếu</t>
  </si>
  <si>
    <t>Hết ranh đất ông Trịnh Tấn Xuân</t>
  </si>
  <si>
    <t>Giáp ranh đất ông Trịnh Tấn Xuân</t>
  </si>
  <si>
    <t>Lộ Sóc Giữa</t>
  </si>
  <si>
    <t>Suốt Lộ</t>
  </si>
  <si>
    <t>Cầu nhà máy Khánh Hưng</t>
  </si>
  <si>
    <t>Hẻm Quán Thanh Vân (cặp nhà ông Hấu)</t>
  </si>
  <si>
    <t>Hẻm cặp quán cà phê ông Đại</t>
  </si>
  <si>
    <t>Đường tỉnh 933C (căp nhà ông Quách Xé)</t>
  </si>
  <si>
    <t>Giáp ranh xã Trung Bình (Kênh Tư Cũ)</t>
  </si>
  <si>
    <t>Giáp đường Tỉnh 933C (cặp nhà ông Trần Binh)</t>
  </si>
  <si>
    <t>Giáp đường đal cầu Mát (cặp nhà ông Tăng Chên)</t>
  </si>
  <si>
    <t>Đầu kênh cầu Mát (giáp đường tỉnh 934)</t>
  </si>
  <si>
    <t>Giáp Đường Tỉnh 933C (cặp nhà ông Võ Thành Long)</t>
  </si>
  <si>
    <t>Giáp Đường Tỉnh 933C (cặp đất chùa Dơi)</t>
  </si>
  <si>
    <t>Giáp đường đal sông gòi (cặp nhà bà Triệu Thị Trang)</t>
  </si>
  <si>
    <t>Giáp đường đal Kênh Tiếp Nhựt (cặp nhà bà Trần Thị Sel)</t>
  </si>
  <si>
    <t>Giáp đường đal kênh Bưng Lức (cặp nhà ông Thạch Quyền)</t>
  </si>
  <si>
    <t>Đường đất</t>
  </si>
  <si>
    <t>Ngã 4 Chùa Phước Đức cổ Miếu (Đầu đất ông Húa)</t>
  </si>
  <si>
    <t>Ngã 4 Chùa Phước Đức cổ Miếu (đất ông Húa)</t>
  </si>
  <si>
    <t>Giáp ranh đất bà út Dung</t>
  </si>
  <si>
    <t>Đến Giao Lộ Nam Sông Hậu</t>
  </si>
  <si>
    <t>Nhà ông 7 Dũng và nhà ông Trương Văn Chót</t>
  </si>
  <si>
    <t>Cầu Ngan Rô (Ranh Đại Ân 2)</t>
  </si>
  <si>
    <t>Kênh 1 (Ranh khu công nghiệp)</t>
  </si>
  <si>
    <t>Quốc lộ Nam Sông Hậu (Phía Tây không giáp Kênh)</t>
  </si>
  <si>
    <t>Quốc lộ Nam Sông Hậu (Phía Tây, giáp kênh thủy lợi cũ)</t>
  </si>
  <si>
    <t>Giao lộ Nam Sông Hậu (ngã ba đèn xanh đèn đỏ)</t>
  </si>
  <si>
    <t>Đoạn lộ từ lộ 19/5 (đi Lăng Ông)</t>
  </si>
  <si>
    <t>Đường Đê ngăn mặn (Đập Ngan Rô cũ)</t>
  </si>
  <si>
    <t>Miếu Bà (bến phà Đại Ân 1)</t>
  </si>
  <si>
    <t>Từ cầu Thanh niên (giáp kênh lộ Nam Sông Hậu)</t>
  </si>
  <si>
    <t>Chùa Đon ĐKon</t>
  </si>
  <si>
    <t>Đầu lộ nhà ông Hiếu (xóm sau lộ 22/12)</t>
  </si>
  <si>
    <t>Đầu lộ nhà ông Dần (xóm sau lộ 22/12)</t>
  </si>
  <si>
    <t>Đầu lộ nhà ông Na (xóm sau lộ 22/12)</t>
  </si>
  <si>
    <t>Đường đai (cập kênh tiếp Nhựt)</t>
  </si>
  <si>
    <t>Khu vực dịch vụ gồm 02 khu vực: 4, 5</t>
  </si>
  <si>
    <t>Sau Công an huyện</t>
  </si>
  <si>
    <t>Kênh Bồn Bồn (ranh xã Đại Ân 2)</t>
  </si>
  <si>
    <t>Đường dẫn cống Ngan Rô</t>
  </si>
  <si>
    <t>Giáp đường đal Lăng ông</t>
  </si>
  <si>
    <t>Đường N1</t>
  </si>
  <si>
    <t>Đường Đal kênh 1 trong</t>
  </si>
  <si>
    <t>Đầu ranh nhà ông Thầy Nhu (giáp Đường huyện 34)</t>
  </si>
  <si>
    <t>Suốt tuyến giáp Sông Ngan Rô (đến giáp Đường huyện 34)</t>
  </si>
  <si>
    <t>Đầu ranh nhà ông Trí Nguyện</t>
  </si>
  <si>
    <t>Hết ranh quán cà Phê ông Vinh (Giáp Đường huyện 34)</t>
  </si>
  <si>
    <t>Ngã 3 UBND xã</t>
  </si>
  <si>
    <t>Hết ranh nhà bà Nguyễn Thị Liễu</t>
  </si>
  <si>
    <t>Hết ranh nhà ồng Nguyễn Văn Lập (Giáp huyện lộ 28)</t>
  </si>
  <si>
    <t>Đường huyện 34</t>
  </si>
  <si>
    <t>Cổng ông Til</t>
  </si>
  <si>
    <t>Tuyến đê ngăn mặn</t>
  </si>
  <si>
    <t>Kênh thủy lợi (Giáp đường tỉnh 933C)</t>
  </si>
  <si>
    <t>Cầu Sắt (Sông Ngan Rô)</t>
  </si>
  <si>
    <t>Giáp kênh 2 (lộ Bưng Lức cũ)</t>
  </si>
  <si>
    <t>Giáp huyện lộ 27</t>
  </si>
  <si>
    <t>Đầu Cầu Ông Mó</t>
  </si>
  <si>
    <t>Giáp ranh xã Trung Bình (kênh 2)</t>
  </si>
  <si>
    <t>Đầu ranh đất bà Út Lên (ngã 3)</t>
  </si>
  <si>
    <t>Đầu ranh đất ông Đào Sen</t>
  </si>
  <si>
    <t>Cầu Bưng Cốc (phía Tây rạch Bưng Cốc)</t>
  </si>
  <si>
    <t>Hết ranh đất Trạm cấp nước Mỏ Ó</t>
  </si>
  <si>
    <t>Giáp ranh đất Trạm cấp nước Mỏ Ó</t>
  </si>
  <si>
    <t>Từ Đảng Ủy (cũ)</t>
  </si>
  <si>
    <t>Giáp Nhà Thờ Bãi Giá (nhà ông Tây)</t>
  </si>
  <si>
    <t>Giáp ranh đất ông 5 Mẫn</t>
  </si>
  <si>
    <t>Giáp ranh đất ông Mười Sọ</t>
  </si>
  <si>
    <t>Đường Nhựa vào Nhà Thờ</t>
  </si>
  <si>
    <t>Hết ranh nhà ông Đạo</t>
  </si>
  <si>
    <t>Giáp Lộ Nam Sông Hậu (hướng Mỏ Ó)</t>
  </si>
  <si>
    <t>Đường tỉnh 934 (Cầu Đen)</t>
  </si>
  <si>
    <t>Nhà thờ Bãi Giá (Nhà Ông Tây)</t>
  </si>
  <si>
    <t>Đường Tỉnh 934 (hãng nước đá)</t>
  </si>
  <si>
    <t>Cổng Nhà thờ Bãi Giá (phía Tây)</t>
  </si>
  <si>
    <t>Đầu ranh đất ông Sứ</t>
  </si>
  <si>
    <t>Hết ranh đất ông Quyền</t>
  </si>
  <si>
    <t>Giáp ranh xã Đại Ân 2 (phía Tây Sông Bưng Lức)</t>
  </si>
  <si>
    <t>Kênh ông Phục</t>
  </si>
  <si>
    <t>Đường đal Kênh 3 Cũ</t>
  </si>
  <si>
    <t>Trước trường tiểu học Trung Bình (toàn tuyến)</t>
  </si>
  <si>
    <t>Đường đal cống 2 (ông Khinh)</t>
  </si>
  <si>
    <t>36.10</t>
  </si>
  <si>
    <t>37.10</t>
  </si>
  <si>
    <t>37.20</t>
  </si>
  <si>
    <t>37.30</t>
  </si>
  <si>
    <t>37.40</t>
  </si>
  <si>
    <t>38.17</t>
  </si>
  <si>
    <t>38.18</t>
  </si>
  <si>
    <t>38.19</t>
  </si>
  <si>
    <t>38.20</t>
  </si>
  <si>
    <t>52.1</t>
  </si>
  <si>
    <t>52.2</t>
  </si>
  <si>
    <t>52.3</t>
  </si>
  <si>
    <t>52.4</t>
  </si>
  <si>
    <t>52.5</t>
  </si>
  <si>
    <t>52.6</t>
  </si>
  <si>
    <t>52.7</t>
  </si>
  <si>
    <t>52.8</t>
  </si>
  <si>
    <t>52.9</t>
  </si>
  <si>
    <t>52.10</t>
  </si>
  <si>
    <t>52.11</t>
  </si>
  <si>
    <t>52.12</t>
  </si>
  <si>
    <t>52.13</t>
  </si>
  <si>
    <t>52.14</t>
  </si>
  <si>
    <t>52.15</t>
  </si>
  <si>
    <t>52.16</t>
  </si>
  <si>
    <t>52.17</t>
  </si>
  <si>
    <t>52.18</t>
  </si>
  <si>
    <t>52.19</t>
  </si>
  <si>
    <t>52.20</t>
  </si>
  <si>
    <t>52.21</t>
  </si>
  <si>
    <t>52.22</t>
  </si>
  <si>
    <t>52.23</t>
  </si>
  <si>
    <t>52.24</t>
  </si>
  <si>
    <t>52.25</t>
  </si>
  <si>
    <t>52.26</t>
  </si>
  <si>
    <t>52.27</t>
  </si>
  <si>
    <t>52.28</t>
  </si>
  <si>
    <t>52.29</t>
  </si>
  <si>
    <t>52.30</t>
  </si>
  <si>
    <t>52.31</t>
  </si>
  <si>
    <t>52.32</t>
  </si>
  <si>
    <t>52.33</t>
  </si>
  <si>
    <t>52.34</t>
  </si>
  <si>
    <t>52.35</t>
  </si>
  <si>
    <t>52.36</t>
  </si>
  <si>
    <t>52.37</t>
  </si>
  <si>
    <t>52.38</t>
  </si>
  <si>
    <t>52.39</t>
  </si>
  <si>
    <t>52.40</t>
  </si>
  <si>
    <t>52.41</t>
  </si>
  <si>
    <t>52.42</t>
  </si>
  <si>
    <t>52.43</t>
  </si>
  <si>
    <t>52.44</t>
  </si>
  <si>
    <t>52.45</t>
  </si>
  <si>
    <t>52.46</t>
  </si>
  <si>
    <t>52.47</t>
  </si>
  <si>
    <t>52.48</t>
  </si>
  <si>
    <t>52.49</t>
  </si>
  <si>
    <t>52.50</t>
  </si>
  <si>
    <t>52.51</t>
  </si>
  <si>
    <t>52.52</t>
  </si>
  <si>
    <t>52.53</t>
  </si>
  <si>
    <t>52.54</t>
  </si>
  <si>
    <t>52.55</t>
  </si>
  <si>
    <t>52.56</t>
  </si>
  <si>
    <t>52.57</t>
  </si>
  <si>
    <t>52.58</t>
  </si>
  <si>
    <t>52.59</t>
  </si>
  <si>
    <t>52.60</t>
  </si>
  <si>
    <t>53.10</t>
  </si>
  <si>
    <t>54.10</t>
  </si>
  <si>
    <t>54.20</t>
  </si>
  <si>
    <t>54.40</t>
  </si>
  <si>
    <t>54.30</t>
  </si>
  <si>
    <t>71.10</t>
  </si>
  <si>
    <t>56.90</t>
  </si>
  <si>
    <t>56.80</t>
  </si>
  <si>
    <t>56.70</t>
  </si>
  <si>
    <t>56.60</t>
  </si>
  <si>
    <t>56.50</t>
  </si>
  <si>
    <t>56.40</t>
  </si>
  <si>
    <t>56.30</t>
  </si>
  <si>
    <t>56.20</t>
  </si>
  <si>
    <t>56.10</t>
  </si>
  <si>
    <t>57.50</t>
  </si>
  <si>
    <t>57.40</t>
  </si>
  <si>
    <t>57.30</t>
  </si>
  <si>
    <t>57.20</t>
  </si>
  <si>
    <t>57.10</t>
  </si>
  <si>
    <t>58.10</t>
  </si>
  <si>
    <t>0</t>
  </si>
  <si>
    <t>58.30</t>
  </si>
  <si>
    <t>60.10</t>
  </si>
  <si>
    <t>60.15</t>
  </si>
  <si>
    <t>61.10</t>
  </si>
  <si>
    <t>Giáp ranh xã Viên Bình (nay là xã Liêu Tú)  (lộ bên sông)</t>
  </si>
  <si>
    <t>62.10</t>
  </si>
  <si>
    <t>63.10</t>
  </si>
  <si>
    <t>63.20</t>
  </si>
  <si>
    <t>63.30</t>
  </si>
  <si>
    <t>63.40</t>
  </si>
  <si>
    <t>63.50</t>
  </si>
  <si>
    <t>63.60</t>
  </si>
  <si>
    <t>63.70</t>
  </si>
  <si>
    <t>63.80</t>
  </si>
  <si>
    <t>BẢNG GIÁ ĐẤT PHI NÔNG NGHIỆP TẠI NÔNG THÔN 
(ĐẤT Ở TẠI NÔNG THÔN - XÃ TRẦN ĐỀ)</t>
  </si>
  <si>
    <t>BẢNG GIÁ ĐẤT PHI NÔNG NGHIỆP TẠI NÔNG THÔN 
(ĐẤT Ở TẠI NÔNG THÔN - XÃ HÒA TÚ)</t>
  </si>
  <si>
    <t>Đường tỉnh 940 (vòng xoay ấp Hòa Phương)</t>
  </si>
  <si>
    <t>Điều chỉnh mốc, gộp đoạn</t>
  </si>
  <si>
    <t>Giáp ranh phường Vĩnh Phước</t>
  </si>
  <si>
    <t>Điều chỉnh mốc</t>
  </si>
  <si>
    <t>Điều chỉnh tên, mốc, gộp đoạn</t>
  </si>
  <si>
    <t>Giáp ranh tỉnh Cà Mau</t>
  </si>
  <si>
    <t>Cầu Cô Hai (Kênh Cô Hai)</t>
  </si>
  <si>
    <t xml:space="preserve">Điều chỉnh tên, mốc </t>
  </si>
  <si>
    <t>Đường đal khu vực chợ Dương Kiển</t>
  </si>
  <si>
    <t>Giáp đường tỉnh 940 cũ</t>
  </si>
  <si>
    <t>Đường tỉnh 940 cũ</t>
  </si>
  <si>
    <t xml:space="preserve">Điều chỉnh mốc </t>
  </si>
  <si>
    <t>Đường vào trung tâm văn hóa thể thao truyền thanh</t>
  </si>
  <si>
    <t>Đường huyện 54</t>
  </si>
  <si>
    <t>Đường Huyện 15</t>
  </si>
  <si>
    <t>Bỏ</t>
  </si>
  <si>
    <t>35.10</t>
  </si>
  <si>
    <t>Đường bê tông Hòa Đê - Hòa Đức</t>
  </si>
  <si>
    <t>Khu hành chính</t>
  </si>
  <si>
    <t>-</t>
  </si>
  <si>
    <t>Giáp ranh xã Hòa Tú</t>
  </si>
  <si>
    <t>35.21</t>
  </si>
  <si>
    <t>Bổ sung tuyến mới</t>
  </si>
  <si>
    <t>Giá đề xuất</t>
  </si>
  <si>
    <t>Giá thị trường</t>
  </si>
  <si>
    <t>Đường tỉnh 940 (vòng xoay ấp Hòa Phuông)</t>
  </si>
  <si>
    <t>Chuyển từ VT1 sang</t>
  </si>
  <si>
    <t>Khu trung tâm xã</t>
  </si>
  <si>
    <t>Đường D1</t>
  </si>
  <si>
    <t>Bỏ D3, D6</t>
  </si>
  <si>
    <t>trung tâm chợ</t>
  </si>
  <si>
    <t>Kênh Cô Hai</t>
  </si>
  <si>
    <t>Đường đal Dương Kiển (cặp UBND xã)</t>
  </si>
  <si>
    <t>cặp UB cũ</t>
  </si>
  <si>
    <t>3m</t>
  </si>
  <si>
    <t>2.5m</t>
  </si>
  <si>
    <t>Trung tâm văn hóa</t>
  </si>
  <si>
    <t>7m</t>
  </si>
  <si>
    <t>BTXM</t>
  </si>
  <si>
    <t>Đường tỉnh 937 (Đường Trục Phát Triển Tôm - Lúa Huyện Mỹ Xuyên)</t>
  </si>
  <si>
    <t>Giá đất hiện hành</t>
  </si>
  <si>
    <t>Giá đất thu thập thông qua hồ sơ chuyển nhượng</t>
  </si>
  <si>
    <t>Giá đất khảo sát thị trường</t>
  </si>
  <si>
    <t>Dự thảo Giá đất quy định trong bảng giá đất ban hành lần đầu áp dụng từ ngày 01/01/2026</t>
  </si>
  <si>
    <t>Tỷ lệ biến động dự thảo bảng giá đất (%)</t>
  </si>
  <si>
    <t>Giá đề xuất của UBND cấp xã</t>
  </si>
  <si>
    <t xml:space="preserve">Tỷ lệ biến động giá đất đề xuất của UBND cấp xã (%) </t>
  </si>
  <si>
    <t>Giá đất đã bồi thường, trúng đấu giá QSDĐ</t>
  </si>
  <si>
    <t>Đất ở</t>
  </si>
  <si>
    <t>TMDV</t>
  </si>
  <si>
    <t>SKC</t>
  </si>
  <si>
    <t>Đất TMD</t>
  </si>
  <si>
    <t>Đất SKC</t>
  </si>
  <si>
    <t>Nguồn thông tin</t>
  </si>
  <si>
    <t>Điều chỉnh tên, mốc</t>
  </si>
  <si>
    <t>Bổ sung</t>
  </si>
  <si>
    <t>6</t>
  </si>
  <si>
    <t>7</t>
  </si>
  <si>
    <t>8</t>
  </si>
  <si>
    <t>9</t>
  </si>
  <si>
    <t>10</t>
  </si>
  <si>
    <t>11</t>
  </si>
  <si>
    <t>12</t>
  </si>
  <si>
    <t>13</t>
  </si>
  <si>
    <t>14</t>
  </si>
  <si>
    <t>15</t>
  </si>
  <si>
    <r>
      <t>Đơn vị tính: 1.000 đồng/m</t>
    </r>
    <r>
      <rPr>
        <i/>
        <vertAlign val="superscript"/>
        <sz val="12"/>
        <rFont val="Times New Roman"/>
        <family val="1"/>
      </rPr>
      <t>2</t>
    </r>
  </si>
  <si>
    <t>Số TT</t>
  </si>
  <si>
    <t>Giá đất đề xuất của UBND xã</t>
  </si>
  <si>
    <t>I</t>
  </si>
  <si>
    <t>Đất trồng lúa</t>
  </si>
  <si>
    <t>*</t>
  </si>
  <si>
    <t>Thị trấn Lịch Hội Thượng (cũ)</t>
  </si>
  <si>
    <t>Xã Lịch Hội Thượng (cũ)</t>
  </si>
  <si>
    <t>Diện tích đất trồng cây hàng năm còn lại trên địa bàn xã</t>
  </si>
  <si>
    <t>II</t>
  </si>
  <si>
    <t>Đất trồng cây hằng năm khác</t>
  </si>
  <si>
    <t>III</t>
  </si>
  <si>
    <t>Đất nuôi trồng thủy sản</t>
  </si>
  <si>
    <t>IV</t>
  </si>
  <si>
    <t>Đất trồng cây lâu năm</t>
  </si>
  <si>
    <t>VT6</t>
  </si>
  <si>
    <t>VT5</t>
  </si>
  <si>
    <t>Diện tích đất trồng cây lâu năm còn lại trên địa bàn xã</t>
  </si>
  <si>
    <t>V</t>
  </si>
  <si>
    <t>Đất rừng phòng hộ</t>
  </si>
  <si>
    <t>Đất rừng sản xuất</t>
  </si>
  <si>
    <t>Xã Hòa Tú 1 (cũ)</t>
  </si>
  <si>
    <t>Xã Hòa Tú 2 (cũ)</t>
  </si>
  <si>
    <t>Đất trồng cây hàng năm ấp Hòa Phuông; ấp Hòa Trung; ấp Hòa Trực</t>
  </si>
  <si>
    <t>Đất trồng cây lâu năm ấp Hòa Phuông; ấp Hòa Trung; ấp Hòa Trực</t>
  </si>
  <si>
    <t>Đất trồng cây lâu năm ấp Dương Kiển</t>
  </si>
  <si>
    <t>Đất nuôi trồng thủy sản ấp Hòa Phuông; ấp Hòa Trung; ấp Hòa Trực</t>
  </si>
  <si>
    <t>Diện tích đất nuôi trồng thủy sản còn lại trên địa bàn xã</t>
  </si>
  <si>
    <t>Đất nuôi trồng thủy sản ấp Dương Kiển</t>
  </si>
  <si>
    <t>PHỤ BIỂU 92.1: BẢNG GIÁ ĐẤT Ở TẠI NÔNG THÔN XÃ HÒA TÚ</t>
  </si>
  <si>
    <t>PHỤ BIỂU 92.4: BẢNG GIÁ ĐẤT NÔNG NGHIỆP XÃ HÒA TÚ</t>
  </si>
  <si>
    <t>PHỤ BIỂU 92.3: BẢNG GIÁ ĐẤT CƠ SỞ SẢN XUẤT PHI NÔNG NGHIỆP XÃ HÒA TÚ</t>
  </si>
  <si>
    <t>PHỤ BIỂU 92.2: BẢNG GIÁ ĐẤT THƯƠNG MẠI, DỊCH VỤ XÃ HÒA TÚ</t>
  </si>
  <si>
    <t>Cao nhất</t>
  </si>
  <si>
    <t>Thấp nhất</t>
  </si>
  <si>
    <t>Trung bình</t>
  </si>
  <si>
    <t>Tỷ lệ bình quân (%)</t>
  </si>
  <si>
    <t>Đề xuất tăng 30%</t>
  </si>
  <si>
    <t>Tăng trung bình xã 62,85%</t>
  </si>
  <si>
    <t>Giá đất đề xuất</t>
  </si>
  <si>
    <t>38</t>
  </si>
  <si>
    <t>39</t>
  </si>
  <si>
    <t>Hết ranh đất cửa hàng xăng dầu Vạn Xuân</t>
  </si>
  <si>
    <t>Hết ranh đất quán Café Thùy Trang</t>
  </si>
  <si>
    <t>Ranh đất quán Café Thùy Trang</t>
  </si>
  <si>
    <t>Hết ranh đất Cơ sở sản xuất nước lọc Việt Thái</t>
  </si>
  <si>
    <t>Ranh đất Cơ sở sản xuất nước lọc Việt Thái</t>
  </si>
  <si>
    <t>Tới ranh đất ông Nguyễn Văn Trình (tiệm tạp hóa)</t>
  </si>
  <si>
    <t>Ranh đất nhà ông Nguyễn Văn Trình</t>
  </si>
  <si>
    <t>Giáp ranh tỉnh Cà Mau (xã Vĩnh Lợi)</t>
  </si>
  <si>
    <t>Đường lộ đal Đất Đỏ</t>
  </si>
  <si>
    <t>39.10</t>
  </si>
  <si>
    <t>Giáp lộ đal Bưng Thum (gần Nhà văn hóa)</t>
  </si>
  <si>
    <t>cách trường TH Bưng Thum 100m</t>
  </si>
  <si>
    <t>Đường đal ấp  Nhơn Hòa - Thạnh Thới</t>
  </si>
  <si>
    <t>Đường đal Thạnh Bình</t>
  </si>
  <si>
    <t>Đường đal Lung Lá</t>
  </si>
  <si>
    <t>Giáp đường huyện 50</t>
  </si>
  <si>
    <t>40</t>
  </si>
  <si>
    <t xml:space="preserve"> Cầu Nhu Gia mới</t>
  </si>
  <si>
    <t>Giáp ranh phường Mỹ Xuyên</t>
  </si>
  <si>
    <t>Giao đường tỉnh 940</t>
  </si>
  <si>
    <t>Giáp ranh trường Tiểu học Thạnh Phú 2</t>
  </si>
  <si>
    <t>Trường Tiểu học Thạnh Phú 2</t>
  </si>
  <si>
    <t>Giáp ranh xã Gia Hòa</t>
  </si>
  <si>
    <t>Cầu Kênh Nhất</t>
  </si>
  <si>
    <t>Hết ranh đất nhà ông Võ Văn Dô (cách cầu Chàng Ré 800m)</t>
  </si>
  <si>
    <t>Ranh đất nhà ông Võ Văn Dô (cách cầu Chàng Ré 800m)</t>
  </si>
  <si>
    <t>Giáp ranh xã Ngọc tố</t>
  </si>
  <si>
    <t>Giáp ranh xã Gia Hòa (Cống Tân Hòa)</t>
  </si>
  <si>
    <t>Ngã 4 giao với đường tỉnh 940</t>
  </si>
  <si>
    <t>Ranh xã Hòa Tú</t>
  </si>
  <si>
    <t>Đường huyện 56</t>
  </si>
  <si>
    <t>Đến đường đal vào trường Tiểu học Thạnh Phú 1</t>
  </si>
  <si>
    <t>Nhà văn hóa ấp khu 2</t>
  </si>
  <si>
    <t>Kênh Phú Thuận</t>
  </si>
  <si>
    <t>Ngã 3 đê ngăn mặn</t>
  </si>
  <si>
    <t>Đường Trưng Nhị 
(Quốc lộ 1 (Cũ))</t>
  </si>
  <si>
    <t>Đường Trưng Trắc
(Quốc lộ 1 (Cũ))</t>
  </si>
  <si>
    <t>40.10</t>
  </si>
  <si>
    <t>Kênh chùa</t>
  </si>
  <si>
    <t>Đường vào Chùa Nhu Gia</t>
  </si>
  <si>
    <t>Khu vực chợ Nhu Gia</t>
  </si>
  <si>
    <t>Các tuyến đường nội bộ trong khu trung tâm chợ</t>
  </si>
  <si>
    <t>Cầu Long Hòa 1</t>
  </si>
  <si>
    <t>Giáp xã Gia Hòa</t>
  </si>
  <si>
    <t>Đường đal vào khu dân cư ấp Rạch Sên</t>
  </si>
  <si>
    <t>Đường đal ấp Cần Đước</t>
  </si>
  <si>
    <t>Đường đal trường Mẫu giáo Cần Đước (2 bên)</t>
  </si>
  <si>
    <t>40.20</t>
  </si>
  <si>
    <t>Đường đê ngăn mặn</t>
  </si>
  <si>
    <t>Giáp đường huyện 56</t>
  </si>
  <si>
    <t>Đường nhựa Khu 4</t>
  </si>
  <si>
    <t>Đến ngã 3 cây xăng Đông Tú</t>
  </si>
  <si>
    <t xml:space="preserve">Đường đal ấp Cần Đước </t>
  </si>
  <si>
    <t>Quốc lộ 1 (kho Hoàng Giang cũ )</t>
  </si>
  <si>
    <t>Quốc lộ 1 (nhà ông Trương Vương)</t>
  </si>
  <si>
    <t>41</t>
  </si>
  <si>
    <t>Ngã 4 giao đường huyện 56 với ĐT 937</t>
  </si>
  <si>
    <t>Ngã 3 đường tỉnh 937 (Đảng ủy xã Ngọc Tố)</t>
  </si>
  <si>
    <t>Bến phà Dù Tho</t>
  </si>
  <si>
    <t>Ngã 3 giao với ĐH 15</t>
  </si>
  <si>
    <t xml:space="preserve">Giáp ranh xã Hòa Tú </t>
  </si>
  <si>
    <t>Đường huyện 55 (tuyến nhánh)</t>
  </si>
  <si>
    <t>Giáp đường huyện 51</t>
  </si>
  <si>
    <t>Hết ranh đất nhà ông Trần Văn Sang (đoạn dải nhựa)</t>
  </si>
  <si>
    <t>Đưởng tỉnh 936</t>
  </si>
  <si>
    <t>Hết ranh trạm Y tế xã Ngọc Đông (cũ)</t>
  </si>
  <si>
    <t>Giáp ranh trạm Y tế xã Ngọc Đông (cũ)</t>
  </si>
  <si>
    <t>Đường tỉnh 937 (ĐH 56 cũ)</t>
  </si>
  <si>
    <t>Ranh phường Mỹ Xuyên</t>
  </si>
  <si>
    <t>Trường THCS Tham Đôn</t>
  </si>
  <si>
    <t>Đường huyện 56 (cũ)</t>
  </si>
  <si>
    <t>Ngã 3 đường huyện 56 (Chùa Tắc Gồng)</t>
  </si>
  <si>
    <t>Ngã 3 đường huyện 56 hướng về xã Nhu Gia</t>
  </si>
  <si>
    <t>41.10</t>
  </si>
  <si>
    <t xml:space="preserve">Cầu Dù Tho </t>
  </si>
  <si>
    <t>Đường Trục Phát Triển Tôm - Lúa Huyện Mỹ Xuyên (Tuyến nhánh nối với đường tỉnh 936)</t>
  </si>
  <si>
    <t>Giáp ranh phường Khánh Hòa (sông Cổ Cò)</t>
  </si>
  <si>
    <t>Đường trước UBND xã Ngọc Tố cũ</t>
  </si>
  <si>
    <t>Hết ranh đất trường THCS Ngọc Tố</t>
  </si>
  <si>
    <t>Các tuyến đường trong khu TĐC</t>
  </si>
  <si>
    <t>42</t>
  </si>
  <si>
    <t>Giáp ranh phường Sóc Trăng</t>
  </si>
  <si>
    <t xml:space="preserve">Đường huyện 21 
</t>
  </si>
  <si>
    <t>Cầu kênh cây Dương</t>
  </si>
  <si>
    <t>Rạch Mây Hắt</t>
  </si>
  <si>
    <t>Đường huyện 22 (Đê tả Sông Saintard)</t>
  </si>
  <si>
    <t>Đường huyện 23</t>
  </si>
  <si>
    <t>Giáp ranh xã Đại Ngãi (Cầu Ngang)</t>
  </si>
  <si>
    <t>Hết ranh đất Năm Kha</t>
  </si>
  <si>
    <t>Các đường còn lại trong khu vực chợ Trường Khánh</t>
  </si>
  <si>
    <t>42.10</t>
  </si>
  <si>
    <t>Hết đất Ông Diệu đối diện đất bà Trần Thị Pho thửa số 1103, tờ số 01</t>
  </si>
  <si>
    <t>43</t>
  </si>
  <si>
    <t>Quốc lộ 91B (Quốc lộ Nam Sông Hậu)</t>
  </si>
  <si>
    <t>Giao Quốc lộ Nam Sông Hậu và Đường Tỉnh 935B</t>
  </si>
  <si>
    <t>Đến ranh trung tâm điện lực Long Phú</t>
  </si>
  <si>
    <t>Từ ranh trung tâm điện lực Long Phú</t>
  </si>
  <si>
    <t>Hết đất ông Đặng Văn Gỡ</t>
  </si>
  <si>
    <t>QL 91B (Quốc lộ Nam Sông Hậu)</t>
  </si>
  <si>
    <t>43.10</t>
  </si>
  <si>
    <t>Các tuyến đường nội bộ xã</t>
  </si>
  <si>
    <t>Ngã 3 Năm Lân</t>
  </si>
  <si>
    <t>Hết ranh đất UBND thị trấn cũ (Giáp lộ hai chiều)</t>
  </si>
  <si>
    <t>Đường nối vào khu tái định cư trung tâm điện lực Long Phú</t>
  </si>
  <si>
    <t>Giáp ranh khu TĐC trung tâm điện lực Long Phú</t>
  </si>
  <si>
    <t>Các tuyến hẻm nội bộ xã</t>
  </si>
  <si>
    <t>Hết nhà ông Vũ</t>
  </si>
  <si>
    <t>Kênh Bà Sẩm</t>
  </si>
  <si>
    <t>Tuyến lộ vào khu Tái định cư và các tuyến lộ trong khu tái định cư (trừ các tuyến N2, D1, N1)</t>
  </si>
  <si>
    <t>44</t>
  </si>
  <si>
    <t>Cống Cái Xe (Cống số 1)</t>
  </si>
  <si>
    <t>44.</t>
  </si>
  <si>
    <t>Đường Tỉnh  935B (nối tiếp)</t>
  </si>
  <si>
    <t>Giáp ranh phường Phú Lợi</t>
  </si>
  <si>
    <t>Giáp ranh Tài Văn</t>
  </si>
  <si>
    <t>Giao đường tỉnh 933</t>
  </si>
  <si>
    <t>Giao đường tỉnh 935B</t>
  </si>
  <si>
    <t>Hết cầu Xóm Rẫy</t>
  </si>
  <si>
    <t>Đầu cầu liên ấp Tân Qui A-Kokô</t>
  </si>
  <si>
    <t>Giao đường huyện 26</t>
  </si>
  <si>
    <t>Đầu Cầu Nhà Thờ</t>
  </si>
  <si>
    <t>Ranh đất nhà ông Đặng Văn Giữa</t>
  </si>
  <si>
    <t>Lộ ấp Nhất (ấp Ba)</t>
  </si>
  <si>
    <t>Giáp ranh Phường Sóc Trăng</t>
  </si>
  <si>
    <t>45</t>
  </si>
  <si>
    <t xml:space="preserve">Quốc lộ 91B (Quốc lộ Nam Sông Hậu) </t>
  </si>
  <si>
    <t>Ranh xã Đại Ngãi</t>
  </si>
  <si>
    <t>Kênh Hai Bào</t>
  </si>
  <si>
    <t>Ranh xã Liêu Tú</t>
  </si>
  <si>
    <t>Ngã ba giao đường Đoàn Thế Trung với Đường Tỉnh 933C</t>
  </si>
  <si>
    <t>hết cầu số 2</t>
  </si>
  <si>
    <t xml:space="preserve">Ngã ba giao Đường tỉnh 933C và Đường nối ĐT 933 với ĐT 933C </t>
  </si>
  <si>
    <t>45.10</t>
  </si>
  <si>
    <t>Vòng xuyến ngã 3 Giao đường Đoàn Thế Trung</t>
  </si>
  <si>
    <t>Ngã tư giao Đường Đặng Quang Minh nối dài với đường Lương Định Của</t>
  </si>
  <si>
    <t>Đường Đặng Quang Minh nối dài</t>
  </si>
  <si>
    <t>Ngã tư giao Đường Đặng Quang Minh với đường Lương Định Của</t>
  </si>
  <si>
    <t>Đường nội ô khu chợ Đập rộng 5 m</t>
  </si>
  <si>
    <t>Đường nội ô khu chợ Đập rộng 3,5 m</t>
  </si>
  <si>
    <t>Suốt tuyến (Đà Lạt 3 cũ)</t>
  </si>
  <si>
    <t>Đường cặp Trường THCS thị trấn Long Phú</t>
  </si>
  <si>
    <t>Ngã tư giao Đường Đặng Quang Minh với đường Đặng Quang Minh nối dài</t>
  </si>
  <si>
    <t>Các tuyến hẻm thuộc đường Lương Định Của</t>
  </si>
  <si>
    <t>Đường Lương Định Của (đối diện Đình Ông)</t>
  </si>
  <si>
    <t>Đến cầu Ba Tre</t>
  </si>
  <si>
    <t>Cầu Ba Tre</t>
  </si>
  <si>
    <t>QL 91B (Quốc lộ Nam Sông Hậu - ấp 2)</t>
  </si>
  <si>
    <t>Đường cặp Đình Nguyễn Trung Trực</t>
  </si>
  <si>
    <t>Ngã 3 giao đường Đoàn Thế Trung</t>
  </si>
  <si>
    <t>Giáp khu tái định cư ấp Tân Lập</t>
  </si>
  <si>
    <t>45.20</t>
  </si>
  <si>
    <t>Đường cặp Ban chỉ huy quân sự Huyện Long Phú cũ</t>
  </si>
  <si>
    <t>QL 91B (Quốc lộ Nam Sông Hậu) (Ngã tư)</t>
  </si>
  <si>
    <t>Cổng vào Ban chỉ huy quân sự huyện Long Phú cũ</t>
  </si>
  <si>
    <t>QL 91B (Quốc lộ Nam Sông Hậu (Ngã Ba)</t>
  </si>
  <si>
    <t>Đường cặp sông Băng Long (ấp 4)</t>
  </si>
  <si>
    <t>Đường cặp sông Băng Long (ấp 5)</t>
  </si>
  <si>
    <t>Đến cầu qua Chùa Hải Long Phước</t>
  </si>
  <si>
    <t>Đường cặp kênh Bà Xẩm (ấp 5)</t>
  </si>
  <si>
    <t>Cách cầu qua Chùa Hải Long Phước về hướng Nam 500m</t>
  </si>
  <si>
    <t>Đường ấp 5 (đường vào nhà máy Mậu Xương)</t>
  </si>
  <si>
    <t>Đường cặp Chùa Tứk-Pray</t>
  </si>
  <si>
    <t>Hết ranh đất Chùa Tứk - Pray</t>
  </si>
  <si>
    <t>Ngã 3 lò rèn</t>
  </si>
  <si>
    <t>Hết ranh đất nhà ông Thạch Cơm</t>
  </si>
  <si>
    <t>Cách cầu Tân Lập về hướng Tây 200m và hướng Bắc 200m</t>
  </si>
  <si>
    <t>Khu TĐC chợ Đập ấp 2</t>
  </si>
  <si>
    <t>Các thửa đất có mặt tiếp giáp với đường rộng 5 m</t>
  </si>
  <si>
    <t>Các thửa đất có mặt tiếp giáp với đường rộng 3,5 m</t>
  </si>
  <si>
    <t>45.30</t>
  </si>
  <si>
    <t>Khu TĐC Ấp Tân Lập</t>
  </si>
  <si>
    <t xml:space="preserve">Đường vào khu Tà Lời </t>
  </si>
  <si>
    <t>Đường Xã Chỉ</t>
  </si>
  <si>
    <t>Đường cặp UBND xã Long Phú cũ</t>
  </si>
  <si>
    <t>Cầu qua kênh bà Xẩm</t>
  </si>
  <si>
    <t>55</t>
  </si>
  <si>
    <t>Cống Mỹ Phước</t>
  </si>
  <si>
    <t>Rạch Lộ Bể</t>
  </si>
  <si>
    <t>Đường ô tô trung tâm xã Hưng Phú cũ (Đường tỉnh 939)</t>
  </si>
  <si>
    <t>Đường A1 (Đường tỉnh 939)</t>
  </si>
  <si>
    <t>Đường Quang Trung</t>
  </si>
  <si>
    <t>Đường Quang Trung (ĐT 940)</t>
  </si>
  <si>
    <t xml:space="preserve">Đường huyện 82 </t>
  </si>
  <si>
    <t>Giáp ranh Cao tốc Châu Đốc - Cần Thơ - Sóc Trăng</t>
  </si>
  <si>
    <t>Hết ranh đất Trường Tiểu Học Mỹ Tú A</t>
  </si>
  <si>
    <t>Giáp ranh đất Trường Tiểu Học Mỹ Tú A</t>
  </si>
  <si>
    <t>Đường huyện 87 (đường Rạch Rê)</t>
  </si>
  <si>
    <t>55.10</t>
  </si>
  <si>
    <t>Hết ranh đất nhà Sáu Cao</t>
  </si>
  <si>
    <t>Giáp ranh đất nhà Sáu Cao</t>
  </si>
  <si>
    <t>Kênh số 1 (ấp Mỹ Hoà)</t>
  </si>
  <si>
    <t>55.12</t>
  </si>
  <si>
    <t>Đường Lê Thánh Tông</t>
  </si>
  <si>
    <t>Cầu 3 Thắng (Đường Trần Hưng Đạo)</t>
  </si>
  <si>
    <t>Cầu Đê Mỹ Phước (Đường Quang Trung)</t>
  </si>
  <si>
    <t>55.20</t>
  </si>
  <si>
    <t>Đường Huỳnh Văn Triệu</t>
  </si>
  <si>
    <t>Đường Quang Trung (Đường tỉnh 940)</t>
  </si>
  <si>
    <t>55.25</t>
  </si>
  <si>
    <t>55.26</t>
  </si>
  <si>
    <t>Đường Trung tâm thương mại</t>
  </si>
  <si>
    <t>55.27</t>
  </si>
  <si>
    <t>55.28</t>
  </si>
  <si>
    <t>55.29</t>
  </si>
  <si>
    <t>Lộ dal (Kho lương thực cũ)</t>
  </si>
  <si>
    <t>55.30</t>
  </si>
  <si>
    <t xml:space="preserve">Lộ dal (Chợ Cá) </t>
  </si>
  <si>
    <t>55.31</t>
  </si>
  <si>
    <t>Lộ nhựa D9</t>
  </si>
  <si>
    <t>55.32</t>
  </si>
  <si>
    <t>55.33</t>
  </si>
  <si>
    <t>Đường đấu nối Cao tốc Châu Đốc - Cần Thơ - Sóc Trăng</t>
  </si>
  <si>
    <t>55.34</t>
  </si>
  <si>
    <t>Khu Tái Định Cư Đường A1</t>
  </si>
  <si>
    <t>Các tuyến đường trong khu tái định cư</t>
  </si>
  <si>
    <t>59</t>
  </si>
  <si>
    <t>Ranh đất UBND xã Phú Lộc</t>
  </si>
  <si>
    <t>Ngã 3 đường tỉnh 937B</t>
  </si>
  <si>
    <t>Giáp ranh tỉnh Cà Mau (Cầu Nàng Rền)</t>
  </si>
  <si>
    <t>Giáp ranh kênh Hai Tài</t>
  </si>
  <si>
    <t>Đường đal vào chùa Ba Ngọc Ba Ngà + 70m</t>
  </si>
  <si>
    <t>Giáp đường trục phát triển kinh tế Đông Tây</t>
  </si>
  <si>
    <t>Đường Huyện 64</t>
  </si>
  <si>
    <t>Đường Huyện 61</t>
  </si>
  <si>
    <t>Đường Huyện 63</t>
  </si>
  <si>
    <t>Đường Huyện 68 (Lộ Kinh Ngay)</t>
  </si>
  <si>
    <t>Trục đường phát triển kinh tế Đông Tây</t>
  </si>
  <si>
    <t>Giáp đường Nguyễn Văn Trỗi</t>
  </si>
  <si>
    <t>59.9</t>
  </si>
  <si>
    <t>59.10</t>
  </si>
  <si>
    <t>59.11</t>
  </si>
  <si>
    <t>59.12</t>
  </si>
  <si>
    <t>59.13</t>
  </si>
  <si>
    <t>59.14</t>
  </si>
  <si>
    <t>59.15</t>
  </si>
  <si>
    <t>Giáp đường Trần Phú</t>
  </si>
  <si>
    <t>59.16</t>
  </si>
  <si>
    <t>Đầu Lộ Rẫy Mới</t>
  </si>
  <si>
    <t>59.17</t>
  </si>
  <si>
    <t>59.18</t>
  </si>
  <si>
    <t>Giáp đường Nguyễn Trung Trực</t>
  </si>
  <si>
    <t>59.19</t>
  </si>
  <si>
    <t>59.20</t>
  </si>
  <si>
    <t>59.21</t>
  </si>
  <si>
    <t>Giáp ranh ấp Thạnh Điền (hết tuyến)</t>
  </si>
  <si>
    <t>59.22</t>
  </si>
  <si>
    <t>Cầu Công viên</t>
  </si>
  <si>
    <t>59.23</t>
  </si>
  <si>
    <t xml:space="preserve">Đường Nguyễn Huệ </t>
  </si>
  <si>
    <t>59.24</t>
  </si>
  <si>
    <t>59.25</t>
  </si>
  <si>
    <t>59.26</t>
  </si>
  <si>
    <t>59.27</t>
  </si>
  <si>
    <t>59.28</t>
  </si>
  <si>
    <t>Giáp đường cặp Công viên</t>
  </si>
  <si>
    <t>59.29</t>
  </si>
  <si>
    <t>59.30</t>
  </si>
  <si>
    <t>59.31</t>
  </si>
  <si>
    <t>59.32</t>
  </si>
  <si>
    <t>59.33</t>
  </si>
  <si>
    <t>59.34</t>
  </si>
  <si>
    <t>59.35</t>
  </si>
  <si>
    <t>59.36</t>
  </si>
  <si>
    <t>59.37</t>
  </si>
  <si>
    <t>Giáp đường Ngô Quyền</t>
  </si>
  <si>
    <t>59.38</t>
  </si>
  <si>
    <t>59.39</t>
  </si>
  <si>
    <t>59.40</t>
  </si>
  <si>
    <t>59.42</t>
  </si>
  <si>
    <t>59.43</t>
  </si>
  <si>
    <t>59.44</t>
  </si>
  <si>
    <t>Hẻm 7 (cặp Huyện đội cũ)</t>
  </si>
  <si>
    <t>59.45</t>
  </si>
  <si>
    <t>Hẻm 8 (cặp UBND huyện cũ)</t>
  </si>
  <si>
    <t>Giao đường Nguyễn Huệ</t>
  </si>
  <si>
    <t>59.46</t>
  </si>
  <si>
    <t>59.47</t>
  </si>
  <si>
    <t>59.48</t>
  </si>
  <si>
    <t>59.49</t>
  </si>
  <si>
    <t>59.50</t>
  </si>
  <si>
    <t>59.51</t>
  </si>
  <si>
    <t>Giáp đường huyện 68</t>
  </si>
  <si>
    <t>59.52</t>
  </si>
  <si>
    <t>59.53</t>
  </si>
  <si>
    <t>59.54</t>
  </si>
  <si>
    <t>59.55</t>
  </si>
  <si>
    <t>Kênh Giồng Chùa</t>
  </si>
  <si>
    <t>59.56</t>
  </si>
  <si>
    <t>59.57</t>
  </si>
  <si>
    <t>Giao với lộ đal ấp Trương Hiền</t>
  </si>
  <si>
    <t>59.58</t>
  </si>
  <si>
    <t>59.59</t>
  </si>
  <si>
    <t>59.60</t>
  </si>
  <si>
    <t>59.61</t>
  </si>
  <si>
    <t xml:space="preserve">Lộ Bào Cát - Quang Vinh </t>
  </si>
  <si>
    <t>Giáp Ranh xã Vĩnh Lợi</t>
  </si>
  <si>
    <t>59.62</t>
  </si>
  <si>
    <t>Đường tỉnh 937B (ngã 3 kênh thủy lợi)</t>
  </si>
  <si>
    <t>60</t>
  </si>
  <si>
    <t>Giao với đường Trục phát triển kinh tế Đông Tây</t>
  </si>
  <si>
    <t>Hết ranh đất ông Hà Văn Đường</t>
  </si>
  <si>
    <t>Giáp ranh phường Mỹ Quới (Cầu Bờ Tây)</t>
  </si>
  <si>
    <t>Đường huyện 61 
(Huyện lộ 5 cũ)</t>
  </si>
  <si>
    <t>Đầu ranh đất ông Bì (giáp đường tỉnh 937B)</t>
  </si>
  <si>
    <t>Hết ranh đất bà Lê Thị Nhung</t>
  </si>
  <si>
    <t>Hết ranh đất trường Tiểu học Vĩnh Thành cũ</t>
  </si>
  <si>
    <t>Giáp ranh đất trường Tiểu học Vĩnh Thành cũ</t>
  </si>
  <si>
    <t>Giáp ranh phường Mỹ Quới (Đầu ranh đất ông Khẩn)</t>
  </si>
  <si>
    <t>Giáp đường trục kinh tế Đông Tây (cầu ông Oanh)</t>
  </si>
  <si>
    <t>Cầu số 8</t>
  </si>
  <si>
    <t>Cầu số 9 (hết ranh đất ông Hòa)</t>
  </si>
  <si>
    <t>Hết ranh đất ông Bành Phong (ấp Quang Vinh)</t>
  </si>
  <si>
    <t>Giáp ranh giới phường Mỹ Quới</t>
  </si>
  <si>
    <t>Giao với đường tỉnh 937B</t>
  </si>
  <si>
    <t>Ngã ba giao với đường tỉnh 937B (cây xăng Hai Dương)</t>
  </si>
  <si>
    <t>Giáp ranh giới xã Phú Lộc</t>
  </si>
  <si>
    <t>Đường giao thông nông thôn Vĩnh Thành - Vĩnh Lợi</t>
  </si>
  <si>
    <t>Hết ranh đất Thánh thất Hư Vô Cảnh</t>
  </si>
  <si>
    <t>Giáp kênh 30m 
(Kênh Xáng Nàng Rền)</t>
  </si>
  <si>
    <t xml:space="preserve">Khu Chợ trung tâm </t>
  </si>
  <si>
    <t>Các tuyến đường bộ trong khu vực chợ</t>
  </si>
  <si>
    <t>Đầu ranh đất ông Trần Văn Đạt (chân cầu chợ)</t>
  </si>
  <si>
    <t>Cầu treo (cầu ông Xe)</t>
  </si>
  <si>
    <t>Lộ Dal ấp 17</t>
  </si>
  <si>
    <t>Cầu Bà Út Đồn</t>
  </si>
  <si>
    <t>Giáp đường huyện 65</t>
  </si>
  <si>
    <t>61</t>
  </si>
  <si>
    <t xml:space="preserve">Giáp ranh xã Mỹ Tú </t>
  </si>
  <si>
    <t>Đường tỉnh 940 (mới)</t>
  </si>
  <si>
    <t xml:space="preserve">Giáp ranh xã Mỹ Tú
</t>
  </si>
  <si>
    <t>Giáp ranh xã Nhu Gia (Chùa Thạnh Phú)</t>
  </si>
  <si>
    <t>Giáp ranh xã Tân Long (Cầu Rạch Chóc)</t>
  </si>
  <si>
    <t>Đường huyện 63 (Huyện 5 cũ)</t>
  </si>
  <si>
    <t>Cầu Tân Định</t>
  </si>
  <si>
    <t>Đường huyện 61 (Huyện 2 cũ)</t>
  </si>
  <si>
    <t>Giáp ranh xa Tân Long</t>
  </si>
  <si>
    <t>Kênh Rạch Trúc</t>
  </si>
  <si>
    <t>Đầu lộ dal Kiết Thắng - Kiết Thống</t>
  </si>
  <si>
    <t>Đường huyện 63</t>
  </si>
  <si>
    <t xml:space="preserve"> Đường huyện 62</t>
  </si>
  <si>
    <t>Lộ ấp Trung Hòa</t>
  </si>
  <si>
    <t>Giáp Đường huyện 63</t>
  </si>
  <si>
    <t>Cầu giáp ranh ấp Trung Bình</t>
  </si>
  <si>
    <t xml:space="preserve">Đường huyện 63 </t>
  </si>
  <si>
    <t>Khu vực Xóm Phố</t>
  </si>
  <si>
    <t>Giáp đường huyện 61</t>
  </si>
  <si>
    <t>Lộ đal Kiết Lợi - Trà Do (trung tâm xã)</t>
  </si>
  <si>
    <t>Lộ đal Kiết Thống - Kiết Thắng (đường liên xã)</t>
  </si>
  <si>
    <t xml:space="preserve">Đường huyện 61 (Ngã 4 Kiết Thắng - Kiết Lợi) </t>
  </si>
  <si>
    <t xml:space="preserve">Đường huyện 61 (Ngã 3 Kiết Thống) </t>
  </si>
  <si>
    <t>Cống Mương Coi</t>
  </si>
  <si>
    <t>Đường lộ đal ông Thái (đoạn 1)</t>
  </si>
  <si>
    <t>Đoạn lộ đal Kiết Lợi - Trà Do (trung tâm xã) đến huyện lộ 61</t>
  </si>
  <si>
    <t>Đoạn lộ dal Kiết Lợi - Trà Do</t>
  </si>
  <si>
    <t>62</t>
  </si>
  <si>
    <t>Cầu So Đũa</t>
  </si>
  <si>
    <t>Cầu Mỹ Thanh (giáp ranh phường Khánh Hòa)</t>
  </si>
  <si>
    <t>Giáp phường Mỹ Xuyên</t>
  </si>
  <si>
    <t>Cầu Thạnh Thới An</t>
  </si>
  <si>
    <t>63</t>
  </si>
  <si>
    <t>Hết ranh đất Nhà sinh hoạt cộng đồng ấp Hà Bô (cũ)</t>
  </si>
  <si>
    <t>Giáp ranh đất Nhà sinh hoạt cộng đồng ấp Hà Bô (cũ)</t>
  </si>
  <si>
    <t>Hết ranh đất UBND xã Tài Văn</t>
  </si>
  <si>
    <t>Giáp ranh đất UBND xã Tài Văn</t>
  </si>
  <si>
    <t>Giáp đường tỉnh 934 (Ngã 3 Tài Văn)</t>
  </si>
  <si>
    <t>Hết ranh đất cây xăng Châu Khoa</t>
  </si>
  <si>
    <t>Giáp ranh đất cây xăng Châu Khoa</t>
  </si>
  <si>
    <t>Cầu Bưng Chông</t>
  </si>
  <si>
    <t>Đoạn trên địa bàn xã Tài Văn</t>
  </si>
  <si>
    <t>Cầu Trịnh Xương</t>
  </si>
  <si>
    <t>Giáp kênh Tiếp Nhựt (cầu đối diện chùa Bâng Tone Sa)</t>
  </si>
  <si>
    <t>Ngã 3 (gần đường vào Chùa Chông Prek)</t>
  </si>
  <si>
    <t>Giáp đường tỉnh 934</t>
  </si>
  <si>
    <t>Cầu Bưng Sa Trong (cầu ông Lùng)</t>
  </si>
  <si>
    <t>Giáp đường đal vào ấp Bưng Chông</t>
  </si>
  <si>
    <t>Giáp kênh Tiếp Nhựt</t>
  </si>
  <si>
    <t>Hết ranh đất Trường THCS Tài Văn</t>
  </si>
  <si>
    <t>Salatel ấp Chắc Tưng (xóm Giữa)</t>
  </si>
  <si>
    <t>Đường đal vào ấp Bưng Chông</t>
  </si>
  <si>
    <t>Cầu Tài Công</t>
  </si>
  <si>
    <t>Giáp kênh Tiếp Nhựt (cầu Chợ cũ)</t>
  </si>
  <si>
    <t>Cầu ông Sóc 
(xóm Ngọn)</t>
  </si>
  <si>
    <t>Đường đal cặp kênh 96 Long Hưng (phía đông)</t>
  </si>
  <si>
    <t>Đường đal phía Tây kênh 96 Long Hưng</t>
  </si>
  <si>
    <t>Đường Đê bao Phú Hữu - Mỹ Thanh</t>
  </si>
  <si>
    <t>Đường đal (cặp kênh Tiếp Nhựt)</t>
  </si>
  <si>
    <t>Kênh ông Liếm</t>
  </si>
  <si>
    <t>64</t>
  </si>
  <si>
    <t>Đường đal Giòng Chát (trạm y tế xã)</t>
  </si>
  <si>
    <t>Giáp ranh cầu Trà Mơn</t>
  </si>
  <si>
    <t>Giáp rnh đất Cây xăng Thuận An</t>
  </si>
  <si>
    <t>Cống Tổng Cáng</t>
  </si>
  <si>
    <t>Giáp ranh Chùa Lao Vên (cầu chùa Lao Vên)</t>
  </si>
  <si>
    <t>Trường Mẫu Giáo (cầu chùa Lao Vên)</t>
  </si>
  <si>
    <t xml:space="preserve">Đường Đại Nôn - Tổng Cáng </t>
  </si>
  <si>
    <t>Cầu Tổng Cáng</t>
  </si>
  <si>
    <t>Cống Tổng Cáng (ĐT 936B)</t>
  </si>
  <si>
    <t>65</t>
  </si>
  <si>
    <t>Giáp ranh xã Vĩnh Hải (Cầu Mỹ Thanh 2)</t>
  </si>
  <si>
    <t>Đến Giao Quốc lộ 91B (Quốc Lộ Nam Sông Hậu)</t>
  </si>
  <si>
    <t xml:space="preserve">Giáp DT 934 (Lộ Sóc Giữa) </t>
  </si>
  <si>
    <t>Ngã ba chùa PôTiPRứk</t>
  </si>
  <si>
    <t>Ngã 3 Chùa 2 Ông Cọp</t>
  </si>
  <si>
    <t>Đường Cao tốc Châu Đốc - Cần Thơ - Sóc Trăng</t>
  </si>
  <si>
    <t>Giáp ranh xã Trần Đề (Kênh 6 Quế 1)</t>
  </si>
  <si>
    <t>Đường Hai Bà Trưng</t>
  </si>
  <si>
    <t>Ranh đất Trường THCS Lịch Hội Thượng A</t>
  </si>
  <si>
    <t>Hết ranh đất Chợ mới xã Lịch Hội Thượng</t>
  </si>
  <si>
    <t>Chợ mới xã Lịch Hội Thượng</t>
  </si>
  <si>
    <t>Lộ Sóc Bìa Hội Trung từ DT 934</t>
  </si>
  <si>
    <t>Đường tỉnh 933C (ngã tư cây Vông)</t>
  </si>
  <si>
    <t>Giao Quốc lộ 936B</t>
  </si>
  <si>
    <t>65.10</t>
  </si>
  <si>
    <t>Đường gom Cao tốc Châu Đốc - Cần Thơ - Sóc Trăng</t>
  </si>
  <si>
    <t>Đường tránh Cao tốc Châu Đốc - Cần Thơ - Sóc Trăng</t>
  </si>
  <si>
    <t>Ngã 3 đường tỉnh 933C (chùa 2 con Cọp)</t>
  </si>
  <si>
    <t>Ngã 3 đường tỉnh 933C (Ngã 3 bằng lăng)</t>
  </si>
  <si>
    <t>66</t>
  </si>
  <si>
    <t>66.1</t>
  </si>
  <si>
    <t>Đường vào khu tái định cư Nam Sông Hậu</t>
  </si>
  <si>
    <t>Giáp đường trục đê bao an ninh quốc phòng</t>
  </si>
  <si>
    <t>66.2</t>
  </si>
  <si>
    <t>Quốc lộ 91B (QL Nam Sông Hậu)</t>
  </si>
  <si>
    <t>Hết Trạm biến áp 110 điện lực</t>
  </si>
  <si>
    <t>Trạm biến áp 110 điện lực</t>
  </si>
  <si>
    <t>Ngã 3 đèn xanh, đèn đỏ (Đường tỉnh 934)</t>
  </si>
  <si>
    <t>66.3</t>
  </si>
  <si>
    <t>66.4</t>
  </si>
  <si>
    <t>66.5</t>
  </si>
  <si>
    <t>Giáp Quốc lộ 91B (Nam Sông Hậu)</t>
  </si>
  <si>
    <t>66.7</t>
  </si>
  <si>
    <t>Giáp ranh xã Lịch Hội Thượng (kênh 1 mới)</t>
  </si>
  <si>
    <t>66.8</t>
  </si>
  <si>
    <t>66.9</t>
  </si>
  <si>
    <t>Giáp QL 91B (Nam Sông Hậu)</t>
  </si>
  <si>
    <t>66.10</t>
  </si>
  <si>
    <t>66.11</t>
  </si>
  <si>
    <t>Đường vào cảng Cá Trần Đề</t>
  </si>
  <si>
    <t>66.12</t>
  </si>
  <si>
    <t>Hết ranh đất Trạm Biên phòng Trần Đề</t>
  </si>
  <si>
    <t>66.13</t>
  </si>
  <si>
    <t>Giáp đường Lăng Ông</t>
  </si>
  <si>
    <t>66.14</t>
  </si>
  <si>
    <t>Đường Lăng Ông</t>
  </si>
  <si>
    <t>66.15</t>
  </si>
  <si>
    <t>Giáp ranh đất Công an huyện cũ</t>
  </si>
  <si>
    <t>66.16</t>
  </si>
  <si>
    <t>66.17</t>
  </si>
  <si>
    <t>Đường Võ Thị Sáu (N1)</t>
  </si>
  <si>
    <t>66.18</t>
  </si>
  <si>
    <t>66.19</t>
  </si>
  <si>
    <t>66.20</t>
  </si>
  <si>
    <t>Đường đal nối bến phà Cù Lao Dung</t>
  </si>
  <si>
    <t>66.21</t>
  </si>
  <si>
    <t>66.22</t>
  </si>
  <si>
    <t>66.23</t>
  </si>
  <si>
    <t>66.24</t>
  </si>
  <si>
    <t>Giáp đường 22/12</t>
  </si>
  <si>
    <t>66.25</t>
  </si>
  <si>
    <t>Cuối đường (Kênh Bạc Hia)</t>
  </si>
  <si>
    <t>66.26</t>
  </si>
  <si>
    <t>66.27</t>
  </si>
  <si>
    <t>66.28</t>
  </si>
  <si>
    <t>66.29</t>
  </si>
  <si>
    <t>66.30</t>
  </si>
  <si>
    <t>66.31</t>
  </si>
  <si>
    <t>66.32</t>
  </si>
  <si>
    <t>66.33</t>
  </si>
  <si>
    <t>66.34</t>
  </si>
  <si>
    <t>66.35</t>
  </si>
  <si>
    <t>66.36</t>
  </si>
  <si>
    <t>66.37</t>
  </si>
  <si>
    <t>66.38</t>
  </si>
  <si>
    <t>66.39</t>
  </si>
  <si>
    <t>66.40</t>
  </si>
  <si>
    <t>66.41</t>
  </si>
  <si>
    <t>66.42</t>
  </si>
  <si>
    <t>66.43</t>
  </si>
  <si>
    <t>66.44</t>
  </si>
  <si>
    <t>66.45</t>
  </si>
  <si>
    <t>66.46</t>
  </si>
  <si>
    <t>66.47</t>
  </si>
  <si>
    <t>67</t>
  </si>
  <si>
    <t>Xã An Thạnh</t>
  </si>
  <si>
    <t>67.1</t>
  </si>
  <si>
    <t>Quốc lộ 60 (phà Đại Ngãi)</t>
  </si>
  <si>
    <t>Đường Tỉnh 933B</t>
  </si>
  <si>
    <t>67.2</t>
  </si>
  <si>
    <t>Đầu lộ GTNT Rạch Su</t>
  </si>
  <si>
    <t>Ấp An Lạc (ngã 4 chợ Rạch Sâu)</t>
  </si>
  <si>
    <t>Quốc lộ 60 (nút giao cầu Đại Ngãi)</t>
  </si>
  <si>
    <t>Giáp đường Hùng Vương</t>
  </si>
  <si>
    <t>67.3</t>
  </si>
  <si>
    <t>Giáp ngã ba Đường tỉnh 933B (nhà bà Lê Thị Nguyệt)</t>
  </si>
  <si>
    <t>Hết đất Cơ sở giáo dục Cồn Cát</t>
  </si>
  <si>
    <t>67.64.4</t>
  </si>
  <si>
    <t>Ranh giới xã Cù Lao Dung (Cầu Khém Sâu)</t>
  </si>
  <si>
    <t>67.4</t>
  </si>
  <si>
    <t>Đường nhựa dẫn ra đê tả hữu (ĐH 10)</t>
  </si>
  <si>
    <t>Đường huyện 10 (cồn Cát)</t>
  </si>
  <si>
    <t>67.5</t>
  </si>
  <si>
    <t>Đường huyện 11</t>
  </si>
  <si>
    <t>Nhà ông Mạnh Ngọc Phong</t>
  </si>
  <si>
    <t>Quốc lộ 60 (cầu Đại Ngãi 1)</t>
  </si>
  <si>
    <t>Cầu ông Út Quận + 80m</t>
  </si>
  <si>
    <t>Cầu Tư Giáo (ông Thày Nhỏ)</t>
  </si>
  <si>
    <t>67.6</t>
  </si>
  <si>
    <t>Cầu Đoàn Thế Trung</t>
  </si>
  <si>
    <t>Cầu Bần Cầu giáp xã Cù Lao Dung</t>
  </si>
  <si>
    <t>67.7</t>
  </si>
  <si>
    <t>Đường huyện 12B</t>
  </si>
  <si>
    <t>67.9</t>
  </si>
  <si>
    <t>Giáp Đường huyện 11</t>
  </si>
  <si>
    <t>Giáp ranh xã Cù Lao Dung (sông Bến Bạ)</t>
  </si>
  <si>
    <t>67.10</t>
  </si>
  <si>
    <t>Giáp đường Xóm Củi</t>
  </si>
  <si>
    <t>Ranh đất Nhà VH Thị trấn Cù Lao Dung (cũ)</t>
  </si>
  <si>
    <t>67.11</t>
  </si>
  <si>
    <t>Đường Xóm Củi</t>
  </si>
  <si>
    <t>Giáp đường Đồng Khởi</t>
  </si>
  <si>
    <t>Ngã 3 tiếp giáp đường đal với đường Lương Định Của nối dài</t>
  </si>
  <si>
    <t>Từ Chợ Bến Bạ</t>
  </si>
  <si>
    <t>67.12</t>
  </si>
  <si>
    <t>67.13</t>
  </si>
  <si>
    <t>Hết ranh đất cây Xăng Lê Vũ</t>
  </si>
  <si>
    <t>Giáp ranh đất cây Xăng Lê Vũ</t>
  </si>
  <si>
    <t>Cầu Kinh Đình Trụ 
(Giáp xã Cù Lao Dung)</t>
  </si>
  <si>
    <t>67.14</t>
  </si>
  <si>
    <t>67.15</t>
  </si>
  <si>
    <t>67.16</t>
  </si>
  <si>
    <t>67.17</t>
  </si>
  <si>
    <t>Đường Lương Định Của 
(Đường 20/11)</t>
  </si>
  <si>
    <t>Ngã 3 tiếp giáp đường đal với đường Xóm Củi</t>
  </si>
  <si>
    <t>67.18</t>
  </si>
  <si>
    <t>67.19</t>
  </si>
  <si>
    <t>67.20</t>
  </si>
  <si>
    <t>Đường hai bên hông chợ Bến Bạ</t>
  </si>
  <si>
    <t>67.21</t>
  </si>
  <si>
    <t>67.22</t>
  </si>
  <si>
    <t>67.23</t>
  </si>
  <si>
    <t>67.24</t>
  </si>
  <si>
    <t>67.25</t>
  </si>
  <si>
    <t>67.26</t>
  </si>
  <si>
    <t>67.27</t>
  </si>
  <si>
    <t>67.28</t>
  </si>
  <si>
    <t>Ngã 3 đường nhánh rẽ Rạch Vẹt - Rạch Sung</t>
  </si>
  <si>
    <t>Đê sông Bến Bạ</t>
  </si>
  <si>
    <t>67.29</t>
  </si>
  <si>
    <t>67.30</t>
  </si>
  <si>
    <t>67.31</t>
  </si>
  <si>
    <t>67.32</t>
  </si>
  <si>
    <t>Hẻm (đất ông Diệp Thanh Tùng)</t>
  </si>
  <si>
    <t>67.33</t>
  </si>
  <si>
    <t>Đường GTNT (đường 3/2 nối dài)</t>
  </si>
  <si>
    <t>67.34</t>
  </si>
  <si>
    <t>67.35</t>
  </si>
  <si>
    <t>67.36</t>
  </si>
  <si>
    <t>67.37</t>
  </si>
  <si>
    <t>Đường GTNT Kênh Đào - Đầu Cù Lao</t>
  </si>
  <si>
    <t>Cầu Kênh Đào (Đầu ranh đất ông Hồ Văn Mạnh)</t>
  </si>
  <si>
    <t>67.38</t>
  </si>
  <si>
    <t>67.39</t>
  </si>
  <si>
    <t>67.40</t>
  </si>
  <si>
    <t>67.41</t>
  </si>
  <si>
    <t>Đường  GTNT Rạch Đôi</t>
  </si>
  <si>
    <t>Đường tỉnh 933B (Nhà Hà Văn Thoàn)</t>
  </si>
  <si>
    <t>67.42</t>
  </si>
  <si>
    <t>Đường tỉnh 933B (Đầu ranh đất Hồng Văn Y)</t>
  </si>
  <si>
    <t>67.43</t>
  </si>
  <si>
    <t>Đường tỉnh 933B (Đầu ranh đất Tư Kiệt)</t>
  </si>
  <si>
    <t>67.44</t>
  </si>
  <si>
    <t>Đường Trường Tiền Nhỏ Phía trên</t>
  </si>
  <si>
    <t>Đường tỉnh lộ 933B (Đầu ranh đất ông Lê Quốc Tửng)</t>
  </si>
  <si>
    <t>67.45</t>
  </si>
  <si>
    <t>Đường Trường Tiền Nhỏ phía dưới</t>
  </si>
  <si>
    <t>Đường tỉnh lộ 933B (Cầu Phong Lưu)</t>
  </si>
  <si>
    <t xml:space="preserve">Đường Trường Tiền Nhỏ Phía trên
</t>
  </si>
  <si>
    <t>67.46</t>
  </si>
  <si>
    <t>Đường GTNT Rạch Vượt (phía trên)</t>
  </si>
  <si>
    <t>Đường tỉnh lộ 933B (Đầu ranh đất ông Huỳnh Quốc Hoàng)</t>
  </si>
  <si>
    <t>67.47</t>
  </si>
  <si>
    <t>Đường GTNT Rạch Vượt (phía dưới)</t>
  </si>
  <si>
    <t>Đường tỉnh lộ 933B (Nhà ông Trần Văn Hùng)</t>
  </si>
  <si>
    <t>67.48</t>
  </si>
  <si>
    <t>Giáp đường huyện 10 (chợ Long Ẩn)</t>
  </si>
  <si>
    <t>67.49</t>
  </si>
  <si>
    <t>Đường GTNT Mương Củi</t>
  </si>
  <si>
    <t>Đường Huyện 10  (Đầu đất nhà ông Huỳnh Văn Điền)</t>
  </si>
  <si>
    <t>Hết ranh đất ông Huỳnh Văn Kịch</t>
  </si>
  <si>
    <t>Hết ranh đất ông Đào Văn Quyện</t>
  </si>
  <si>
    <t>67.50</t>
  </si>
  <si>
    <t>Đường GTNT Rạch Trê phía trên</t>
  </si>
  <si>
    <t>Đường tỉnh 933B (Đầu ranh đất ông Huỳnh Văn Cần)</t>
  </si>
  <si>
    <t>Đê Tả Hữu
(Hết đất ông Nguyễn Văn Trong)</t>
  </si>
  <si>
    <t>67.51</t>
  </si>
  <si>
    <t>Đường GTNT Rạch Trê phía dưới</t>
  </si>
  <si>
    <t>Đường tỉnh 933B (Đầu ranh đất bà Tự)</t>
  </si>
  <si>
    <t>Cầu Rạch Trê
(hết đất ông On)</t>
  </si>
  <si>
    <t>67.52</t>
  </si>
  <si>
    <t>Đường GTNT Rạch Ông Cột</t>
  </si>
  <si>
    <t>Đường tỉnh 933B (Cầu Rạch Ông Cột)</t>
  </si>
  <si>
    <t>67.53</t>
  </si>
  <si>
    <t>Đường GTNT Rạch Sâu</t>
  </si>
  <si>
    <t>Đường tỉnh 933B 
(Đầu ranh đất ông Huỳnh)</t>
  </si>
  <si>
    <t>67.54</t>
  </si>
  <si>
    <t>Đường Rạch sâu 
(Lộ GTNT Rạch Sâu)</t>
  </si>
  <si>
    <t>Đường tỉnh 933B (nhà ôngTrương Hoàng Vân)</t>
  </si>
  <si>
    <t>67.55</t>
  </si>
  <si>
    <t>Đường trước UBND xã An Thạnh Đông cũ</t>
  </si>
  <si>
    <t>Đường huyện 11 (Cầu Lòng Đầm)</t>
  </si>
  <si>
    <t>Hết ranh đất Trạm y tế xã An Thạnh Đông cũ</t>
  </si>
  <si>
    <t>67.56</t>
  </si>
  <si>
    <t>Hết ranh đất đền thờ Bác</t>
  </si>
  <si>
    <t>67.57</t>
  </si>
  <si>
    <t>67.58</t>
  </si>
  <si>
    <t>Đường GTNT Rạch Su</t>
  </si>
  <si>
    <t>67.59</t>
  </si>
  <si>
    <t>Đường nối giữa đường Đoàn Thế Trung với đường 3/2 qua nhà Sinh hoạt cộng đồng</t>
  </si>
  <si>
    <t>67.60</t>
  </si>
  <si>
    <t>Đường Bình Linh - Đầu Lá</t>
  </si>
  <si>
    <t>Giáp với Đường Bình Linh phía dưới</t>
  </si>
  <si>
    <t>Giáp với Đường Rạch Đầu Lá</t>
  </si>
  <si>
    <t>67.61</t>
  </si>
  <si>
    <t>Đường Rạch Đầu Lá</t>
  </si>
  <si>
    <t>Đường tỉnh 933B (Chín Lâm)</t>
  </si>
  <si>
    <t>Út Xứ</t>
  </si>
  <si>
    <t>67.62</t>
  </si>
  <si>
    <t>67.63</t>
  </si>
  <si>
    <t>Đường Cồn Chính Liên vai trước (Nhà 10 Hưu)</t>
  </si>
  <si>
    <t>68</t>
  </si>
  <si>
    <t>68.1</t>
  </si>
  <si>
    <t>Cầu kinh Đình Trụ (Giáp xã An Thạnh)</t>
  </si>
  <si>
    <t>Giáp đường tỉnh 933</t>
  </si>
  <si>
    <t>Lộ đal ông Sáu</t>
  </si>
  <si>
    <t>Cầu Rạch Tráng</t>
  </si>
  <si>
    <t>Giáp đê Biển</t>
  </si>
  <si>
    <t>68.2</t>
  </si>
  <si>
    <t>Bến phà Đại Ân 1</t>
  </si>
  <si>
    <t>68.3</t>
  </si>
  <si>
    <t>Ngã 3 vòng xuyến (Giáp UBND xã)</t>
  </si>
  <si>
    <t>68.4</t>
  </si>
  <si>
    <t>Đầu ranh cầu Khém Sâu</t>
  </si>
  <si>
    <t>Rạch Đôi</t>
  </si>
  <si>
    <t>Đê bao tả hữu (hết đường huyện 10)</t>
  </si>
  <si>
    <t>Cầu Mười Kính</t>
  </si>
  <si>
    <t>68.5</t>
  </si>
  <si>
    <t>Giáp ranh xã An Thạnh (cầu Bần Cầu)</t>
  </si>
  <si>
    <t>68.6</t>
  </si>
  <si>
    <t>Đê bao sông Bến Bạ</t>
  </si>
  <si>
    <t>68.7</t>
  </si>
  <si>
    <t>Đường bên hông chợ Rạch Tráng</t>
  </si>
  <si>
    <t>68.8</t>
  </si>
  <si>
    <t>68.9</t>
  </si>
  <si>
    <t>Đường GTNT vòng quanh chợ Rạch Tráng</t>
  </si>
  <si>
    <t>Ranh đất Nguyễn Văn Ẩn</t>
  </si>
  <si>
    <t>Hết ranh Nhà ông Được</t>
  </si>
  <si>
    <t>Đường dal mé sông</t>
  </si>
  <si>
    <t>68.10</t>
  </si>
  <si>
    <t>68.11</t>
  </si>
  <si>
    <t>Cầu Sáu Cứng</t>
  </si>
  <si>
    <t>68.12</t>
  </si>
  <si>
    <t>Đường tỉnh lộ 933B (Rạch Mương Cột)</t>
  </si>
  <si>
    <t>68.13</t>
  </si>
  <si>
    <t>Đường tỉnh lộ 933B (rạch Tráng)</t>
  </si>
  <si>
    <t>68.14</t>
  </si>
  <si>
    <t>68.15</t>
  </si>
  <si>
    <t>56</t>
  </si>
  <si>
    <t>Giáp ranh xã Tân Phước Hưng</t>
  </si>
  <si>
    <t>Đường huyện 32 (Đường huyện 87C)</t>
  </si>
  <si>
    <t>56.4</t>
  </si>
  <si>
    <t xml:space="preserve"> Đường huyện 87B</t>
  </si>
  <si>
    <t>Đường huyện 80</t>
  </si>
  <si>
    <t>Kênh Hai Cao</t>
  </si>
  <si>
    <t>57</t>
  </si>
  <si>
    <t>Đường vào Chùa Bưng Cóoc</t>
  </si>
  <si>
    <t>Cầu Trà Lây 1</t>
  </si>
  <si>
    <t>Cầu Thuận Hưng</t>
  </si>
  <si>
    <t xml:space="preserve">Đường huyện 88 </t>
  </si>
  <si>
    <t xml:space="preserve">Đường tỉnh 939 </t>
  </si>
  <si>
    <t>Hết ranh đất Trường mẫu giáo 
(Xóm Lớn)</t>
  </si>
  <si>
    <t>Giáp sông Xẻo Gừa</t>
  </si>
  <si>
    <t>Đường Chợ Thuận Hưng</t>
  </si>
  <si>
    <t>Hai bên nhà lồng Chợ Thuận Hưng</t>
  </si>
  <si>
    <t>Đường chợ Cầu Trắng</t>
  </si>
  <si>
    <t>Hai bên nhà lồng Chợ Cầu Trắng</t>
  </si>
  <si>
    <t>Đường Chợ Phú Mỹ</t>
  </si>
  <si>
    <t>Hai bên nhà lồng chợ Phú Mỹ</t>
  </si>
  <si>
    <t>Khu tái định cư xã Mỹ Hương</t>
  </si>
  <si>
    <t>57.17</t>
  </si>
  <si>
    <t>Khu tái định cư Thuận Hưng</t>
  </si>
  <si>
    <t>Đoạn từ Giáp ranh Cầu Ngang đến Đường tỉnh 938 
(tiếp giáp đường huyện 88)</t>
  </si>
  <si>
    <t>58</t>
  </si>
  <si>
    <t>Hết ranh đất Trường mầm non Thạnh Tân</t>
  </si>
  <si>
    <t>Giáp ranh Trường Trường mầm non Thạnh Tân</t>
  </si>
  <si>
    <t>Cầu Ông Tàu</t>
  </si>
  <si>
    <t>Giáp ranh cây xăng Mười Biết</t>
  </si>
  <si>
    <t>Hết ranh đất trường TH Tân Long 1</t>
  </si>
  <si>
    <t>Trường TH Tân Long 1</t>
  </si>
  <si>
    <t>Nhà văn hóa ấp Tân Bình</t>
  </si>
  <si>
    <t>Giáp ranh phường Ngã Năm</t>
  </si>
  <si>
    <t>Giáp xã Lâm Tân</t>
  </si>
  <si>
    <t>Cầu treo đường huyện 61</t>
  </si>
  <si>
    <t>Đường huyện 71</t>
  </si>
  <si>
    <t>Đường huyện 75 
(đoạn Mỹ Hòa - Mỹ Hiệp)</t>
  </si>
  <si>
    <t>Giáp ranh phường Mỹ Quới</t>
  </si>
  <si>
    <t>Đường huyện 64</t>
  </si>
  <si>
    <t>Đường huyện 60</t>
  </si>
  <si>
    <t>70</t>
  </si>
  <si>
    <t>Xã Mỹ Phước</t>
  </si>
  <si>
    <t>Đường tỉnh 939 (đường Lâm trường Phước Thọ)</t>
  </si>
  <si>
    <t>Đường huyện 81</t>
  </si>
  <si>
    <t>70.3</t>
  </si>
  <si>
    <t>Đường huyện 82</t>
  </si>
  <si>
    <t xml:space="preserve">Kênh số 3 (Ranh xã Mỹ Tú) </t>
  </si>
  <si>
    <t>Trạm y tế</t>
  </si>
  <si>
    <t>70.4</t>
  </si>
  <si>
    <t>70.5</t>
  </si>
  <si>
    <t>70.6</t>
  </si>
  <si>
    <t>Đường vào Khu Căn Cứ</t>
  </si>
  <si>
    <t>70.7</t>
  </si>
  <si>
    <t>71</t>
  </si>
  <si>
    <t>Hết ranh Trường Tiểu học Vĩnh Hải 4</t>
  </si>
  <si>
    <t>Giáp ranh Trường Tiểu học Vĩnh Hải 4</t>
  </si>
  <si>
    <t>Đường vào trường Mầm non vĩnh Hải</t>
  </si>
  <si>
    <t>Hết ranh trường Tiểu học Vĩnh Hải 3</t>
  </si>
  <si>
    <t>Trường tiểu học Vĩnh Hải 3</t>
  </si>
  <si>
    <t>Giáp ranh phường Vĩnh Châu</t>
  </si>
  <si>
    <t>Đường tỉnh 113 (cũ)</t>
  </si>
  <si>
    <t>Miếu Hên Vũ (Quốc lộ Nam Sông Hậu)</t>
  </si>
  <si>
    <t>Đê biển (tỉnh lộ 936C)</t>
  </si>
  <si>
    <t>Hết ranh đất Công ty ông Chái</t>
  </si>
  <si>
    <t>Đường huyện 43</t>
  </si>
  <si>
    <t>Cống 17</t>
  </si>
  <si>
    <t>Khu dân cư An Lạc</t>
  </si>
  <si>
    <t>Đường dal khu dân cư An Lạc</t>
  </si>
  <si>
    <t>Đường đal giáp nước</t>
  </si>
  <si>
    <t>Giáp chùa Quan Âm Đông Hải</t>
  </si>
  <si>
    <t>72</t>
  </si>
  <si>
    <t>Xã Lai Hòa</t>
  </si>
  <si>
    <t xml:space="preserve">Nhà ông Nguyễn Hoàng Chánh và bà Lê Thị Thương </t>
  </si>
  <si>
    <t>Hết cống Xẻo Cốc</t>
  </si>
  <si>
    <t>Cống Xẻo Cốc</t>
  </si>
  <si>
    <t>Ranh chùa Prêy Chóp B và ranh đất bà Triệu Thị Thanh Thúy</t>
  </si>
  <si>
    <t>Hết ranh đất Trần Lưu và Sơn Thị Sà Phươl</t>
  </si>
  <si>
    <t>Ranh đất Trần Lưu và Sơn Thị Sà Phươl</t>
  </si>
  <si>
    <t>Ranh đất Miếu Ông Bổn</t>
  </si>
  <si>
    <t>Ranh đất ông Thạch Váth</t>
  </si>
  <si>
    <t>Cầu Kênh KN2</t>
  </si>
  <si>
    <t>Đường huyện 40</t>
  </si>
  <si>
    <t>Kênh 7 Túc (Giáp ranh phường Vĩnh Phước)</t>
  </si>
  <si>
    <t>Đường huyện 42</t>
  </si>
  <si>
    <t>Đường đal Prey Chóp - Xung Thum A</t>
  </si>
  <si>
    <t>Giáp ranh đường đal Prey Chóp (Hòa Hiệp Đoạn Trong)</t>
  </si>
  <si>
    <t>Giáp ranh nhà bà Phan Thúy Mừng</t>
  </si>
  <si>
    <t>Hết ranh Chùa Xung Thum</t>
  </si>
  <si>
    <t>72.10</t>
  </si>
  <si>
    <t>Đường đal Prey Chóp - Prey Chóp A</t>
  </si>
  <si>
    <t>Hết ranh đất ông Đào Hên và ông Thạch Khêl</t>
  </si>
  <si>
    <t>Ranh đất ông Đào Hên và ông Thạch Khêl</t>
  </si>
  <si>
    <t>Đường chợ Lai Hoà</t>
  </si>
  <si>
    <t>Hai bên nhà lồng chợ Lai Hoà</t>
  </si>
  <si>
    <t>BẢNG 04: BẢNG GIÁ ĐẤT Ở TẠI NÔNG THÔN</t>
  </si>
  <si>
    <t>Hết trụ sở UBND xã Nhơn Mỹ</t>
  </si>
  <si>
    <t>46.</t>
  </si>
  <si>
    <t>UBND xã Nhơn Mỹ</t>
  </si>
  <si>
    <t>Cầu Rạch Mọt</t>
  </si>
  <si>
    <t>Đập Lớn</t>
  </si>
  <si>
    <t>Giáp ranh Xã Kế Sách</t>
  </si>
  <si>
    <t xml:space="preserve">Đường xuống bến phà </t>
  </si>
  <si>
    <t>Cầu kênh Tắc</t>
  </si>
  <si>
    <t xml:space="preserve">Cầu An Mỹ </t>
  </si>
  <si>
    <t>Giáp đường đal Cầu Trắng</t>
  </si>
  <si>
    <t>Cầu Mương Khai 2 (giáp Quốc lộ Nam sông Hậu)</t>
  </si>
  <si>
    <t>Cầu số 4</t>
  </si>
  <si>
    <t>Cống Năm Khù ( giáp Quốc lộ Nam sông Hậu)</t>
  </si>
  <si>
    <t xml:space="preserve">Cầu số 6 </t>
  </si>
  <si>
    <t>Cầu Trâm Bầu (giáp huyện lộ 5B)</t>
  </si>
  <si>
    <t>Giáp ranh Xã Kế Sách (Bờ Sông Quán)</t>
  </si>
  <si>
    <t>Giáp ranh xã Kế Sách</t>
  </si>
  <si>
    <t>Cầu Sáu Hái</t>
  </si>
  <si>
    <t>46.10</t>
  </si>
  <si>
    <t>Giáp huyện lộ 6 (Cầu Ba Miễu)</t>
  </si>
  <si>
    <t>Tuyến đường khu vực Trung tâm xã</t>
  </si>
  <si>
    <t>Giáp huyện lộ 20</t>
  </si>
  <si>
    <t>Giáp lộ rạch Bần</t>
  </si>
  <si>
    <t xml:space="preserve">Trụ sở Đảng ủy </t>
  </si>
  <si>
    <t>Đường khu vực trung tâm xã cũ</t>
  </si>
  <si>
    <t>Trụ sở Công an xã</t>
  </si>
  <si>
    <t>Hết Cầu Đình</t>
  </si>
  <si>
    <t>Bến đò An Mỹ</t>
  </si>
  <si>
    <t xml:space="preserve"> Cầu Phèn Đen (ranh xã Thới An Hội)</t>
  </si>
  <si>
    <t>Kênh Lộ Đá</t>
  </si>
  <si>
    <t xml:space="preserve">Đường huyện 4 </t>
  </si>
  <si>
    <t>Giáp ranh Cầu ấp Phèn Đen xã An Lạc Thôn</t>
  </si>
  <si>
    <t>Cầu Rạch Bần (ranh xã Xuân Hòa cũ)</t>
  </si>
  <si>
    <t>47.10</t>
  </si>
  <si>
    <t>Giáp ranh xưởng tôn Hồng Cúc</t>
  </si>
  <si>
    <t>Đường Huyện lộ 1 đến nghĩa trang liệt sĩ</t>
  </si>
  <si>
    <t>UBND xã Trinh Phú cũ</t>
  </si>
  <si>
    <t>47.20</t>
  </si>
  <si>
    <t>Cầu Hai Nam</t>
  </si>
  <si>
    <t>Giáp ranh Thị trấn An Lạc Thôn (cũ)</t>
  </si>
  <si>
    <t>Giáp ranh thị trấn An Lạc Thôn cũ</t>
  </si>
  <si>
    <t xml:space="preserve">Đường cầu lộ đất </t>
  </si>
  <si>
    <t>Cầu Lộ Đất</t>
  </si>
  <si>
    <t>Huyện lộ 3</t>
  </si>
  <si>
    <t>Hết ranh đất Nghĩa trang xã Kế Sách</t>
  </si>
  <si>
    <t>48.</t>
  </si>
  <si>
    <t>Giáp bờ sông Quán (giáp ranh xã Nhơn Mỹ)</t>
  </si>
  <si>
    <t>Ranh đất Trường Mẫu giáo</t>
  </si>
  <si>
    <t>48.10</t>
  </si>
  <si>
    <t>Đường Nguyễn Trung Tĩnh</t>
  </si>
  <si>
    <t>Cống 575</t>
  </si>
  <si>
    <t>Kênh 8 Mét</t>
  </si>
  <si>
    <t>Cầu Suối Tiên</t>
  </si>
  <si>
    <t>Bến đò cũ</t>
  </si>
  <si>
    <t>48.20</t>
  </si>
  <si>
    <t>Đường Lê Văn Tám (Ấp An Thành)</t>
  </si>
  <si>
    <t>Đường đal An Ninh 2 (dọc sông số 1)</t>
  </si>
  <si>
    <t>Giáp Trạm Xăng dầu</t>
  </si>
  <si>
    <t>Giáp Trung Tâm Thương Mại</t>
  </si>
  <si>
    <t>48.30</t>
  </si>
  <si>
    <t>Đường tỉnh 932 ( Đường vòng cung cũ)</t>
  </si>
  <si>
    <t>Giáp cầu Bưng Túc</t>
  </si>
  <si>
    <t>Cầu Trà Ếch (giáp ranh xã Nhơn Mỹ)</t>
  </si>
  <si>
    <t>49.</t>
  </si>
  <si>
    <t>Cầu Phèn Đen (giáp ranh xã An Lạc Thôn)</t>
  </si>
  <si>
    <t xml:space="preserve">Đường tỉnh lộ 932 </t>
  </si>
  <si>
    <t>Trụ sở Đảng ủy xã</t>
  </si>
  <si>
    <t>Cống Ninh Thới</t>
  </si>
  <si>
    <t>Cầu Mỹ Hội (Giáp ranh xã Nhơn Mỹ)</t>
  </si>
  <si>
    <t>Đường huyện 4</t>
  </si>
  <si>
    <t>Cầu Sóc Tổng (giáp ranh xã An Lạc Thôn)</t>
  </si>
  <si>
    <t xml:space="preserve">Cống 8 Chanh </t>
  </si>
  <si>
    <t>Hết ranh trụ sở Đảng ủy xã</t>
  </si>
  <si>
    <t>Cầu Thị Hồ</t>
  </si>
  <si>
    <t>Ngã 4 Quốc lộ  Nam Sông Hậu (Quốc lộ 91B)</t>
  </si>
  <si>
    <t>Đường vào trụ sở UBND xã</t>
  </si>
  <si>
    <t xml:space="preserve">Hết ranh trụ sở UBND xã </t>
  </si>
  <si>
    <t>Cầu Thới An Hội - Trinh Phú</t>
  </si>
  <si>
    <t xml:space="preserve">Đường vòng cung Trường mẫu giáo </t>
  </si>
  <si>
    <t xml:space="preserve"> Đường huyện 4</t>
  </si>
  <si>
    <t>Cầu qua chợ cũ</t>
  </si>
  <si>
    <t>Chùa Thiên Thới</t>
  </si>
  <si>
    <t>49.10</t>
  </si>
  <si>
    <t>Các đường nội bộ trong chợ</t>
  </si>
  <si>
    <t xml:space="preserve">Chợ An Lạc Tây </t>
  </si>
  <si>
    <t>50.</t>
  </si>
  <si>
    <t>Giáp ranh phường Ngã Bảy</t>
  </si>
  <si>
    <t>Đường tỉnh 932B (cũ)</t>
  </si>
  <si>
    <t>Ngã 3 đất bà Mạch Thị Quê (Tờ…, thửa…)</t>
  </si>
  <si>
    <t>Ngã ba giao đường tỉnh 932B</t>
  </si>
  <si>
    <t>Đường tỉnh 932B</t>
  </si>
  <si>
    <t>Kênh thủy lợi (cống Vũ Đảo)</t>
  </si>
  <si>
    <t>Giáp đường dẫn cầu Mang cá 1 và Mang cá 2</t>
  </si>
  <si>
    <t>Giáp đường tỉnh 932C</t>
  </si>
  <si>
    <t xml:space="preserve">Đường tỉnh 932C </t>
  </si>
  <si>
    <t>Ngã ba giao đường tỉnh 932B (cũ)</t>
  </si>
  <si>
    <t>Giáp ranh trụ sở UBND xã Đại Hải</t>
  </si>
  <si>
    <t>Cầu Số 1 (Giáp ranh xã Kế Sách)</t>
  </si>
  <si>
    <t xml:space="preserve">Giáp đường tỉnh 932B </t>
  </si>
  <si>
    <t>Rạch Đường Độn (Giáp ranh xã An Lạc Thôn)</t>
  </si>
  <si>
    <t>Hết ranh cửa hàng xăng dầu Tuấn Phát</t>
  </si>
  <si>
    <t>Cửa hàng xăng dầu Tuấn Phát</t>
  </si>
  <si>
    <t>Hết ranh trường TH Ba Trinh</t>
  </si>
  <si>
    <t>Giáp ranh trường TH Ba Trinh</t>
  </si>
  <si>
    <t>Khu vực Chợ Mang Cá</t>
  </si>
  <si>
    <t>Hết ranh Trụ sở UBND xã Đại Hải</t>
  </si>
  <si>
    <t>Hết ranh Chùa Thánh Tịnh Phụng Thiên</t>
  </si>
  <si>
    <t xml:space="preserve">Đường Mang cá - Đại Thành </t>
  </si>
  <si>
    <t xml:space="preserve">Đường Kênh Lầu </t>
  </si>
  <si>
    <t>Hết ranh đất ông Đắc (ấp Đông Hải) (Tờ …, thửa 28)</t>
  </si>
  <si>
    <t>Ranh đất ông Đắc (ấp Đông Hải) (Tờ …, thửa 28)</t>
  </si>
  <si>
    <t>50.10</t>
  </si>
  <si>
    <t>Hết lộ đal hiện hữu</t>
  </si>
  <si>
    <t xml:space="preserve">Quốc lộ 1A (Ranh Nhà Thờ Đại Hải) qua nhà thờ Tân Hải </t>
  </si>
  <si>
    <t>Trạm bơm Mang Cá</t>
  </si>
  <si>
    <t>Cống Tiếp Nhựt (ấp Ba Rinh)</t>
  </si>
  <si>
    <t>Khu trung tâm Đảng ủy xã Đại Hải</t>
  </si>
  <si>
    <t>Giáp ranh trụ sở Đảng ủy xã Đại Hải</t>
  </si>
  <si>
    <t>Cầu Mảnh Chi</t>
  </si>
  <si>
    <t>Đường Huyện 4</t>
  </si>
  <si>
    <t>Hết ranh Đài Tưởng niệm</t>
  </si>
  <si>
    <t>Hết đất Dương Phức Mãi (Tờ…, thửa…)</t>
  </si>
  <si>
    <t xml:space="preserve">Cầu Lầu Bà 2 (Đường Huyện 3) </t>
  </si>
  <si>
    <t>51.1</t>
  </si>
  <si>
    <t>Hết ranh UBND thị trấn (cũ)</t>
  </si>
  <si>
    <t>51.2</t>
  </si>
  <si>
    <t>Cầu Phú Tâm</t>
  </si>
  <si>
    <t>Giáp Trạm Y Tế</t>
  </si>
  <si>
    <t>51.3</t>
  </si>
  <si>
    <t>Đường tỉnh 932D</t>
  </si>
  <si>
    <t>51.4</t>
  </si>
  <si>
    <t>Cây xăng Quang Minh (thửa số 1228, tờ BĐ số 01)</t>
  </si>
  <si>
    <t>Cây xăng Quang Minh (Hết thửa số 1228, tờ BĐ số 01)</t>
  </si>
  <si>
    <t>Cầu chợ Thuận Hoà</t>
  </si>
  <si>
    <t>51.5</t>
  </si>
  <si>
    <t>Đường Trần Phú (Đường tỉnh 939B)</t>
  </si>
  <si>
    <t>Đường vào khu Tái định cư Xây Đá (Hết thửa số ..., tờ BĐ số ...)</t>
  </si>
  <si>
    <t>Đường vào khu Tái định cư Xây Đá</t>
  </si>
  <si>
    <t>51.6</t>
  </si>
  <si>
    <t>51.7</t>
  </si>
  <si>
    <t>51.8</t>
  </si>
  <si>
    <t>51.9</t>
  </si>
  <si>
    <t>51.10</t>
  </si>
  <si>
    <t>51.11</t>
  </si>
  <si>
    <t>51.12</t>
  </si>
  <si>
    <t>Đường huyện 93</t>
  </si>
  <si>
    <t>51.13</t>
  </si>
  <si>
    <t>51.14</t>
  </si>
  <si>
    <t>51.15</t>
  </si>
  <si>
    <t>Đường A4 (đường vào UBND Thị trấn mới)</t>
  </si>
  <si>
    <t>Hết ranh trụ sở UBND thị trấn (mới)</t>
  </si>
  <si>
    <t>51.16</t>
  </si>
  <si>
    <t>Đường Miếu Quan Đế</t>
  </si>
  <si>
    <t>Giáp ranh đất Miếu Quan Đế</t>
  </si>
  <si>
    <t>Kênh Lương Sơn Bá</t>
  </si>
  <si>
    <t>Đường Cầu Chùa đi xã Trường Khánh</t>
  </si>
  <si>
    <t>51.17</t>
  </si>
  <si>
    <t>Đường Giồng Cát đi Mỏ Neo</t>
  </si>
  <si>
    <t>Mỏ Neo (Giáp ranh xã Đại Hải)</t>
  </si>
  <si>
    <t>51.18</t>
  </si>
  <si>
    <t>51.19</t>
  </si>
  <si>
    <t>Chợ Thuận Hòa</t>
  </si>
  <si>
    <t>Các đường nội bộ trong khu vực chợ</t>
  </si>
  <si>
    <t>51.20</t>
  </si>
  <si>
    <t>Chợ Phú Tâm</t>
  </si>
  <si>
    <t>51.21</t>
  </si>
  <si>
    <t>51.22</t>
  </si>
  <si>
    <t>Tuyến tránh Quốc lộ 60</t>
  </si>
  <si>
    <t>Cầu Kênh 30/4</t>
  </si>
  <si>
    <t>Đường tỉnh 932 (Đường đi Chông Nô cũ)</t>
  </si>
  <si>
    <t>Đường tỉnh 938 (Cầu Trắng)</t>
  </si>
  <si>
    <t>Hết ranh đất nhà máy ông Ba Chiến (Thửa số 1521, tờ BĐ số 04)</t>
  </si>
  <si>
    <t>Giáp ranh đất nhà máy ông Ba Chiến (Thửa số 1521, tờ BĐ số 04)</t>
  </si>
  <si>
    <t>Đường huyện 90</t>
  </si>
  <si>
    <t>Chùa PengSomRach</t>
  </si>
  <si>
    <t>Cầu An Trạch</t>
  </si>
  <si>
    <t>Giáp đường vào trường Tiểu học An Hiệp A</t>
  </si>
  <si>
    <t>Đường Huyện 90 (đi Sóc Vồ)</t>
  </si>
  <si>
    <t>Kênh 77</t>
  </si>
  <si>
    <t>Ranh xã Thuận Hòa</t>
  </si>
  <si>
    <t>Đường huyện 90 (Đi xã Hồ Đắc Kiên)</t>
  </si>
  <si>
    <t xml:space="preserve">Cầu Sóc Vồ </t>
  </si>
  <si>
    <t>Cầu Sóc Vồ</t>
  </si>
  <si>
    <t>Giáp phường Sóc Trăng</t>
  </si>
  <si>
    <t>Hết ranh trường Tiểu học Phú Tân A</t>
  </si>
  <si>
    <t>Hết ranh Tịnh Xá Ngọc Tâm</t>
  </si>
  <si>
    <t>Hết ranh đất Chùa Trà Quýt Cũ</t>
  </si>
  <si>
    <t>Ranh đất Chùa Trà Quýt Cũ</t>
  </si>
  <si>
    <t>Giáp cầu ông Cường</t>
  </si>
  <si>
    <t>Giáp đường đal kênh 30/4</t>
  </si>
  <si>
    <t>Trại thực nghiệm giống vật nuôi</t>
  </si>
  <si>
    <t>Lộ bao quanh Đảng ủy xã Thuận Hòa</t>
  </si>
  <si>
    <t>Hết đất trường tiểu học Thuận Hòa B</t>
  </si>
  <si>
    <t>Hết đất trạm y tế xã</t>
  </si>
  <si>
    <t>Đường vào UBND xã Thuận Hòa</t>
  </si>
  <si>
    <t>Hết ranh trụ sở UBND xã Thuận Hòa</t>
  </si>
  <si>
    <t>Đường vào khu du lịch Giếng Tiên</t>
  </si>
  <si>
    <t>Cổng vào khu du lịch văn hóa Giếng Tiên</t>
  </si>
  <si>
    <t>53.14</t>
  </si>
  <si>
    <t>Lộ đal Sa Bâu</t>
  </si>
  <si>
    <t>Lộ đal kênh ông Ướng</t>
  </si>
  <si>
    <t>Lộ đal Kênh 6 A1</t>
  </si>
  <si>
    <t>Rạch Hàng Bần</t>
  </si>
  <si>
    <t>53.16</t>
  </si>
  <si>
    <t>53.17</t>
  </si>
  <si>
    <t>Lộ đal Tư Lung-Bảy Trang</t>
  </si>
  <si>
    <t>53.18</t>
  </si>
  <si>
    <t>Lô đal kênh ông Ướng</t>
  </si>
  <si>
    <t>53.19</t>
  </si>
  <si>
    <t>Lộ đal kênh 85, ấp Trà Canh</t>
  </si>
  <si>
    <t>53.20</t>
  </si>
  <si>
    <t>Đường đal kênh 30/4</t>
  </si>
  <si>
    <t>Hết ranh đất ông Hoàng (Tờ…., thửa…)</t>
  </si>
  <si>
    <t>53.21</t>
  </si>
  <si>
    <t>Chùa Bốn Mặt</t>
  </si>
  <si>
    <t>Đường đal 135</t>
  </si>
  <si>
    <t>Giáp ranh đất ông Hoàng (Tờ…., thửa …)</t>
  </si>
  <si>
    <t>Cổng Chùa ChamPa</t>
  </si>
  <si>
    <t>Cổng chùa ChamPa</t>
  </si>
  <si>
    <t>Hết ranh đất Bà Hạnh (Tờ…, thửa…)</t>
  </si>
  <si>
    <t>Tuyến Quốc lộ 1A</t>
  </si>
  <si>
    <t xml:space="preserve">Giáp ranh xã Phú Tâm </t>
  </si>
  <si>
    <t>Cầu kênh cũ</t>
  </si>
  <si>
    <t>Giáp đường bê tông phân trường Phú Lợi</t>
  </si>
  <si>
    <t>Giáp đường huyện 92</t>
  </si>
  <si>
    <t>Tuyến đường vào Trường Mẫu Giáo Hồ Đắc Kiện</t>
  </si>
  <si>
    <t>Trường Mẫu giáo Hồ Đắc Kiện</t>
  </si>
  <si>
    <t>Cầu Hai Giỏi</t>
  </si>
  <si>
    <t>Cầu Đắc Thắng (cầu phía trước trụ sở Đảng ủy xã</t>
  </si>
  <si>
    <t>Tuyến Bờ tây kênh Ba rinh mới (Ba rinh mới A)</t>
  </si>
  <si>
    <t>Cầu Kênh Gòn (Từ tâm 54) đi xã Mỹ Hương</t>
  </si>
  <si>
    <t>Giáp trạm y tế xã</t>
  </si>
  <si>
    <t xml:space="preserve">Tuyến Bờ Đông kênh Ba rinh cũ </t>
  </si>
  <si>
    <t>Đường Kênh 12 (cầu Đắc Thắng)</t>
  </si>
  <si>
    <t xml:space="preserve">Tuyến đường bờ Tây kênh Ba rinh cũ </t>
  </si>
  <si>
    <t>Giáp kênh Tân Phước</t>
  </si>
  <si>
    <t xml:space="preserve">Tuyến đường Bờ bao Phân trường </t>
  </si>
  <si>
    <t>Hết trụ sở VNPT</t>
  </si>
  <si>
    <t>Đường huyện lộ 90</t>
  </si>
  <si>
    <t>Giáp tỉnh lộ 939B</t>
  </si>
  <si>
    <t>Đường kênh ranh Mỹ An-Mỹ Đức</t>
  </si>
  <si>
    <t>1.1</t>
  </si>
  <si>
    <t>Các trục hành chính trung tâm huyện Phong Điền</t>
  </si>
  <si>
    <t>Trục số 4, 5, 8, 10, 14  Khu dân cư thương mại, dịch vụ thị trấn</t>
  </si>
  <si>
    <t>1.</t>
  </si>
  <si>
    <t>Trục đường số 12</t>
  </si>
  <si>
    <t>1.2</t>
  </si>
  <si>
    <t>Đường Chiêm Thành Tấn (trục số 7, Trung tâm thương mại - hành chính huyện)</t>
  </si>
  <si>
    <t>Đường tỉnh 923 (mới)</t>
  </si>
  <si>
    <t>Đường Trường Duy Toản</t>
  </si>
  <si>
    <t>1.3</t>
  </si>
  <si>
    <t>Đường Chiêm Thành Tấn</t>
  </si>
  <si>
    <t>Trục số 4 (Trung tâm thương mại - hành chính huyện)</t>
  </si>
  <si>
    <t>1.4</t>
  </si>
  <si>
    <t>Đường vào khu mộ Phan Văn Trị</t>
  </si>
  <si>
    <t>Lộ Vòng Cung</t>
  </si>
  <si>
    <t>Cầu Cái Tắc</t>
  </si>
  <si>
    <t>Hết ranh khu đất Mộ Cụ Phan Văn Trị</t>
  </si>
  <si>
    <t>Mộ Cụ Phan Văn Trị</t>
  </si>
  <si>
    <t>Rạch tre</t>
  </si>
  <si>
    <t>1.5</t>
  </si>
  <si>
    <t>Khu trung tâm Thương mại huyện Phong Điền (nay là xã Phong Điền)</t>
  </si>
  <si>
    <t>Trục chính</t>
  </si>
  <si>
    <t>Trục phụ</t>
  </si>
  <si>
    <t>1.6</t>
  </si>
  <si>
    <t>Lộ Vòng Cung (Đường tỉnh 923 cũ)</t>
  </si>
  <si>
    <t xml:space="preserve">Giáp ranh phường An Bình </t>
  </si>
  <si>
    <t>Cầu Trà Niền</t>
  </si>
  <si>
    <t>Cầu Tây Đô</t>
  </si>
  <si>
    <t xml:space="preserve">Cống Rạch Bần </t>
  </si>
  <si>
    <t>Cầu Rạch Miếu</t>
  </si>
  <si>
    <t>Giáp ranh phường Phước Thới</t>
  </si>
  <si>
    <t>1.7</t>
  </si>
  <si>
    <t xml:space="preserve">Đường Nguyễn Thái Bình </t>
  </si>
  <si>
    <t>1.8</t>
  </si>
  <si>
    <t>Đường Nguyễn Văn Cừ nối dài</t>
  </si>
  <si>
    <t>Giáp ranh phường An Bình</t>
  </si>
  <si>
    <t>Cầu Trà Niền (Đường tỉnh 923 mới)</t>
  </si>
  <si>
    <t>1.9</t>
  </si>
  <si>
    <t>Phan Văn Trị (Trục số 2, Khu trung tâm thương mại - hành chính huyện Phong Điền - nay là xã Phong Điền)</t>
  </si>
  <si>
    <t>Hết ranh Trung tâm y tế dự phòng</t>
  </si>
  <si>
    <t>1.10</t>
  </si>
  <si>
    <t>Trục đường số 26 và khu vực Đình thần Nhơn Ái và các hẻm</t>
  </si>
  <si>
    <t>Trục đường số 26 và khu vực Đình thần Nhơn Ái</t>
  </si>
  <si>
    <t>1.11</t>
  </si>
  <si>
    <t>Tuyến đường nối từ đường Nguyễn Văn Cừ đến cầu Tây Đô</t>
  </si>
  <si>
    <t>Đường Nguyễn Văn Cừ</t>
  </si>
  <si>
    <t>1.12</t>
  </si>
  <si>
    <t>Đường vào Trường THPT Phan Văn Trị</t>
  </si>
  <si>
    <t>Trường THPT Phan Văn Trị</t>
  </si>
  <si>
    <t>1.13</t>
  </si>
  <si>
    <t>Tuyến Đường dẫn Cầu Vàm Xáng</t>
  </si>
  <si>
    <t>1.14</t>
  </si>
  <si>
    <t xml:space="preserve">Đường tỉnh 918 (Hương lộ 28) </t>
  </si>
  <si>
    <t>Giáp ranh phường Thới An Đông</t>
  </si>
  <si>
    <t>Cầu Xẻo Tre</t>
  </si>
  <si>
    <t>Đường tỉnh 918 nâng cấp</t>
  </si>
  <si>
    <t>1.15</t>
  </si>
  <si>
    <t>Khu dân cư xã Tân Thới (cũ)</t>
  </si>
  <si>
    <t>1.16</t>
  </si>
  <si>
    <t>Tuyến đường Cầu Nhiếm - Trường Thành</t>
  </si>
  <si>
    <t>Cầu Nhiếm</t>
  </si>
  <si>
    <t>Giáp ranh xã Trường Thành</t>
  </si>
  <si>
    <t>1.17</t>
  </si>
  <si>
    <t>Tuyến đường Đê KH9 (đường cấp 5 đồng bằng)</t>
  </si>
  <si>
    <t>Giáp ranh xã Nhơn Ái</t>
  </si>
  <si>
    <t>1.18</t>
  </si>
  <si>
    <t>Đường đi quanh Nhà khách Thành ủy</t>
  </si>
  <si>
    <t>Hết ranh Nhà khách Thành ủy</t>
  </si>
  <si>
    <t>1.19</t>
  </si>
  <si>
    <t>Đường vào Trung tâm dạy nghề</t>
  </si>
  <si>
    <t>Hết ranh Trung tâm dạy nghề</t>
  </si>
  <si>
    <t>2.1</t>
  </si>
  <si>
    <t>Quốc lộ 61C</t>
  </si>
  <si>
    <t>Ranh phường Cái Răng</t>
  </si>
  <si>
    <t>Hết cầu So Đũa</t>
  </si>
  <si>
    <t>2.</t>
  </si>
  <si>
    <t>Giáp ranh xã Tân Hòa</t>
  </si>
  <si>
    <t>2.2</t>
  </si>
  <si>
    <t>Đường tỉnh 926</t>
  </si>
  <si>
    <t>Hết Cầu Cây Cẩm - Nhơn Ái</t>
  </si>
  <si>
    <t>Cầu Cây Cẩm - Nhơn Ái</t>
  </si>
  <si>
    <t>Giáp ranh xã Trường Long</t>
  </si>
  <si>
    <t>2.3</t>
  </si>
  <si>
    <t>Trường Trung học Nhơn Nghĩa</t>
  </si>
  <si>
    <t>Ngã ba trung tâm xã Nhơn Nghĩa</t>
  </si>
  <si>
    <t>Khu tái định cư xã Nhơn Nghĩa</t>
  </si>
  <si>
    <t>Giáp ranh xã Tân Hòa (mới)</t>
  </si>
  <si>
    <t>Đầu Đường tỉnh 932</t>
  </si>
  <si>
    <t xml:space="preserve">Giáp Khu tái định cư xã </t>
  </si>
  <si>
    <t>2.4</t>
  </si>
  <si>
    <t>Tuyến đường Đê bao bảo vệ vườn cây ăn trái xã Nhơn Ái</t>
  </si>
  <si>
    <t>2.5</t>
  </si>
  <si>
    <t>Ranh xã Phong Điền</t>
  </si>
  <si>
    <t>Giáp đường đầu nối cầu Tây Đô</t>
  </si>
  <si>
    <t>Giáp ranh đường tỉnh 926</t>
  </si>
  <si>
    <t xml:space="preserve">Giáp ranh xã Tân Hòa </t>
  </si>
  <si>
    <t>2.6</t>
  </si>
  <si>
    <t xml:space="preserve">Tuyến đường Nhơn Ái - Trường Long </t>
  </si>
  <si>
    <t>Cống KH9</t>
  </si>
  <si>
    <t>Giáp xã Trường Long</t>
  </si>
  <si>
    <t>2.7</t>
  </si>
  <si>
    <t>Tuyến Đường dẫn Cầu Vàm Xáng đến Quốc lộ 61C</t>
  </si>
  <si>
    <t>Giáp ranh phường An Bình (Cầu Vàm Xáng)</t>
  </si>
  <si>
    <t>Ngã 3 đường dẫn  Cầu Vàm Xáng</t>
  </si>
  <si>
    <t>2.8</t>
  </si>
  <si>
    <t>Đường dẫn Cầu Tây Đô xã Nhơn Ái</t>
  </si>
  <si>
    <t>2.9</t>
  </si>
  <si>
    <t>Đường Vàm Xáng - Ba Láng</t>
  </si>
  <si>
    <t>2.10</t>
  </si>
  <si>
    <t>Đường vào Khu di tích lịch sử Giàn Gừa</t>
  </si>
  <si>
    <t>2.11</t>
  </si>
  <si>
    <t>Khu tái định cư 7,24ha xã Nhơn Nghĩa</t>
  </si>
  <si>
    <t>Trục chính (trục đường số 01), Đường tỉnh 932</t>
  </si>
  <si>
    <t>Trục phụ (Các trục đường số 2, 3, 4, 5 và 6)</t>
  </si>
  <si>
    <t>2.12</t>
  </si>
  <si>
    <t>Khu tái định cư xã Nhơn Ái</t>
  </si>
  <si>
    <t>Đường nội bộ</t>
  </si>
  <si>
    <t>2.13</t>
  </si>
  <si>
    <t>Khu vực chợ Vàm Xáng</t>
  </si>
  <si>
    <t>UBND xã Nhơn Nghĩa</t>
  </si>
  <si>
    <t>3.1</t>
  </si>
  <si>
    <t>Khu Chợ Thới Lai (cũ)</t>
  </si>
  <si>
    <t>Phía bên chợ và hai bên nhà lồng chợ (Thị trấn phía bên chợ và hai bên nhà lồng chợ cũ)</t>
  </si>
  <si>
    <t>3.</t>
  </si>
  <si>
    <t>Bên kia sông xáng Ô Môn Chợ Thới Lai từ Vàm Kinh đứng (Bên kia sông chợ thị trấn Thới Lai từ vàm Kinh Đứng cũ)</t>
  </si>
  <si>
    <t xml:space="preserve">Vàm Nhà Thờ </t>
  </si>
  <si>
    <t>3.2</t>
  </si>
  <si>
    <t xml:space="preserve">Đường Hồ Thị Thưởng </t>
  </si>
  <si>
    <t>Ngã ba Thới Lai về trung tâm xã Trường Xuân</t>
  </si>
  <si>
    <t>Hết ranh trường trung cấp nghề</t>
  </si>
  <si>
    <t>3.3</t>
  </si>
  <si>
    <t>Khu dân cư Huệ Phát</t>
  </si>
  <si>
    <t>3.4</t>
  </si>
  <si>
    <t>Khu hành chính xã Thới Lai (Trừ phần tiếp giáp Đường tỉnh 922)</t>
  </si>
  <si>
    <t>3.5</t>
  </si>
  <si>
    <t>Đường Nguyễn Thị Huỳnh (Đường tỉnh 922)</t>
  </si>
  <si>
    <t>Cầu Sắt Lớn</t>
  </si>
  <si>
    <t>Cầu Cồn Chen (Bên trái)</t>
  </si>
  <si>
    <t>Cầu Cồn Chen (Bên phải)</t>
  </si>
  <si>
    <t>3.6</t>
  </si>
  <si>
    <t>Tuyến lộ giao thông 04m cặp sông Xáng Ô Môn, trừ khu dân cư Huệ Phát (Thị trấn Thới Lai (Trừ khu dân cư Huệ Phát cũ))</t>
  </si>
  <si>
    <t>Cầu Bà Đầm (Ranh xã Trường Thắng cũ)</t>
  </si>
  <si>
    <t>3.7</t>
  </si>
  <si>
    <t>Tuyến đường thị trấn Thới Lai - xã Đông Thuận (Tuyến đường thị trấn Thới Lai - xã Đông Bình cũ)</t>
  </si>
  <si>
    <t>Đường tỉnh 922</t>
  </si>
  <si>
    <t xml:space="preserve">Cầu Đông Pháp </t>
  </si>
  <si>
    <t>Ranh xã Đông Thuận</t>
  </si>
  <si>
    <t>3.8</t>
  </si>
  <si>
    <t>Tuyến đường thị trấn Thới Lai - Trường Thành (Tuyến đường thị trấn Thới Lai - xã Tân Thạnh cũ)</t>
  </si>
  <si>
    <t>Cầu Kênh Đứng</t>
  </si>
  <si>
    <t>Cầu Rạch Đình - giáp ranh xã Trường Thành</t>
  </si>
  <si>
    <t>3.9</t>
  </si>
  <si>
    <t>Đường huyện 21</t>
  </si>
  <si>
    <t>Đường Hồ Thị Thưởng</t>
  </si>
  <si>
    <t>3.10</t>
  </si>
  <si>
    <t>Đường Võ Thị Diệp (Đường tỉnh 922)</t>
  </si>
  <si>
    <t>Cầu Tắc Cà Đi</t>
  </si>
  <si>
    <t>Cầu Xẻo Xào (Bên trái)</t>
  </si>
  <si>
    <t>Cầu Xẻo Xào (Bên phải)</t>
  </si>
  <si>
    <t>Cầu Xẻo Xào</t>
  </si>
  <si>
    <t>3.11</t>
  </si>
  <si>
    <t>Đường nội bộ thuộc dự án Mở rộng, phát triển đô thị mới và nâng cấp chợ Thới Lai hiện hữu, thị trấn Thới Lai (giai đoạn 01 và 02)</t>
  </si>
  <si>
    <t>Đường số  01</t>
  </si>
  <si>
    <t>Đường số 02, 03, 04, 05, 06, 07, 08, 09, 10, 11, 12, 13, 14, 15 và 16</t>
  </si>
  <si>
    <t>3.12</t>
  </si>
  <si>
    <t>Khu đô thị mới huyện Thới Lai (các vị trí đã hoàn thiện cơ sở hạ tầng và được cấp giấy chứng nhận quyền sử dụng đất)</t>
  </si>
  <si>
    <t>Đường số  01, 02, 03, 04, 05, 06, 07, 08, 09, 10, 11, 12, 13</t>
  </si>
  <si>
    <t>3.13</t>
  </si>
  <si>
    <t>Đường tỉnh 922 mới (Tuyến tránh Thới Lai)</t>
  </si>
  <si>
    <t>Cầu Cồn Chen</t>
  </si>
  <si>
    <t>3.14</t>
  </si>
  <si>
    <t xml:space="preserve">Đường tỉnh 922 mới </t>
  </si>
  <si>
    <t>Ngã ba tuyến tránh</t>
  </si>
  <si>
    <t>Cầu Đường Xuồng (giáp ranh xã Trường Thành)</t>
  </si>
  <si>
    <t>4.1</t>
  </si>
  <si>
    <t>Đường tỉnh 919</t>
  </si>
  <si>
    <t>Giáp ranh xã Cờ Đỏ</t>
  </si>
  <si>
    <t>Hết ranh xã Đông Thuận</t>
  </si>
  <si>
    <t>4.2</t>
  </si>
  <si>
    <t>Tuyến đường thị trấn Thới Lai - xã Đông Thuận</t>
  </si>
  <si>
    <t>Giáp ranh xã Thới Lai</t>
  </si>
  <si>
    <t>Giáp ranh địa giới hành chính tỉnh An Giang (Bên phải)</t>
  </si>
  <si>
    <t>4.</t>
  </si>
  <si>
    <t>Giáp ranh địa giới hành chính tỉnh An Giang (Bên trái)</t>
  </si>
  <si>
    <t>4.3</t>
  </si>
  <si>
    <t>Khu dân cư vượt lũ xã Đông Bình (cũ)</t>
  </si>
  <si>
    <t>4.4</t>
  </si>
  <si>
    <t>Khu dân cư xã Đông Thuận</t>
  </si>
  <si>
    <t>5.1</t>
  </si>
  <si>
    <t xml:space="preserve">Đường tỉnh 919 </t>
  </si>
  <si>
    <t>Giáp xã Đông Thuận</t>
  </si>
  <si>
    <t>Kênh Xáng Ô Môn</t>
  </si>
  <si>
    <t>5.</t>
  </si>
  <si>
    <t>Giáp kênh Xáng Ô Môn</t>
  </si>
  <si>
    <t>Giáp ranh địa giới hành chính xã Trường Long Tây</t>
  </si>
  <si>
    <t>5.2</t>
  </si>
  <si>
    <t>Khu thương mại Trường Xuân</t>
  </si>
  <si>
    <t> Toàn khu</t>
  </si>
  <si>
    <t>5.3</t>
  </si>
  <si>
    <t>Tuyến đường Thới Lai - Trường Xuân A (từ ranh xã Thới Lai đến Kênh Ranh)</t>
  </si>
  <si>
    <t>Ranh địa giới hành chính xã Thới Lai</t>
  </si>
  <si>
    <t>Khu dân cư vượt lũ Trường Xuân</t>
  </si>
  <si>
    <t xml:space="preserve">Khu dân cư vượt lũ Trường Xuân </t>
  </si>
  <si>
    <t>Hết ranh khu thương mại Trường Xuân</t>
  </si>
  <si>
    <t>Ranh khu thương mại Trường Xuân</t>
  </si>
  <si>
    <t>Cống Sáu Sung</t>
  </si>
  <si>
    <t>Kênh Ranh (Giáp ranh địa giới hành chính tỉnh Kiên Giang)</t>
  </si>
  <si>
    <t>5.4</t>
  </si>
  <si>
    <t>Khu dân cư vượt lũ Trường Xuân (ấp Phú Thọ)</t>
  </si>
  <si>
    <t>5.5</t>
  </si>
  <si>
    <t>Khu dân cư vượt lũ Trường Xuân A (ấp Trường Ninh 1)</t>
  </si>
  <si>
    <t>6.1</t>
  </si>
  <si>
    <t>Tỉnh lộ 922 (cũ)</t>
  </si>
  <si>
    <t>Giáp ranh phường Ô Môn (Cầu Vàm Nhon)</t>
  </si>
  <si>
    <t>Giáp ranh xã Thời Lai (Cầu Tắc Cà Đi, bên trái)</t>
  </si>
  <si>
    <t>6.</t>
  </si>
  <si>
    <t>Giáp ranh xã Thời Lai (Cầu Tắc Cà Đi, bên phải)</t>
  </si>
  <si>
    <t>6.2</t>
  </si>
  <si>
    <t>Tỉnh lộ 922 (mới)</t>
  </si>
  <si>
    <t>Giáp ranh phường Phước Thới (Cầu KH8)</t>
  </si>
  <si>
    <t>Giáp ranh xã Thới Lai (Cầu Đường Xuồng)</t>
  </si>
  <si>
    <t>6.3</t>
  </si>
  <si>
    <t>Tuyến Định Môn - Trường Thành</t>
  </si>
  <si>
    <t>Giáp Cầu Mương Lội</t>
  </si>
  <si>
    <t>Cầu Ba Đá</t>
  </si>
  <si>
    <t>6.4</t>
  </si>
  <si>
    <t>Tuyến đường Ba Mít - Cây Dầu (Trừ đoạn Cụm dân cư vượt lũ Trường Thành)</t>
  </si>
  <si>
    <t>Giáp ranh xã Phong Điền (Rạch Cây Dầu)</t>
  </si>
  <si>
    <t>6.5</t>
  </si>
  <si>
    <t xml:space="preserve">Tuyến Thới Lai - Tân Thạnh </t>
  </si>
  <si>
    <t>Giáp ranh xã Thới Lai (Rạch Đình)</t>
  </si>
  <si>
    <t>Hết khu trung tâm xã Tân Thạnh (cũ)</t>
  </si>
  <si>
    <t>6.6</t>
  </si>
  <si>
    <t>Tuyến Thới Lai - Trường Thành</t>
  </si>
  <si>
    <t>Giáp ranh xã Thới Lai (Kênh KH8)</t>
  </si>
  <si>
    <t>Giáp ranh Cụm dân cư vượt lũ Trường Thành</t>
  </si>
  <si>
    <t>6.7</t>
  </si>
  <si>
    <t>Tuyến rạch Gừa</t>
  </si>
  <si>
    <t>Rạch cầu Nhiếm</t>
  </si>
  <si>
    <t>Tuyến đường Ba Mít - Cây Dầu</t>
  </si>
  <si>
    <t>6.8</t>
  </si>
  <si>
    <t>Cụm dân cư vượt lũ Định Môn (Ấp Định Mỹ)</t>
  </si>
  <si>
    <t>6.9</t>
  </si>
  <si>
    <t>Cụm dân cư vượt lũ Trường Thành (Ấp Trường Trung)</t>
  </si>
  <si>
    <t>7.1</t>
  </si>
  <si>
    <t>Chợ Cờ Đỏ</t>
  </si>
  <si>
    <t>Cầu Cờ Đỏ</t>
  </si>
  <si>
    <t>Kênh Đứng (Trừ Khu Chỉnh trang đô thị và cải thiện môi trường sống tại thị trấn Cờ Đỏ)</t>
  </si>
  <si>
    <t>7.</t>
  </si>
  <si>
    <t>Kênh số 1 (Trừ Khu Chỉnh trang đô thị và cải thiện môi trường sống tại thị trấn Cờ Đỏ)</t>
  </si>
  <si>
    <t>Kênh số 1</t>
  </si>
  <si>
    <t>Giáp ranh khu DCVL xã Thới Đông</t>
  </si>
  <si>
    <t>7.2</t>
  </si>
  <si>
    <t>Đường vào Trường Tiểu học thị trấn Cờ Đỏ</t>
  </si>
  <si>
    <t>Giáp Hà Huy Giáp (Đường Tỉnh 919)</t>
  </si>
  <si>
    <t>Đường Thị trấn Cờ Đỏ - xã Thới Đông</t>
  </si>
  <si>
    <t>7.3</t>
  </si>
  <si>
    <t>Hà Huy Giáp (Đường Tỉnh 919)</t>
  </si>
  <si>
    <t>Ngã ba giao lộ Đường Lê Đức Thọ- Hà Huy Giáp</t>
  </si>
  <si>
    <t>Giáp ranh xã Đông Thuận</t>
  </si>
  <si>
    <t>7.4</t>
  </si>
  <si>
    <t>Khu Chỉnh trang đô thị và cải thiện môi trường sống tại thị trấn Cờ Đỏ</t>
  </si>
  <si>
    <t>Các lô nền tiếp giáp trục đường Lê Đức Thọ và Hà Huy Giáp</t>
  </si>
  <si>
    <t>Trục chính (chiều rộng 25m) (Đường số 4)</t>
  </si>
  <si>
    <t>Trục phụ (chiều rộng 15m) (Đường số 12 và 13)</t>
  </si>
  <si>
    <t>Các trục còn lại</t>
  </si>
  <si>
    <t>7.5</t>
  </si>
  <si>
    <t>Khu dân cư Khmer, xã Cờ Đỏ</t>
  </si>
  <si>
    <t>toàn khu</t>
  </si>
  <si>
    <t>7.6</t>
  </si>
  <si>
    <t>Khu hành chính xã Cờ Đỏ (trừ phần tiếp giáp đường Hà Huy Giáp)</t>
  </si>
  <si>
    <t>7.7</t>
  </si>
  <si>
    <t>Khu tái định ấp Thới Hòa B, thị trấn Cờ Đỏ</t>
  </si>
  <si>
    <t>Đường số 01, Đường số 03, Đường số 04, Đường số 09</t>
  </si>
  <si>
    <t>Đường số 07, Đường số 02</t>
  </si>
  <si>
    <t>Đường số 05, Đường số 06</t>
  </si>
  <si>
    <t>Đường số 08</t>
  </si>
  <si>
    <t>7.8</t>
  </si>
  <si>
    <t>Lê Đức Thọ (Đường tỉnh 922) (Bên phải tiếp giáp trục đường giao thông; Bên trái tiếp giáp mương lộ Hướng từ huyện Thới Lai đến thị trấn Cờ Đỏ)</t>
  </si>
  <si>
    <t>Giáp ranh xã Đông Hiệp (bên trái)</t>
  </si>
  <si>
    <t>Giáp ranh xã Đông Hiệp (bên phải)</t>
  </si>
  <si>
    <t>7.9</t>
  </si>
  <si>
    <t>Nguyễn Văn Nhung (Đường tỉnh 921)</t>
  </si>
  <si>
    <t xml:space="preserve">Hà Huy Giáp </t>
  </si>
  <si>
    <t>Cầu Kinh Bốn Tổng (thâm hậu tới sông Xáng Thốt Nốt)</t>
  </si>
  <si>
    <t>Cầu Kênh Bốn Tổng</t>
  </si>
  <si>
    <t>Cầu Năm Châu (giáp ranh xã Thạnh Phú)</t>
  </si>
  <si>
    <t>7.10</t>
  </si>
  <si>
    <t>Đường ô tô đến trung tâm xã Thới Xuân</t>
  </si>
  <si>
    <t>cầu Kênh Lồng Ống (Hai bên)</t>
  </si>
  <si>
    <t>cầu Kênh Lồng Ống</t>
  </si>
  <si>
    <t>cầu Kênh Lò Thiêu (Hai bên)</t>
  </si>
  <si>
    <t>cầu Kênh Lò Thiêu</t>
  </si>
  <si>
    <t>cầu Số 4 (Sông Xáng Thốt Nốt) (bên trái)</t>
  </si>
  <si>
    <t>Cầu Nóc Băng</t>
  </si>
  <si>
    <t>7.11</t>
  </si>
  <si>
    <t>Cụm dân cư vượt lũ xã Thới Đông</t>
  </si>
  <si>
    <t>Các lô nền tiếp giáp đường Cờ Đỏ - xã Thới Đông</t>
  </si>
  <si>
    <t>Trục chính (hai bên nhà lồng chợ)</t>
  </si>
  <si>
    <t>8.1</t>
  </si>
  <si>
    <t>Giáp ranh xã Thới Lai (Cầu Cồn Chen)</t>
  </si>
  <si>
    <t>Ranh Khu Dân cư vượt lũ xã Đông Hiệp (bên trái)</t>
  </si>
  <si>
    <t>8.</t>
  </si>
  <si>
    <t>Ranh Khu Dân cư vượt lũ xã Đông Hiệp (bên phải)</t>
  </si>
  <si>
    <t>Ranh Khu Dân cư vượt lũ xã Đông Hiệp (trừ Khu dân cư vượt lũ)</t>
  </si>
  <si>
    <t>Hết ranh trường THCS Đông Hiệp (bên trái)</t>
  </si>
  <si>
    <t>Hết ranh trường THCS Đông Hiệp (bên phải)</t>
  </si>
  <si>
    <t>Ranh trường THCS Đông Hiệp</t>
  </si>
  <si>
    <t>Ranh xã Cờ Đỏ (bên trái)</t>
  </si>
  <si>
    <t>Ranh xã Cờ Đỏ (bên phải)</t>
  </si>
  <si>
    <t>8.2</t>
  </si>
  <si>
    <t>Đường tỉnh 922 (mới)</t>
  </si>
  <si>
    <t>Ngã ba giao Đường tỉnh 922 (cũ)</t>
  </si>
  <si>
    <t>8.3</t>
  </si>
  <si>
    <t>Đường vào Trường Mẫu giáo, Tiểu học Đông Hiệp 1</t>
  </si>
  <si>
    <t xml:space="preserve">Hết ranh Tiểu học Đông Hiệp </t>
  </si>
  <si>
    <t>8.4</t>
  </si>
  <si>
    <t>Đường vào Trường Tiểu học Đông Thắng</t>
  </si>
  <si>
    <t>Trường Tiểu học Đông Thắng</t>
  </si>
  <si>
    <t>8.5</t>
  </si>
  <si>
    <t>Đường ô tô đến Trung tâm xã Thới Hưng</t>
  </si>
  <si>
    <t>Ranh xã Thới Hưng</t>
  </si>
  <si>
    <t>8.6</t>
  </si>
  <si>
    <t>Khu Chợ Đông Hiệp</t>
  </si>
  <si>
    <t>8.7</t>
  </si>
  <si>
    <t>Cụm dân cư vượt lũ xã Đông Hiệp</t>
  </si>
  <si>
    <t>Các lô nền tiếp giáp đường tỉnh 922</t>
  </si>
  <si>
    <t xml:space="preserve">Trục chính  </t>
  </si>
  <si>
    <t xml:space="preserve">Trục phụ </t>
  </si>
  <si>
    <t>9.1</t>
  </si>
  <si>
    <t>Đường tỉnh 921 (xã Trung Hưng)</t>
  </si>
  <si>
    <t>Cầu Xẻo Xây lớn</t>
  </si>
  <si>
    <t>Hết Cầu Cái He</t>
  </si>
  <si>
    <t>Cầu Cái He</t>
  </si>
  <si>
    <t>Hết Cầu Ngã Tư (chợ xã) (Trừ cụm DCVL)</t>
  </si>
  <si>
    <t>Cầu Ngã Tư</t>
  </si>
  <si>
    <t>Ranh xã Thạnh Phú</t>
  </si>
  <si>
    <t>9.2</t>
  </si>
  <si>
    <t>Đường tỉnh 921B</t>
  </si>
  <si>
    <t>Giáp ranh phường Trung Nhứt</t>
  </si>
  <si>
    <t>Đường tỉnh 921</t>
  </si>
  <si>
    <t>9.3</t>
  </si>
  <si>
    <t>Đường ô tô đến Trung tâm xã Trung Thạnh (cũ)</t>
  </si>
  <si>
    <t>Cầu Bắc Đuông (Trừ khu dân cư xã Trung Thạnh (cũ), Điểm Bắc Đuông)</t>
  </si>
  <si>
    <t xml:space="preserve">giáp ranh Cụm DCVL xã Trung Thạnh (cũ) (Điểm Lấp Vò) </t>
  </si>
  <si>
    <t>9.4</t>
  </si>
  <si>
    <t>Đường số 12 vào Trường Mầm non Trung Hưng 1</t>
  </si>
  <si>
    <t>Cụm dân cư vượt lũ xã Trung Hưng (Điểm chợ Trung Hưng)</t>
  </si>
  <si>
    <t>Rạch Ngã Tư</t>
  </si>
  <si>
    <t>9.5</t>
  </si>
  <si>
    <t>Cụm dân cư vượt lũ xã Trung Hưng</t>
  </si>
  <si>
    <t>Các lô nền xung quanh chợ Trung Hưng (Điểm chợ xã Trung Hưng)</t>
  </si>
  <si>
    <t>Các lô nền tiếp giáp Đường tỉnh 921 (Điểm chợ xã Trung Hưng)</t>
  </si>
  <si>
    <t>Các lô nền còn lại (Điểm chợ xã Trung Hưng)</t>
  </si>
  <si>
    <t>Toàn cụm dân cư vượt lũ xã Trung Hưng (Điểm chợ Ba Đá)</t>
  </si>
  <si>
    <t>9.6</t>
  </si>
  <si>
    <t>Cụm dân cư vượt lũ Xã Trung Thạnh</t>
  </si>
  <si>
    <t>Các lô nền tiếp giáp trục chính cặp sông Thốt Nốt và trục đường từ cầu Lấp Vò đến trục đường số 2 KDCVL</t>
  </si>
  <si>
    <t>Các lô nền còn lại</t>
  </si>
  <si>
    <t>9.7</t>
  </si>
  <si>
    <t>Khu TĐC Bắc Đuông (xã Trung Thạnh)</t>
  </si>
  <si>
    <t>10.1</t>
  </si>
  <si>
    <t>Quốc lộ 80</t>
  </si>
  <si>
    <t>Ranh tỉnh An Giang</t>
  </si>
  <si>
    <t>Hết Cống số 7,5</t>
  </si>
  <si>
    <t>10.</t>
  </si>
  <si>
    <t>Hết Cống Số 9,5</t>
  </si>
  <si>
    <t>Hết Cống Lý Chiêu</t>
  </si>
  <si>
    <t>Hết Cống Thầy Pháp (Trung tâm xã)</t>
  </si>
  <si>
    <t>Ranh xã Thạnh Quới (Cống Nhà Thờ)</t>
  </si>
  <si>
    <t>10.2</t>
  </si>
  <si>
    <t>Trung tâm hành chính huyện Vĩnh Thạnh (nay là Trung tâm hành chính xã)</t>
  </si>
  <si>
    <t>Toàn bộ các tuyến đường số: 34, 41, 43, 47, 53, 8, 7</t>
  </si>
  <si>
    <t>Tuyến đường Số 11 (từ đường Số 41 đến đường Số 55)</t>
  </si>
  <si>
    <t>10.3</t>
  </si>
  <si>
    <t>Khu tái định cư Trung tâm Thương mại và Dân cư Thương mại huyện Vĩnh Thạnh</t>
  </si>
  <si>
    <t>Toàn bộ các tuyến đường số: 38, 40</t>
  </si>
  <si>
    <t>Tuyến đường Số 6 (từ đường Số 37 đến đường Số 40)</t>
  </si>
  <si>
    <t>Tuyến đường Số 8 (từ đường Số 37 đến đường Số 40)</t>
  </si>
  <si>
    <t>Tuyến đường số 37 (từ đường Số 6 đến đường Số 8)</t>
  </si>
  <si>
    <t>10.4</t>
  </si>
  <si>
    <t>Khu tái định cư và dân cư hành chính huyện Vĩnh Thạnh</t>
  </si>
  <si>
    <t>Các lô nền tiếp giáp đường nội bộ song song với đường Phù Đổng Thiên Vương</t>
  </si>
  <si>
    <t>Các lô nền đã có Quyết định giá đất cụ thể gồm: B2-11, B2-12, B2-13, B2-14. B2-15, B2-16, B2-17, B2-18, B2-19, B2- 20, B2-21, B2-22, B2-23, B2-24, B2-25, B2-35, B2-36, B2-37, B2-38, B2-39, B2-40, B2-41, B2-42, B2-43, B2-44, B2-45, B2-46, B2-47, B2-48, B2-49, B5-21, B5-23, B5-24, B5-45, B2-27, B2-28, B2-29, B2-30, B2-31, B2-32, B2-33, B5-26, B5-27, B5-28, B5-29, B5-30, B5-31, C2-12, C2-13, C2-14, C2-15, C2-16, C2-17, C2-18, C2-19, C2-20.</t>
  </si>
  <si>
    <t>B2-27, B2-28, B2-29, B2-30, B2-31, B2-32, B2-33, B5-26, B5-27, B5-28, B5-29, B5-30, B5-31, C2-12, C2-13, C2-14, C2-15, C2-16, C2-17, C2-18, C2-19, C2-20.</t>
  </si>
  <si>
    <t>B5-25, B5-32, C2-01, C3-01, C3-20, B2-1, B2-26, B2-34.</t>
  </si>
  <si>
    <t>10.5</t>
  </si>
  <si>
    <t>Cụm dân cư vượt lũ - thị trấn Vĩnh Thạnh</t>
  </si>
  <si>
    <t>Vị trí lô nền có mặt tiền tiếp giáp Quốc lộ 80</t>
  </si>
  <si>
    <t>Vị trí lô nền tiếp giáp các đường nội bộ trong cụm dân cư vượt lũ</t>
  </si>
  <si>
    <t>Các tuyến đường chính trong cụm KDC vượt lũ</t>
  </si>
  <si>
    <t>10.6</t>
  </si>
  <si>
    <t>Trung tâm Thương mại và Dân cư thương mại huyện Vĩnh Thạnh (nay là xã Vĩnh Thạnh)</t>
  </si>
  <si>
    <t>Vị trí lô nền cặp đường nội bộ song song đường Phù Đổng Thiên Vương</t>
  </si>
  <si>
    <t>10.7</t>
  </si>
  <si>
    <t>Đường Bờ Tràm</t>
  </si>
  <si>
    <t>Kênh Thắng Lợi 1</t>
  </si>
  <si>
    <t>Kênh Bốn Tổng</t>
  </si>
  <si>
    <t>10.8</t>
  </si>
  <si>
    <t>Đường ô tô vào Trung tâm xã Thạnh Lộc (T7)  (nay là xã Vĩnh Thạnh)</t>
  </si>
  <si>
    <t>Sau thâm hậu 50m Quốc lộ 80</t>
  </si>
  <si>
    <t>Kênh Thắng Lợi 1 (hết đường T7)</t>
  </si>
  <si>
    <t>10.9</t>
  </si>
  <si>
    <t>Đường Thắng Lợi 1</t>
  </si>
  <si>
    <t>Ngã ba giao đường T7 với Kênh Thắng Lợi 1</t>
  </si>
  <si>
    <t>Đường Bờ tràm</t>
  </si>
  <si>
    <t>10.10</t>
  </si>
  <si>
    <t>Đường Sĩ Cuông</t>
  </si>
  <si>
    <t>Kênh Bà Chiêu</t>
  </si>
  <si>
    <t>Ranh phường Trung Nhứt</t>
  </si>
  <si>
    <t>10.11</t>
  </si>
  <si>
    <t xml:space="preserve">Tuyến Lộ Tẻ - Rạch Sỏi  </t>
  </si>
  <si>
    <t>Ranh xã Vĩnh Trinh</t>
  </si>
  <si>
    <t>Kênh Bốn Tổng (Kênh số 10)</t>
  </si>
  <si>
    <t>10.12</t>
  </si>
  <si>
    <t>Tuyến đường nối lên cao tốc Lộ tẻ - Rạch sỏi</t>
  </si>
  <si>
    <t>Đường Phù Đổng - Thiên Vương (TL 919)</t>
  </si>
  <si>
    <t>Lên cao tốc Lộ tẻ - Rạch sỏi</t>
  </si>
  <si>
    <t>10.13</t>
  </si>
  <si>
    <t>Cụm dân cư vượt lũ - xã Thạnh Lộc (cũ)</t>
  </si>
  <si>
    <t>10.14</t>
  </si>
  <si>
    <t>Cụm dân cư vượt lũ - xã Thạnh Lộc (Sáu Bọng) (cũ)</t>
  </si>
  <si>
    <t>10.15</t>
  </si>
  <si>
    <t>Phù Đổng Thiên Vương (Đường tỉnh 919)</t>
  </si>
  <si>
    <t>Sau thâm hậu Quốc lộ 80</t>
  </si>
  <si>
    <t>Tim Cầu vượt cao tốc Lộ Tẻ - Rạch Sỏi</t>
  </si>
  <si>
    <t>Ranh xã Thạch Quới</t>
  </si>
  <si>
    <t>10.16</t>
  </si>
  <si>
    <t>Khu Dân cư chợ Số 8</t>
  </si>
  <si>
    <t>Các lô nền tiếp giáp Quốc lộ 80</t>
  </si>
  <si>
    <t>Các lô nền tiếp giáp các đường nội bộ</t>
  </si>
  <si>
    <t>10.17</t>
  </si>
  <si>
    <t>Cụm dân cư vượt lũ - xã Thạnh Mỹ (số 8)</t>
  </si>
  <si>
    <t>11.1</t>
  </si>
  <si>
    <t>Quốc lộ 80 - xã Vĩnh Trinh</t>
  </si>
  <si>
    <t>Cầu Đường Xuồng (Giáp phường Thốt Nốt)</t>
  </si>
  <si>
    <t>Ranh tỉnh An Giang (trừ cụm dân cư vượt lũ)</t>
  </si>
  <si>
    <t>11.</t>
  </si>
  <si>
    <t>11.2</t>
  </si>
  <si>
    <t>Đường T3 Bờ Ớt</t>
  </si>
  <si>
    <t>Giáp cụm dân cư vượt lũ xã Vĩnh Trinh</t>
  </si>
  <si>
    <t>11.3</t>
  </si>
  <si>
    <t>Tuyến đường Lộ Tẻ - Rạch Sỏi</t>
  </si>
  <si>
    <t>Ranh phường Thốt Nốt</t>
  </si>
  <si>
    <t>Tuyến tránh Long Xuyên</t>
  </si>
  <si>
    <t>11.4</t>
  </si>
  <si>
    <t>Cụm dân cư vượt lũ - xã Vĩnh Trinh</t>
  </si>
  <si>
    <t>Vị trí các lô nền tiếp giáp từ đoạn Quốc lộ 80 đến đường T3 Bờ Ớt (Trong cụm dân cư vượt lũ xã Vĩnh Trinh)</t>
  </si>
  <si>
    <t>11.5</t>
  </si>
  <si>
    <t>Khu tái định cư phục vụ khu công nghiệp Vĩnh Thạnh</t>
  </si>
  <si>
    <t>11.6</t>
  </si>
  <si>
    <t>Đường Thới Thuận - Thạnh Lộc</t>
  </si>
  <si>
    <t>11.7</t>
  </si>
  <si>
    <t>Trên địa bàn xã Vĩnh Trinh</t>
  </si>
  <si>
    <t>11.8</t>
  </si>
  <si>
    <t>Tuyến đường nối từ đường dẫn vào cầu Vàm Cống vào Khu Công nghiệp Vĩnh Thạnh</t>
  </si>
  <si>
    <t>Khu công nghiệp Vĩnh Thạnh (VSIP Cần Thơ)</t>
  </si>
  <si>
    <t>11.9</t>
  </si>
  <si>
    <t>Tuyến đường nối từ Quốc lộ 80 đến Khu công nghiệp Vĩnh Thạnh (VSIP Cần Thơ)</t>
  </si>
  <si>
    <t>11.10</t>
  </si>
  <si>
    <t>Tuyến đường Rạch Ngã Chùa</t>
  </si>
  <si>
    <t>Cầu đình Vĩnh Trinh</t>
  </si>
  <si>
    <t>Cầu Ba Mao</t>
  </si>
  <si>
    <t>Giáp ranh phường Thốt Nốt</t>
  </si>
  <si>
    <t>11.11</t>
  </si>
  <si>
    <t>Tuyến đường kênh Thắng Lợi 1</t>
  </si>
  <si>
    <t>Giáp ranh xã Vĩnh Thạnh</t>
  </si>
  <si>
    <t>11.12</t>
  </si>
  <si>
    <t>Tuyến đường kênh Bà Chiêu</t>
  </si>
  <si>
    <t>Kênh Ông Xếp (Giáp ranh phường Thốt Nốt)</t>
  </si>
  <si>
    <t>11.13</t>
  </si>
  <si>
    <t>Tuyến đường kênh Thắng Lợi 2</t>
  </si>
  <si>
    <t>11.14</t>
  </si>
  <si>
    <t>Tuyến đường kênh Lộ Mới</t>
  </si>
  <si>
    <t>12.1</t>
  </si>
  <si>
    <t>Quốc lộ 80 - thị trấn Thạnh An (nay xã Thạnh An)</t>
  </si>
  <si>
    <t>Cống Sao Mai</t>
  </si>
  <si>
    <t>12.</t>
  </si>
  <si>
    <t>Cầu Thầy Ký</t>
  </si>
  <si>
    <t>Kênh B (giáp ranh tỉnh An Giang)</t>
  </si>
  <si>
    <t>12.2</t>
  </si>
  <si>
    <t>Đường Kênh Thầy Ký (Bờ phía đông)</t>
  </si>
  <si>
    <t xml:space="preserve">Cầu Bờ Bao </t>
  </si>
  <si>
    <t>12.3</t>
  </si>
  <si>
    <t>Đường Kênh E (ĐT 916)</t>
  </si>
  <si>
    <t>Bờ kênh Cái Sắn</t>
  </si>
  <si>
    <t xml:space="preserve"> Kênh 600 (giáp ranh xã Thạnh Quới)</t>
  </si>
  <si>
    <t>Kênh Đòn Dông (giáp ranh xã Thạnh Quới)</t>
  </si>
  <si>
    <t>Giáp ranh tỉnh An Giang</t>
  </si>
  <si>
    <t>12.4</t>
  </si>
  <si>
    <t>Cụm dân cư vượt lũ - thị trấn Thạnh An (nay là xã Thạnh An)</t>
  </si>
  <si>
    <t>12.5</t>
  </si>
  <si>
    <t>Cụm dân cư vượt lũ - Xã Thạnh Thắng (nay là xã Thạnh An)</t>
  </si>
  <si>
    <t>Toàn cụm</t>
  </si>
  <si>
    <t>12.6</t>
  </si>
  <si>
    <t>Đường ĐT 921C</t>
  </si>
  <si>
    <t>Đường tỉnh 916</t>
  </si>
  <si>
    <t>Cầu kênh C1</t>
  </si>
  <si>
    <t>12.7</t>
  </si>
  <si>
    <t xml:space="preserve">Đường huyện 54 </t>
  </si>
  <si>
    <t>Ban chỉ huy quân sự xã Thạnh An</t>
  </si>
  <si>
    <t>13.1</t>
  </si>
  <si>
    <t>Quốc lộ 80 - xã Thạnh Quới</t>
  </si>
  <si>
    <t>Cống Nhà Thờ</t>
  </si>
  <si>
    <t>Đầu cầu Láng Sen</t>
  </si>
  <si>
    <t>13.</t>
  </si>
  <si>
    <t>Giáp ranh xã Thạnh An (Cống Số 15,5)</t>
  </si>
  <si>
    <t>13.2</t>
  </si>
  <si>
    <t>Đường tỉnh 919 (Bốn Tông -Một Ngàn) - Xã Thạnh Quới</t>
  </si>
  <si>
    <t>Ranh xã Vĩnh Thạnh (Cầu Láng Chim)</t>
  </si>
  <si>
    <t>13.3</t>
  </si>
  <si>
    <t>Đường Kênh E (TL 916)</t>
  </si>
  <si>
    <t>Kênh 600 (giáp ranh xã Thạnh An)</t>
  </si>
  <si>
    <t>Giáp ranh xã Thạnh An</t>
  </si>
  <si>
    <t>Hết Cầu Cái Sắn</t>
  </si>
  <si>
    <t>13.4</t>
  </si>
  <si>
    <t>Đường Nam Kênh Đòn Dông (Đoạn D-H)</t>
  </si>
  <si>
    <t>Ranh xã Thạnh An</t>
  </si>
  <si>
    <t>Hết ranh xã Thạnh Quới (giáp tỉnh An Giang)</t>
  </si>
  <si>
    <t>13.5</t>
  </si>
  <si>
    <t>Đường số 12 (Trung tâm hành chính xã Thạnh Quới)</t>
  </si>
  <si>
    <t>Kênh cống 12</t>
  </si>
  <si>
    <t>Kênh FM (nhà thờ)</t>
  </si>
  <si>
    <t>13.6</t>
  </si>
  <si>
    <t>Chợ Láng Sen và Dân cư nông thôn xã Thạnh Qưới</t>
  </si>
  <si>
    <t>Đường số 03, 09 và các lô nền tiếp giáp Quốc lộ 80</t>
  </si>
  <si>
    <t>Toàn bộ các tuyến đường số 01, 02, 04, 05, 06, 07, 08</t>
  </si>
  <si>
    <t>13.7</t>
  </si>
  <si>
    <t>Cụm dân cư vượt lũ - xã Thạnh An</t>
  </si>
  <si>
    <t>13.8</t>
  </si>
  <si>
    <t>Cụm dân cư vượt lũ Thạnh Mỹ (mở rộng) xã Thạnh Quới</t>
  </si>
  <si>
    <t>Vị trí lô nền có mặt tiền tiếp giáp đường nội bộ cặp Quốc lộ 80</t>
  </si>
  <si>
    <t>Xã Thạnh Phú</t>
  </si>
  <si>
    <t>14.1</t>
  </si>
  <si>
    <t>Đường tỉnh 921 (xã Thạnh Phú)</t>
  </si>
  <si>
    <t>Ranh xã Trung Hưng</t>
  </si>
  <si>
    <t>Cầu Huyện Chơn</t>
  </si>
  <si>
    <t>14.</t>
  </si>
  <si>
    <t>Đầu cầu Hội Đồng Khương (trừ Cụm dân cư vượt lũ)</t>
  </si>
  <si>
    <t>Hết cầu Hội đồng Khương</t>
  </si>
  <si>
    <t>Giáp ranh xã Cờ Đỏ (Cầu Năm Châu)</t>
  </si>
  <si>
    <t>14.2</t>
  </si>
  <si>
    <t>Đường Nông trường Cờ Đỏ (Trục đường vào Cty TNHH MTV Nông nghiệp Cờ Đỏ) (Hai bên)</t>
  </si>
  <si>
    <t>Kênh  1</t>
  </si>
  <si>
    <t>Kênh  8 (giáp ranh xã Thạnh An)</t>
  </si>
  <si>
    <t>14.3</t>
  </si>
  <si>
    <t xml:space="preserve">Giáp ranh xã Vĩnh Thạnh </t>
  </si>
  <si>
    <t>14.4</t>
  </si>
  <si>
    <t>Cụm dân cư vượt lũ Xã Thạnh Phú</t>
  </si>
  <si>
    <t>Các lô nền tiếp giáp Đường tỉnh 921 </t>
  </si>
  <si>
    <t>Xã Thới Hưng</t>
  </si>
  <si>
    <t>15.1</t>
  </si>
  <si>
    <t>Đường ô tô đến trung tâm xã Thới Hưng</t>
  </si>
  <si>
    <t>Cầu kinh Ấp 3</t>
  </si>
  <si>
    <t>Cầu kinh Ấp 3 (cầu số 5)</t>
  </si>
  <si>
    <t>Xã Trường Long</t>
  </si>
  <si>
    <t>16.1</t>
  </si>
  <si>
    <t>Cầu Mương Cao</t>
  </si>
  <si>
    <t>Cầu Kinh Tắc</t>
  </si>
  <si>
    <t>16.</t>
  </si>
  <si>
    <t>Cầu Ba Chu</t>
  </si>
  <si>
    <t>Cầu Càng Đước</t>
  </si>
  <si>
    <t>Kênh Một Ngàn</t>
  </si>
  <si>
    <t>16.2</t>
  </si>
  <si>
    <t>Khu dân cư vượt lũ xã Trường Long (ấp Trường Thuận)</t>
  </si>
  <si>
    <t>16.3</t>
  </si>
  <si>
    <t>Khu dân cư vượt lũ xã Trường Long  (ấp Trường Hòa)</t>
  </si>
  <si>
    <t>16.4</t>
  </si>
  <si>
    <t>Khu dân cư thương mại xã Trường Long (giáp Đường tỉnh 926 xã Trường Long cũ)</t>
  </si>
  <si>
    <t>16.5</t>
  </si>
  <si>
    <t>Tuyến đường Án Khám - Ông Hào</t>
  </si>
  <si>
    <t>16.6</t>
  </si>
  <si>
    <t>Tuyến đường Càng Đước - Vàm Bi</t>
  </si>
  <si>
    <t>16.7</t>
  </si>
  <si>
    <t>Vàm Ông Hào</t>
  </si>
  <si>
    <t>16.8</t>
  </si>
  <si>
    <t>Tuyến đường Trường Long - Vàm Bi</t>
  </si>
  <si>
    <t>Vàm Bi</t>
  </si>
  <si>
    <t>16.9</t>
  </si>
  <si>
    <t>Tuyến đường Vàm Bi - Trường Hòa - Bốn Tổng</t>
  </si>
  <si>
    <t>17.1</t>
  </si>
  <si>
    <t>Quốc lộ 61</t>
  </si>
  <si>
    <t>Cầu Rạch Gốc</t>
  </si>
  <si>
    <t>Cầu Cái Tư</t>
  </si>
  <si>
    <t>17.2</t>
  </si>
  <si>
    <t>Cầu Xáng Hậu</t>
  </si>
  <si>
    <t>Cầu Vườn Cò</t>
  </si>
  <si>
    <t>17.3</t>
  </si>
  <si>
    <t>Đường Giải Phóng</t>
  </si>
  <si>
    <t>Đường Phạm Hùng</t>
  </si>
  <si>
    <t>17.</t>
  </si>
  <si>
    <t>17.4</t>
  </si>
  <si>
    <t>Đường Rạch Gốc (Kênh mới)</t>
  </si>
  <si>
    <t>Kênh Đê</t>
  </si>
  <si>
    <t>17.5</t>
  </si>
  <si>
    <t>Cầu Hốc Hỏa</t>
  </si>
  <si>
    <t>Đường Kênh 5</t>
  </si>
  <si>
    <t>17.6</t>
  </si>
  <si>
    <t>Đường Thanh Niên</t>
  </si>
  <si>
    <t>Đường Đê bao Long Mỹ - Vị Thanh (giai đoạn 2)</t>
  </si>
  <si>
    <t>17.7</t>
  </si>
  <si>
    <t>Đường Độc Lập</t>
  </si>
  <si>
    <t>17.8</t>
  </si>
  <si>
    <t>Đường Nguyễn Chí Thanh</t>
  </si>
  <si>
    <t>Kênh Xáng Hậu</t>
  </si>
  <si>
    <t>17.9</t>
  </si>
  <si>
    <t>Khu dân cư xã Tân Tiến (cũ)</t>
  </si>
  <si>
    <t>Đường số 1, 2</t>
  </si>
  <si>
    <t>17.10</t>
  </si>
  <si>
    <t>Giáp ranh phường Vị Thanh</t>
  </si>
  <si>
    <t>17.11</t>
  </si>
  <si>
    <t>Quốc lộ 61 (cũ)</t>
  </si>
  <si>
    <t>Bến phà Cái Tư (cũ)</t>
  </si>
  <si>
    <t>17.12</t>
  </si>
  <si>
    <t>Khu dân cư nông thôn mới và chợ xã Hỏa Lựu</t>
  </si>
  <si>
    <t>Đường số 1, số 2, số 3, số 4</t>
  </si>
  <si>
    <t>17.13</t>
  </si>
  <si>
    <t>Đường Sông Cái Lớn</t>
  </si>
  <si>
    <t>Quốc Lộ 61 (cũ)</t>
  </si>
  <si>
    <t>18.1</t>
  </si>
  <si>
    <t>Kênh Ba Liên</t>
  </si>
  <si>
    <t>Ranh xã Vĩnh Thuận Đông</t>
  </si>
  <si>
    <t>18.</t>
  </si>
  <si>
    <t>Ranh xã Vị Thanh 1</t>
  </si>
  <si>
    <t>18.2</t>
  </si>
  <si>
    <t>Đại lộ Võ Nguyên Giáp</t>
  </si>
  <si>
    <t>Ranh phường Vị Tân</t>
  </si>
  <si>
    <t>Vòng xoay cầu Mương Lộ</t>
  </si>
  <si>
    <t>18.3</t>
  </si>
  <si>
    <t>Ranh phường Vị Tân (Đường 3 Tháng 2)</t>
  </si>
  <si>
    <t>Cầu Thủy lợi</t>
  </si>
  <si>
    <t>Cống Hai Lai</t>
  </si>
  <si>
    <t>Đường 3 Tháng 2</t>
  </si>
  <si>
    <t>Ranh phường Long Bình</t>
  </si>
  <si>
    <t>18.4</t>
  </si>
  <si>
    <t>Đường tỉnh 925D</t>
  </si>
  <si>
    <t>Cầu Thủ Bổn</t>
  </si>
  <si>
    <t>Ranh xã Vĩnh Tường</t>
  </si>
  <si>
    <t>18.5</t>
  </si>
  <si>
    <t>Hết trạm Biến Điện</t>
  </si>
  <si>
    <t>Ranh trạm Biến Điện</t>
  </si>
  <si>
    <t>Cầu Nàng Mau</t>
  </si>
  <si>
    <t>18.6</t>
  </si>
  <si>
    <t>Đường Ngô Quốc Trị</t>
  </si>
  <si>
    <t>Đường Nguyễn Huệ</t>
  </si>
  <si>
    <t>18.7</t>
  </si>
  <si>
    <t>Đường Nguyễn Tri Phương</t>
  </si>
  <si>
    <t>18.8</t>
  </si>
  <si>
    <t>Đường Lê Quý Đôn</t>
  </si>
  <si>
    <t>18.9</t>
  </si>
  <si>
    <t>18.10</t>
  </si>
  <si>
    <t>Đường Lê Hồng Phong</t>
  </si>
  <si>
    <t>18.11</t>
  </si>
  <si>
    <t>18.12</t>
  </si>
  <si>
    <t>18.13</t>
  </si>
  <si>
    <t>Cầu Kênh Hậu</t>
  </si>
  <si>
    <t>Cầu Nàng Mau 2</t>
  </si>
  <si>
    <t>18.14</t>
  </si>
  <si>
    <t>Đường Nguyễn Công Trứ</t>
  </si>
  <si>
    <t>18.15</t>
  </si>
  <si>
    <t>Đường Nguyễn Du</t>
  </si>
  <si>
    <t>18.16</t>
  </si>
  <si>
    <t>Đường Phan Bội Châu</t>
  </si>
  <si>
    <t>18.17</t>
  </si>
  <si>
    <t>Đường Phan Chu Trinh</t>
  </si>
  <si>
    <t>18.18</t>
  </si>
  <si>
    <t>Đường Tạ Quang Tỷ</t>
  </si>
  <si>
    <t>18.19</t>
  </si>
  <si>
    <t>Đường Nguyễn Thái Học</t>
  </si>
  <si>
    <t>18.20</t>
  </si>
  <si>
    <t>18.21</t>
  </si>
  <si>
    <t>Đường Nguyễn Văn Trỗi (Khu A-B)</t>
  </si>
  <si>
    <t>18.22</t>
  </si>
  <si>
    <t>Đường Nguyễn Hữu Trí (Khu A-B)</t>
  </si>
  <si>
    <t>18.23</t>
  </si>
  <si>
    <t>Đường Trần Ngọc Quế (Khu A-B)</t>
  </si>
  <si>
    <t>18.24</t>
  </si>
  <si>
    <t>Đường Trần Văn Sơn (Khu A-B)</t>
  </si>
  <si>
    <t>18.25</t>
  </si>
  <si>
    <t>Đường Phan Đình Phùng</t>
  </si>
  <si>
    <t>Đường số 1A (Khu thương mại thị trấn Nàng Mau)</t>
  </si>
  <si>
    <t>18.26</t>
  </si>
  <si>
    <t>Cầu Tư Tiềm</t>
  </si>
  <si>
    <t>18.27</t>
  </si>
  <si>
    <t>18.28</t>
  </si>
  <si>
    <t>Đường Nguyễn Thị Định</t>
  </si>
  <si>
    <t>Rạch Phong Lưu</t>
  </si>
  <si>
    <t>18.29</t>
  </si>
  <si>
    <t>Đường Hùng Vương nối dài</t>
  </si>
  <si>
    <t>Ranh lô (nền) Nguyễn Văn Tiềm</t>
  </si>
  <si>
    <t>Hết ranh Khu dân cư giáo viên</t>
  </si>
  <si>
    <t>18.30</t>
  </si>
  <si>
    <t>Đường Kênh Lộ Làng</t>
  </si>
  <si>
    <t>Giáp ranh xã Vĩnh Thuận Đông</t>
  </si>
  <si>
    <t>18.31</t>
  </si>
  <si>
    <t xml:space="preserve">Đường Nguyễn Chí Thanh </t>
  </si>
  <si>
    <t>18.32</t>
  </si>
  <si>
    <t>Tuyến Mương lộ song song Đường 30 Tháng 4 (Hướng về phường Vị Tân)</t>
  </si>
  <si>
    <t>18.33</t>
  </si>
  <si>
    <t>Tuyến mương lộ song song Đường 30 Tháng 4 (Hướng về phường Long Bình)</t>
  </si>
  <si>
    <t>Kênh Xáng Nàng Mau</t>
  </si>
  <si>
    <t>18.34</t>
  </si>
  <si>
    <t>Tuyến mương lộ song song Quốc lộ 61 (Hướng về phường Long Bình)</t>
  </si>
  <si>
    <t>18.35</t>
  </si>
  <si>
    <t>Đường Ba Liên - Ông Tà</t>
  </si>
  <si>
    <t>Kênh 9 Thước</t>
  </si>
  <si>
    <t>18.36</t>
  </si>
  <si>
    <t>Đường ô tô về trung tâm xã Vị Trung</t>
  </si>
  <si>
    <t>Đường kênh 9 Thước</t>
  </si>
  <si>
    <t>18.37</t>
  </si>
  <si>
    <t xml:space="preserve">Đường vào Nông Trường Tràm </t>
  </si>
  <si>
    <t>18.38</t>
  </si>
  <si>
    <t>Đường kênh xáng Nàng Mau 2</t>
  </si>
  <si>
    <t>18.39</t>
  </si>
  <si>
    <t>Đường công vụ kênh Ba Liên</t>
  </si>
  <si>
    <t>18.40</t>
  </si>
  <si>
    <t>18.41</t>
  </si>
  <si>
    <t>Đoạn nối Quốc lộ 61C đến Quốc lộ 61 (cả 02 đoạn)</t>
  </si>
  <si>
    <t>18.42</t>
  </si>
  <si>
    <t>Lộ nhựa 3,5m tuyến kênh Xáng Nàng Mau</t>
  </si>
  <si>
    <t xml:space="preserve">Ranh xã Vĩnh Thuận Đông </t>
  </si>
  <si>
    <t>18.43</t>
  </si>
  <si>
    <t>Đường bờ xáng Nàng Mau</t>
  </si>
  <si>
    <t>18.44</t>
  </si>
  <si>
    <t>18.45</t>
  </si>
  <si>
    <t>Tuyến đường cặp kênh 9 Thước</t>
  </si>
  <si>
    <t>Kênh Hội Đồng</t>
  </si>
  <si>
    <t>18.46</t>
  </si>
  <si>
    <t>Đường Kênh Hội Đồng</t>
  </si>
  <si>
    <t>18.47</t>
  </si>
  <si>
    <t>Đường Kênh Tràng Tiền</t>
  </si>
  <si>
    <t>Cầu Năm Đằng</t>
  </si>
  <si>
    <t>18.48</t>
  </si>
  <si>
    <t>Đường Kênh Nàng Bèn</t>
  </si>
  <si>
    <t>18.49</t>
  </si>
  <si>
    <t>Dãy phố cặp nhà lồng chợ Nàng Mau (Chợ cũ)</t>
  </si>
  <si>
    <t>Kênh Hậu</t>
  </si>
  <si>
    <t>18.50</t>
  </si>
  <si>
    <t>Khu thương mại thị trấn Nàng Mau (Khu 1)</t>
  </si>
  <si>
    <t>Các nền mặt tiền: Đường số 1A; Đường Phan Đình Phùng</t>
  </si>
  <si>
    <t>Các đường nội bộ theo quy hoạch chi tiết  xây dựng (không áp dụng các nền mặt tiền Đường số 1A; Đường Phan Đình Phùng)</t>
  </si>
  <si>
    <t>18.51</t>
  </si>
  <si>
    <t>Khu thương mại thị trấn Nàng Mau (Khu 2)</t>
  </si>
  <si>
    <t>Các nền mặt tiền đường số 11</t>
  </si>
  <si>
    <t>Các đường nội bộ theo quy hoạch chi tiết  xây dựng (không áp dụng các nền mặt tiền đường số 11)</t>
  </si>
  <si>
    <t>18.52</t>
  </si>
  <si>
    <t>Khu dân cư tự cải tạo phù hợp quy hoạch đất ở liền kề Khu Tái định cư thị trấn Nàng Mau, huyện Vị Thủy</t>
  </si>
  <si>
    <t>Đường Nguyễn Chí Thanh (đoạn từ Đường Nguyễn Tri Phương đến Đường số D1)</t>
  </si>
  <si>
    <t>Đường số D1 (đoạn từ Đường Nguyễn Chí Thanh đến Đường số N10)</t>
  </si>
  <si>
    <t>18.53</t>
  </si>
  <si>
    <t>Khu Tái định cư thị trấn Nàng Mau, huyện Vị Thủy</t>
  </si>
  <si>
    <t>Đường Nguyễn Chí Thanh (đoạn từ Đường số D14 đến Đường Nguyễn Tri Phương)</t>
  </si>
  <si>
    <t>Đường Nguyễn Tri Phương (đoạn từ Đường Nguyễn Chí Thanh đến Đường số N8)</t>
  </si>
  <si>
    <t>Đường số D14 (đoạn từ Đường số N8 đến Đường số N10)</t>
  </si>
  <si>
    <t>Đường số N8 (đoạn từ Đường số D14 đến Đường Nguyễn Tri Phương)</t>
  </si>
  <si>
    <t>Đường số N10 (đoạn từ Đường số D14 đến Đường số D1)</t>
  </si>
  <si>
    <t>Đường số D1, D2 (đoạn từ Đường số N8 đến Đường số N10)</t>
  </si>
  <si>
    <t>18.54</t>
  </si>
  <si>
    <t>Khu tái định cư thị trấn Nàng Mau phục vụ Dự án xây dựng công trình đường bộ cao tốc Bắc - Nam phía Đông, giai đoạn 2021 - 2025</t>
  </si>
  <si>
    <t>Đường Nguyễn Chí Thanh (đoạn từ Đường số D14 đến Đường số N1)</t>
  </si>
  <si>
    <t>Đường số D14</t>
  </si>
  <si>
    <t>Đường số N1</t>
  </si>
  <si>
    <t>Đường số N2 (đoạn từ Đường số D14 đến Đường số N1)</t>
  </si>
  <si>
    <t>18.55</t>
  </si>
  <si>
    <t>Khu dân cư giáo viên</t>
  </si>
  <si>
    <t>Các đường nội bộ trong khu</t>
  </si>
  <si>
    <t>18.56</t>
  </si>
  <si>
    <t>Khu dân cư và tái định cư xã Vị Trung</t>
  </si>
  <si>
    <t>Cả khu</t>
  </si>
  <si>
    <t>Xã Vĩnh Thuận Đông</t>
  </si>
  <si>
    <t>19.1</t>
  </si>
  <si>
    <t>Tuyến đường Nước Đục - Bến Ruộng - Đường Đào (đường nhựa 3,5m)</t>
  </si>
  <si>
    <t>Cầu nước Đục (Nhà máy Phong Nga)</t>
  </si>
  <si>
    <t xml:space="preserve"> Hết trường tiểu học Vĩnh Thuận Đông 3</t>
  </si>
  <si>
    <t>19.</t>
  </si>
  <si>
    <t>19.2</t>
  </si>
  <si>
    <t>Tuyến đường Nước Đục - Vịnh Chèo - Đường Đào (đường nhựa 3,5m)</t>
  </si>
  <si>
    <t>Cầu nước Đục</t>
  </si>
  <si>
    <t>Cầu cao tốc</t>
  </si>
  <si>
    <t>Ngã 5 Đường Đào</t>
  </si>
  <si>
    <t>19.3</t>
  </si>
  <si>
    <t>Chợ Vĩnh Thuận Đông</t>
  </si>
  <si>
    <t>Các đường nội bộ khu vực chợ</t>
  </si>
  <si>
    <t>19.4</t>
  </si>
  <si>
    <t>Tuyến Kênh Đồn (đường nhựa 3,5m)</t>
  </si>
  <si>
    <t>Kênh Đồn</t>
  </si>
  <si>
    <t>19.5</t>
  </si>
  <si>
    <t>Tuyến Đường Năm trăm - ấp 1 (bê tông 3m)</t>
  </si>
  <si>
    <t>Cầu 500</t>
  </si>
  <si>
    <t>Cầu trạm bơm</t>
  </si>
  <si>
    <t>19.6</t>
  </si>
  <si>
    <t>Tuyến Đường kênh Ba Doi - Quản Tấn (bê tông 3m)</t>
  </si>
  <si>
    <t>Trạm Y tế xã Vĩnh 
Thuận Đông</t>
  </si>
  <si>
    <t>Cầu Sáu Thêm</t>
  </si>
  <si>
    <t>19.7</t>
  </si>
  <si>
    <t>Tuyến Đường Cầu Trường THCS Vĩnh Thuận Đông - Trạm Bơm Bàu Năng (Phía nam)</t>
  </si>
  <si>
    <t>Cầu Trường học</t>
  </si>
  <si>
    <t>Ngã ba Bàu Năng (Bảy Hè)</t>
  </si>
  <si>
    <t>19.8</t>
  </si>
  <si>
    <t>Tuyến Đông Kênh Lý Nết (bê tông 3,5m = 900m; còn lại 2,5m)</t>
  </si>
  <si>
    <t>Cầu Lý Nết</t>
  </si>
  <si>
    <t>Giáp ranh Ấp 7</t>
  </si>
  <si>
    <t>19.9</t>
  </si>
  <si>
    <t>Tuyến lộ Trà Lồng</t>
  </si>
  <si>
    <t>Cầu Trà Lồng</t>
  </si>
  <si>
    <t>Cầu Hai Hoa</t>
  </si>
  <si>
    <t>19.10</t>
  </si>
  <si>
    <t>Ranh xã Vị Thủy</t>
  </si>
  <si>
    <t>Ranh phường Vị Thanh</t>
  </si>
  <si>
    <t>19.11</t>
  </si>
  <si>
    <t>Đường kênh Lộ Làng</t>
  </si>
  <si>
    <t>19.12</t>
  </si>
  <si>
    <t>Đường kênh Lò Heo</t>
  </si>
  <si>
    <t>Kênh Hai Cừ</t>
  </si>
  <si>
    <t>19.13</t>
  </si>
  <si>
    <t>Tuyến đường cặp Trạm y tế xã Vị Thủy (cũ)</t>
  </si>
  <si>
    <t>Ngã tư Vườn Cò</t>
  </si>
  <si>
    <t>19.14</t>
  </si>
  <si>
    <t>Hết Trạm y tế xã Vị Thủy (cũ)</t>
  </si>
  <si>
    <t>Trạm y tế xã Vị Thủy (cũ)</t>
  </si>
  <si>
    <t>Đường tỉnh 931</t>
  </si>
  <si>
    <t>19.15</t>
  </si>
  <si>
    <t>Đường đi trung tâm thương mại Vĩnh Thuận Tây</t>
  </si>
  <si>
    <t>Đường tỉnh 925D (trạm y tế Vĩnh Thuận Tây cũ)</t>
  </si>
  <si>
    <t>Cầu Kênh Trường Học</t>
  </si>
  <si>
    <t>Kênh Nhà Thờ</t>
  </si>
  <si>
    <t>Kênh Giải Phóng</t>
  </si>
  <si>
    <t>19.16</t>
  </si>
  <si>
    <t>Tuyến đường Trà sắt (đường nhựa 3,5m)</t>
  </si>
  <si>
    <t>Kênh Ngang</t>
  </si>
  <si>
    <t>19.17</t>
  </si>
  <si>
    <t>Tuyến đường Trường học (bê tông 3m)</t>
  </si>
  <si>
    <t>19.18</t>
  </si>
  <si>
    <t>Tuyến đường vàm Cái Su - Vườn Cò (bê tông 3,5m)</t>
  </si>
  <si>
    <t>Vàm Cái Su</t>
  </si>
  <si>
    <t>19.19</t>
  </si>
  <si>
    <t>Đường trục giữa</t>
  </si>
  <si>
    <t>Kênh trường học</t>
  </si>
  <si>
    <t>Ranh Khu Thương mại Vĩnh Thuận Tây</t>
  </si>
  <si>
    <t>19.20</t>
  </si>
  <si>
    <t>Đường đi về xã Vĩnh Thuận Đông</t>
  </si>
  <si>
    <t xml:space="preserve"> Trường tiểu học Vĩnh Thuận Đông 3</t>
  </si>
  <si>
    <t>Hết chợ xã Vĩnh Thuận Đông</t>
  </si>
  <si>
    <t>Chợ xã Vĩnh Thuận Đông</t>
  </si>
  <si>
    <t>Ranh chợ Vịnh Chèo</t>
  </si>
  <si>
    <t>19.21</t>
  </si>
  <si>
    <t>Tuyến mương lộ song song Quốc lộ 61 (hướng về phường Vị Thanh)</t>
  </si>
  <si>
    <t xml:space="preserve">Tuyến mương lộ song song Quốc lộ 61 </t>
  </si>
  <si>
    <t>19.22</t>
  </si>
  <si>
    <t>Khu thương mại Vĩnh Thuận Tây</t>
  </si>
  <si>
    <t>Lô A1, A2, A7</t>
  </si>
  <si>
    <t>Các lô (nền) còn lại (không áp dụng đối với các lô (nền) tái định cư)</t>
  </si>
  <si>
    <t>Các lô (nền) tái định cư</t>
  </si>
  <si>
    <t>19.23</t>
  </si>
  <si>
    <t>20.1</t>
  </si>
  <si>
    <t>Giáp ranh xã Vị Thủy</t>
  </si>
  <si>
    <t>Kênh 8.000</t>
  </si>
  <si>
    <t>20.2</t>
  </si>
  <si>
    <t>Đường tỉnh 931B</t>
  </si>
  <si>
    <t>Cầu Ba Liên</t>
  </si>
  <si>
    <t>Hết Trụ sở UBND xã Vị Đông (cũ)</t>
  </si>
  <si>
    <t>20.</t>
  </si>
  <si>
    <t>Ranh Trụ sở UBND xã Vị Đông (cũ)</t>
  </si>
  <si>
    <t>Hết Nhà Văn hóa xã Vị Đông (cũ)</t>
  </si>
  <si>
    <t>Ranh Nhà Văn hóa xã Vị Đông (cũ)</t>
  </si>
  <si>
    <t>Kênh 15.000</t>
  </si>
  <si>
    <t>Kênh 13.000</t>
  </si>
  <si>
    <t>20.3</t>
  </si>
  <si>
    <t>Đường tỉnh 927B</t>
  </si>
  <si>
    <t>Kênh 9 thước (Giáp ranh xã Vĩnh Tường)</t>
  </si>
  <si>
    <t>20.4</t>
  </si>
  <si>
    <t>Đê bao Ô Môn - Xà No</t>
  </si>
  <si>
    <t>Kênh Cây Dông</t>
  </si>
  <si>
    <t>Ranh xã Trường Long Tây</t>
  </si>
  <si>
    <t>20.5</t>
  </si>
  <si>
    <t>20.6</t>
  </si>
  <si>
    <t>Chợ Hội Đồng</t>
  </si>
  <si>
    <t>Khu vực trong chợ</t>
  </si>
  <si>
    <t>20.7</t>
  </si>
  <si>
    <t>Chợ Vị Thanh</t>
  </si>
  <si>
    <t>Mặt tiền Đường tỉnh 931B</t>
  </si>
  <si>
    <t>20.8</t>
  </si>
  <si>
    <t>Đường công vụ kênh 3 Hiếu</t>
  </si>
  <si>
    <t>20.9</t>
  </si>
  <si>
    <t>Cụm dân cư vượt lũ xã Vị Thanh</t>
  </si>
  <si>
    <t xml:space="preserve">Các lô nền mặt tiền đường tỉnh 927B </t>
  </si>
  <si>
    <t>20.20</t>
  </si>
  <si>
    <t>Cụm dân cư vượt lũ xã Vị Đông</t>
  </si>
  <si>
    <t>Các lô nền mặt tiền đường công vụ kênh 3 Hiếu</t>
  </si>
  <si>
    <t>20.21</t>
  </si>
  <si>
    <t>Đường kênh Ông Hai</t>
  </si>
  <si>
    <t>Kênh Ranh (ranh xã Hòa Hưng - tỉnh An Giang)</t>
  </si>
  <si>
    <t>20.22</t>
  </si>
  <si>
    <t>Đường kênh 12.000</t>
  </si>
  <si>
    <t>Kênh 3 Thước</t>
  </si>
  <si>
    <t>20.23</t>
  </si>
  <si>
    <t>Đường Kênh 14.000</t>
  </si>
  <si>
    <t>Kênh Thống Nhất</t>
  </si>
  <si>
    <t>20.24</t>
  </si>
  <si>
    <t>20.25</t>
  </si>
  <si>
    <t>Đường Kênh 8.000</t>
  </si>
  <si>
    <t>21.1</t>
  </si>
  <si>
    <t>Hết ranh Trụ sở Đảng ủy xã Vĩnh Tường</t>
  </si>
  <si>
    <t>21.</t>
  </si>
  <si>
    <t>Ranh Trụ sở Đảng ủy xã Vĩnh Tường</t>
  </si>
  <si>
    <t>Cầu Kênh Xóm Huế</t>
  </si>
  <si>
    <t>Cầu Sáu Nhàn</t>
  </si>
  <si>
    <t>Hết ranh trụ sở UBND xã Vĩnh Tường</t>
  </si>
  <si>
    <t>Ranh trụ sở UBND xã Vĩnh Tường</t>
  </si>
  <si>
    <t>Kênh Xáng Nàng Mau 2</t>
  </si>
  <si>
    <t>21.2</t>
  </si>
  <si>
    <t>21.3</t>
  </si>
  <si>
    <t>Tuyến Kênh Xáng Nàng Mau (Song song Đường tỉnh 925D)</t>
  </si>
  <si>
    <t>Kênh Long Điền</t>
  </si>
  <si>
    <t>Ranh trạm y tế xã Vĩnh Tường</t>
  </si>
  <si>
    <t>21.4</t>
  </si>
  <si>
    <t>Chợ Vĩnh Tường</t>
  </si>
  <si>
    <t>21.5</t>
  </si>
  <si>
    <t>Chợ Vĩnh Trung</t>
  </si>
  <si>
    <t>21.6</t>
  </si>
  <si>
    <t>Đường nhựa kênh Giữa</t>
  </si>
  <si>
    <t>21.7</t>
  </si>
  <si>
    <t>Tuyến kênh 13.000 nhỏ (Song song tuyến đường tỉnh 927B)</t>
  </si>
  <si>
    <t>Kênh 3 Què</t>
  </si>
  <si>
    <t>Ranh Trường THCS Vĩnh Trung</t>
  </si>
  <si>
    <t>21.8</t>
  </si>
  <si>
    <t>Đường vào Nông Trường Tràm (Lộ nhựa 3,5m)</t>
  </si>
  <si>
    <t>Ranh xã Vị Thuỷ</t>
  </si>
  <si>
    <t>Ngã tư Kênh Long Điền</t>
  </si>
  <si>
    <t>21.9</t>
  </si>
  <si>
    <t>Đường kênh Xáng Nàng Mau 2</t>
  </si>
  <si>
    <t>Ranh Khu du lịch sinh thái Việt Úc - Hậu Giang</t>
  </si>
  <si>
    <t>21.10</t>
  </si>
  <si>
    <t>21.11</t>
  </si>
  <si>
    <t>Tuyến kênh Hãn (bên trái)</t>
  </si>
  <si>
    <t>21.12</t>
  </si>
  <si>
    <t>Kênh 9 thước (Giáp ranh xã Vị Thanh 1)</t>
  </si>
  <si>
    <t>Kênh Xáng Nàng Mau 2 (Giáp xã Hòa An)</t>
  </si>
  <si>
    <t>22.1</t>
  </si>
  <si>
    <t>Chợ Trực Thăng</t>
  </si>
  <si>
    <t>Các đường nội bộ theo quy hoạch xây dựng chi tiết</t>
  </si>
  <si>
    <t>22.</t>
  </si>
  <si>
    <t>Chợ Thanh Thủy</t>
  </si>
  <si>
    <t>22.2</t>
  </si>
  <si>
    <t>Ngã tư Thanh Thủy</t>
  </si>
  <si>
    <t>Sông Nước Đục</t>
  </si>
  <si>
    <t>22.3</t>
  </si>
  <si>
    <t>Đê bao Long Mỹ - Vị Thanh</t>
  </si>
  <si>
    <t>Cống Trực Thăng</t>
  </si>
  <si>
    <t>Cầu Thanh Thủy 1</t>
  </si>
  <si>
    <t>22.4</t>
  </si>
  <si>
    <t>Đường Kênh Mười Thước B</t>
  </si>
  <si>
    <t>Cầu Vĩnh Thuận Thôn</t>
  </si>
  <si>
    <t>Cổng chào ấp 9</t>
  </si>
  <si>
    <t>22.5</t>
  </si>
  <si>
    <t>Đường ô tô về trung tâm xã Vĩnh Viễn A</t>
  </si>
  <si>
    <t>Kênh Trực Thăng</t>
  </si>
  <si>
    <t>22.6</t>
  </si>
  <si>
    <t>Đường Tây kênh Trực Thăng (đường nhựa, ấp 6)</t>
  </si>
  <si>
    <t>Ranh Chợ Trực Thăng</t>
  </si>
  <si>
    <t>22.7</t>
  </si>
  <si>
    <t>Tuyến Đường kênh Thanh Thủy (hai bên Đông, Tây)</t>
  </si>
  <si>
    <t>Sông Nước Trong</t>
  </si>
  <si>
    <t>22.8</t>
  </si>
  <si>
    <t>Đường Đông kênh Năm</t>
  </si>
  <si>
    <t>Kênh Mương Cừ</t>
  </si>
  <si>
    <t>22.9</t>
  </si>
  <si>
    <t>Đường Nam kênh Lò Than</t>
  </si>
  <si>
    <t>Kênh Trổ</t>
  </si>
  <si>
    <t>Cống Long Mỹ 1</t>
  </si>
  <si>
    <t>22.10</t>
  </si>
  <si>
    <t>Tuyến kênh Thủy lợi 6</t>
  </si>
  <si>
    <t>Kênh 10 Thước</t>
  </si>
  <si>
    <t>22.11</t>
  </si>
  <si>
    <t>Đường tỉnh 930</t>
  </si>
  <si>
    <t>Ranh xã Xà Phiên</t>
  </si>
  <si>
    <t>Vòng xoay Trụ sở công an xã</t>
  </si>
  <si>
    <t>Cầu Hai Quyền</t>
  </si>
  <si>
    <t>22.12</t>
  </si>
  <si>
    <t>Đường Kênh Cái Nhào</t>
  </si>
  <si>
    <t>Sông Nước Đục (Bến đò Năm Điền)</t>
  </si>
  <si>
    <t>22.13</t>
  </si>
  <si>
    <t>Tuyến giáp trung tâm xã</t>
  </si>
  <si>
    <t>Ranh chợ Kênh 13</t>
  </si>
  <si>
    <t>Ngã ba Bảy Kỹ</t>
  </si>
  <si>
    <t>Kênh Trạm Bơm</t>
  </si>
  <si>
    <t>Nhà văn hóa ấp 11</t>
  </si>
  <si>
    <t>Trường THPT Tây Đô</t>
  </si>
  <si>
    <t>Cống Ngăn Mặn (Sông Nước Trong)</t>
  </si>
  <si>
    <t>Sông Nước Đục (Vàm 13)</t>
  </si>
  <si>
    <t>Khu di tích Chiến Thắng Chương Thiện</t>
  </si>
  <si>
    <t>Kênh 9 Quyền</t>
  </si>
  <si>
    <t>22.14</t>
  </si>
  <si>
    <t>Chợ Vĩnh Viễn</t>
  </si>
  <si>
    <t>Các đường nội bộ theo quy hoạch chi tiết xây dựng</t>
  </si>
  <si>
    <t>22.15</t>
  </si>
  <si>
    <t>Đường Lương Tâm - Vĩnh Thuận Đông (ấp 12)</t>
  </si>
  <si>
    <t>Đường nội ô trung tâm xã</t>
  </si>
  <si>
    <t>22.16</t>
  </si>
  <si>
    <t>Tuyến kênh Trực Thăng (Lộ xi măng 3,5)</t>
  </si>
  <si>
    <t>Cầu Trực Thăng</t>
  </si>
  <si>
    <t>Cống Trực thăng</t>
  </si>
  <si>
    <t>22.17</t>
  </si>
  <si>
    <t>22.18</t>
  </si>
  <si>
    <t>Khu dân cư thương mại xã Vĩnh Viễn</t>
  </si>
  <si>
    <t xml:space="preserve">Các tuyến đường nội bộ còn lại </t>
  </si>
  <si>
    <t>22.19</t>
  </si>
  <si>
    <t>Đường Kênh Củ Tre</t>
  </si>
  <si>
    <t>22.20</t>
  </si>
  <si>
    <t>Cầu Vịnh Chèo</t>
  </si>
  <si>
    <t>Cầu Trâm Bầu</t>
  </si>
  <si>
    <t>Kênh Mười Thước</t>
  </si>
  <si>
    <t>22.21</t>
  </si>
  <si>
    <t>Khu tái định cư ấp 3, thị trấn Vĩnh Viễn</t>
  </si>
  <si>
    <t>Đường số 1 lộ giới 30m</t>
  </si>
  <si>
    <t>Đường số B2 lộ giới 17,5m</t>
  </si>
  <si>
    <t>Đường số NB1, NB2, NB3, NB4 lộ giới 13m</t>
  </si>
  <si>
    <t>22.22</t>
  </si>
  <si>
    <t>Tuyến Đường Sông nước đục (ấp 3)</t>
  </si>
  <si>
    <t>Vàm kênh 13</t>
  </si>
  <si>
    <t xml:space="preserve">Ngã Ba kênh Cái Dứa </t>
  </si>
  <si>
    <t>22.23</t>
  </si>
  <si>
    <t>Tuyến Đường Sông nước đục (ấp 2)</t>
  </si>
  <si>
    <t>Đầu kênh 9 Quyền</t>
  </si>
  <si>
    <t>Đường nuôi trồng thủy sản (Ranh xã Xà Phiên)</t>
  </si>
  <si>
    <t>22.24</t>
  </si>
  <si>
    <t>Tuyến kênh Mười Thước</t>
  </si>
  <si>
    <t>22.25</t>
  </si>
  <si>
    <t>Đường dẫn lên Cầu Số 1 vào Khu Nông nghiệp ứng dụng công nghệ cao Hậu Giang</t>
  </si>
  <si>
    <t>22.26</t>
  </si>
  <si>
    <t>Tuyến Đường kênh Lộ Lớn</t>
  </si>
  <si>
    <t>Đường Nội ô trung tâm xã</t>
  </si>
  <si>
    <t>22.27</t>
  </si>
  <si>
    <t>Tuyến Đường nuôi trồng thủy sản</t>
  </si>
  <si>
    <t>Kênh 13</t>
  </si>
  <si>
    <t>Giáp ranh xã Xà Phiên</t>
  </si>
  <si>
    <t>22.28</t>
  </si>
  <si>
    <t>Đường Tây kênh Củ Tre</t>
  </si>
  <si>
    <t>22.29</t>
  </si>
  <si>
    <t>Tuyến Sông Nước Đục</t>
  </si>
  <si>
    <t>Cống Kênh Trực Thăng</t>
  </si>
  <si>
    <t>Bến đò Kênh Mới</t>
  </si>
  <si>
    <t>22.30</t>
  </si>
  <si>
    <t>Đường Bắc kênh Ngang</t>
  </si>
  <si>
    <t>Đầu Kênh 13</t>
  </si>
  <si>
    <t>Kênh Sốc Miên</t>
  </si>
  <si>
    <t>22.31</t>
  </si>
  <si>
    <t>Đường Nam Cây Điệp (ấp 3)</t>
  </si>
  <si>
    <t>Đầu kênh 13</t>
  </si>
  <si>
    <t>Ngã tư Củ Tre</t>
  </si>
  <si>
    <t>22.32</t>
  </si>
  <si>
    <t>Tuyến đê kênh Trâm Bầu</t>
  </si>
  <si>
    <t>Ngã tư Cái Nhào</t>
  </si>
  <si>
    <t>Cầu Lộ Lớn</t>
  </si>
  <si>
    <t>22.33</t>
  </si>
  <si>
    <t>Khu tái định cư thị trấn Vĩnh Viễn phục vụ dự án thành phần đoạn Hậu Giang - Cà Mau thuộc dự án xây dựng công trình đường bộ cao tốc Bắc - Nam, phía Đông giai đoạn 2021 - 2025</t>
  </si>
  <si>
    <t>Đường tỉnh 931 (áp dụng trong phạm vi Khu tái định cư)</t>
  </si>
  <si>
    <t>Đường số 1 (lộ giới 15m)</t>
  </si>
  <si>
    <t>Đường số 2 (lộ giới 14,5m)</t>
  </si>
  <si>
    <t>Đường số 3, đường số 4 (lộ giới 13m)</t>
  </si>
  <si>
    <t>22.34</t>
  </si>
  <si>
    <t>Tuyến Đường Cái Dứa</t>
  </si>
  <si>
    <t>Cầu Đầu Lá</t>
  </si>
  <si>
    <t>Sông Nước Đục (Đình Thần Nguyễn Trung Trực)</t>
  </si>
  <si>
    <t>22.35</t>
  </si>
  <si>
    <t>Đường Tây kênh Năm, ấp 7, 8</t>
  </si>
  <si>
    <t>Cầu kênh 5 (Đường ô tô về trung tâm xã Vĩnh Viễn A)</t>
  </si>
  <si>
    <t xml:space="preserve">Xã Xà Phiên </t>
  </si>
  <si>
    <t>23.1</t>
  </si>
  <si>
    <t>Ranh xã Vĩnh Viễn</t>
  </si>
  <si>
    <t>23.2</t>
  </si>
  <si>
    <t>Cầu Miễu, ấp 7, xã Xà Phiên</t>
  </si>
  <si>
    <t>Ranh Chợ Xà Phiên</t>
  </si>
  <si>
    <t>23.3</t>
  </si>
  <si>
    <t>Chợ Xà Phiên</t>
  </si>
  <si>
    <t>Các đường theo quy hoạch xây dựng chi tiết</t>
  </si>
  <si>
    <t>23.4</t>
  </si>
  <si>
    <t>Đường ô tô về trung tâm xã Thuận Hòa</t>
  </si>
  <si>
    <t>Cảng Trà Ban</t>
  </si>
  <si>
    <t>Đê bao Long Mỹ - Vị Thanh (Kênh Cao Hột Lớn)</t>
  </si>
  <si>
    <t>23.</t>
  </si>
  <si>
    <t>Cống Hai Tho</t>
  </si>
  <si>
    <t>UBND xã Thuận Hòa (cũ)</t>
  </si>
  <si>
    <t>23.5</t>
  </si>
  <si>
    <t>23.6</t>
  </si>
  <si>
    <t>Tuyến đường kênh Cái Rắn</t>
  </si>
  <si>
    <t>Cầu trạm y tế xã</t>
  </si>
  <si>
    <t>23.7</t>
  </si>
  <si>
    <t>Tuyến Đường kênh Cái Rắn</t>
  </si>
  <si>
    <t>Chùa ấp 4</t>
  </si>
  <si>
    <t>23.8</t>
  </si>
  <si>
    <t>Tuyến đường kênh Cái Rắn (Phía Tây)</t>
  </si>
  <si>
    <t>Xã Đội</t>
  </si>
  <si>
    <t>23.9</t>
  </si>
  <si>
    <t>Tuyến Đường kênh Cái Rắn (Phía Đông)</t>
  </si>
  <si>
    <t>Cầu Châu</t>
  </si>
  <si>
    <t>Sông Cái Trầu</t>
  </si>
  <si>
    <t>23.10</t>
  </si>
  <si>
    <t>Đường đê bao Long Mỹ - Vị Thanh</t>
  </si>
  <si>
    <t>Ranh xã Lương Tâm</t>
  </si>
  <si>
    <t>23.11</t>
  </si>
  <si>
    <t>Tuyến đường kênh Long Mỹ 2</t>
  </si>
  <si>
    <t>Cầu Nhật Tảo</t>
  </si>
  <si>
    <t>23.12</t>
  </si>
  <si>
    <t>Bến đò xí nghiệp</t>
  </si>
  <si>
    <t>23.13</t>
  </si>
  <si>
    <t>Đường đê bao nuôi trồng thủy sản</t>
  </si>
  <si>
    <t>Cầu 6 Phước</t>
  </si>
  <si>
    <t>Kênh Cái Nhàu</t>
  </si>
  <si>
    <t>23.14</t>
  </si>
  <si>
    <t>Đường Kênh Tràm Chóc</t>
  </si>
  <si>
    <t>23.15</t>
  </si>
  <si>
    <t>Tuyến Đường kênh Tràm Chóc (phía Tây)</t>
  </si>
  <si>
    <t>23.16</t>
  </si>
  <si>
    <t>Tuyến đường kênh Trà Ban</t>
  </si>
  <si>
    <t>Kênh Quan Ba</t>
  </si>
  <si>
    <t>23.17</t>
  </si>
  <si>
    <t>Đường rẽ vào Chợ Xà Phiên tiếp nối đường tỉnh 930B</t>
  </si>
  <si>
    <t>Đường tỉnh 930B</t>
  </si>
  <si>
    <t>23.18</t>
  </si>
  <si>
    <t>Tuyến kênh Chống Mỹ</t>
  </si>
  <si>
    <t>Sông cái Trầu</t>
  </si>
  <si>
    <t>23.19</t>
  </si>
  <si>
    <t>Tuyến Đường kênh Cây Me</t>
  </si>
  <si>
    <t>Đầu kênh cây Me Ngoài</t>
  </si>
  <si>
    <t>Chùa ấp 5</t>
  </si>
  <si>
    <t>23.20</t>
  </si>
  <si>
    <t>Tuyến Đường kênh Cây Me (ấp 5)</t>
  </si>
  <si>
    <t>Đầu kênh Xẻo Đìa</t>
  </si>
  <si>
    <t>Cầu kênh cây Me Ngoài</t>
  </si>
  <si>
    <t>23.21</t>
  </si>
  <si>
    <t>Đường Lương Tâm - Vĩnh Thuận Đông</t>
  </si>
  <si>
    <t>Giáp ranh xã Vĩnh Viễn</t>
  </si>
  <si>
    <t>23.22</t>
  </si>
  <si>
    <t>Tuyến kênh Xã Hội</t>
  </si>
  <si>
    <t>Đầu kênh Giao Đu</t>
  </si>
  <si>
    <t>Đầu kênh Xã Hội</t>
  </si>
  <si>
    <t>23.23</t>
  </si>
  <si>
    <t>Tuyến Đường kênh 4 Thước</t>
  </si>
  <si>
    <t>Ranh ấp 4</t>
  </si>
  <si>
    <t>Cầu kênh Cây Me</t>
  </si>
  <si>
    <t>23.24</t>
  </si>
  <si>
    <t>Tuyến Đường kênh Giao Đu</t>
  </si>
  <si>
    <t>Cầu kênh Cây Me Trong</t>
  </si>
  <si>
    <t>23.25</t>
  </si>
  <si>
    <t>Tuyến Đường kênh Mười Thước B</t>
  </si>
  <si>
    <t>Cầu nhà bà Lê Thị Bết</t>
  </si>
  <si>
    <t>Cầu Mười Nhiểu</t>
  </si>
  <si>
    <t>23.26</t>
  </si>
  <si>
    <t>Tuyến Đường kênh Xẻo Ráng</t>
  </si>
  <si>
    <t>Cầu Tư Thuẩn</t>
  </si>
  <si>
    <t>23.27</t>
  </si>
  <si>
    <t>Truyến Đường Ba Phát</t>
  </si>
  <si>
    <t>Cầu Ba Phát</t>
  </si>
  <si>
    <t>Cầu trạm Bơm ấp 10</t>
  </si>
  <si>
    <t>23.28</t>
  </si>
  <si>
    <t>Đường Hội đồng</t>
  </si>
  <si>
    <t>23.29</t>
  </si>
  <si>
    <t>Đường Hậu Giang 3</t>
  </si>
  <si>
    <t>Cầu Tư Nhi, đầu kênh Ngay</t>
  </si>
  <si>
    <t>Tuyến đường Lương Tâm-Vĩnh Thuận Đông</t>
  </si>
  <si>
    <t>23.30</t>
  </si>
  <si>
    <t>Đường kênh Cống Điền</t>
  </si>
  <si>
    <t>Đầu kênh Cây Me Ngoài</t>
  </si>
  <si>
    <t>Đầu kênh Đê Ngăn Mặn</t>
  </si>
  <si>
    <t>23.31</t>
  </si>
  <si>
    <t>Đường 930B</t>
  </si>
  <si>
    <t>Cầu Xà Phiên</t>
  </si>
  <si>
    <t>Giáp ranh xã  Lương Tâm</t>
  </si>
  <si>
    <t xml:space="preserve">Xã Lương tâm </t>
  </si>
  <si>
    <t>24.1</t>
  </si>
  <si>
    <t>24.2</t>
  </si>
  <si>
    <t>Cầu Xẻo Vẹt</t>
  </si>
  <si>
    <t>24.3</t>
  </si>
  <si>
    <t>Đường Sông Ngan Dừa</t>
  </si>
  <si>
    <t>Bến đò Hai Học</t>
  </si>
  <si>
    <t>Cống Hóc Pó</t>
  </si>
  <si>
    <t>24.4</t>
  </si>
  <si>
    <t>24.</t>
  </si>
  <si>
    <t>24.5</t>
  </si>
  <si>
    <t>Tuyến đường Kênh Xẻo Vẹt</t>
  </si>
  <si>
    <t>Kênh Đê Ngăn Mặn</t>
  </si>
  <si>
    <t>24.6</t>
  </si>
  <si>
    <t>Đường về chợ Lương Nghĩa</t>
  </si>
  <si>
    <t>Cầu Chùa, ấp 7</t>
  </si>
  <si>
    <t>Ranh đầu chợ Lương Nghĩa</t>
  </si>
  <si>
    <t>Ranh Khu dân cư, thương mại xã Lương Nghĩa</t>
  </si>
  <si>
    <t>24.7</t>
  </si>
  <si>
    <t>24.8</t>
  </si>
  <si>
    <t>Tuyến Năm Căn (Đông)</t>
  </si>
  <si>
    <t>Kênh Long Mỹ II</t>
  </si>
  <si>
    <t>24.9</t>
  </si>
  <si>
    <t>Tuyến Long Mỹ II B</t>
  </si>
  <si>
    <t>24.10</t>
  </si>
  <si>
    <t>Tuyến Xẻo Mão Tây</t>
  </si>
  <si>
    <t>24.11</t>
  </si>
  <si>
    <t>Tuyến Ngan Mồ - Tô Ma</t>
  </si>
  <si>
    <t>Cầu Tô Ma</t>
  </si>
  <si>
    <t>24.12</t>
  </si>
  <si>
    <t>Tuyến Sông Cái</t>
  </si>
  <si>
    <t>Cầu Bần Quỳ</t>
  </si>
  <si>
    <t>24.13</t>
  </si>
  <si>
    <t>Đường Nam Thủy lợi 3</t>
  </si>
  <si>
    <t>Cầu Chín Trung</t>
  </si>
  <si>
    <t>Cầu Ba Kha</t>
  </si>
  <si>
    <t>24.14</t>
  </si>
  <si>
    <t xml:space="preserve">Đường Đông Thủy lợi 6 </t>
  </si>
  <si>
    <t>Cầu Xóm Tiệm</t>
  </si>
  <si>
    <t>Kênh Thủy lợi 3</t>
  </si>
  <si>
    <t>24.15</t>
  </si>
  <si>
    <t>Đường Tây Thủy lợi 6</t>
  </si>
  <si>
    <t>Trường Tiểu học Lương Nghĩa 3</t>
  </si>
  <si>
    <t>24.16</t>
  </si>
  <si>
    <t xml:space="preserve">Đường Nam Tô Ma </t>
  </si>
  <si>
    <t>Kênh 5 Biếc</t>
  </si>
  <si>
    <t>24.17</t>
  </si>
  <si>
    <t>Đường Kênh Ngan Mồ - Kênh đê ngăn mặn</t>
  </si>
  <si>
    <t>Kênh Đê ngăn mặn</t>
  </si>
  <si>
    <t>24.18</t>
  </si>
  <si>
    <t xml:space="preserve">Đường kênh Hóc Pó </t>
  </si>
  <si>
    <t>Hết ranh Cty TNHH Công nghệ cao Hậu Giang</t>
  </si>
  <si>
    <t>24.19</t>
  </si>
  <si>
    <t>Chợ Lương Nghĩa</t>
  </si>
  <si>
    <t>Các đường theo quy hoạch xây dựng chi tiết (không áp dụng đối với khu dân cư thương mại)</t>
  </si>
  <si>
    <t>24.20</t>
  </si>
  <si>
    <t>Khu dân cư, thương mại xã Lương Nghĩa</t>
  </si>
  <si>
    <t>Các nền vị trí mặt tiền đường cặp sông</t>
  </si>
  <si>
    <t>Các nền vị trí mặt tiền đường có lộ giới 7 m</t>
  </si>
  <si>
    <t>Các nền vị trí mặt tiền đường có lộ giới 3,5 m</t>
  </si>
  <si>
    <t>24.21</t>
  </si>
  <si>
    <t>Khu dân cư thương mại xã Lương Tâm</t>
  </si>
  <si>
    <t>Các đường D1, D2, D3, D4, D5 theo quy hoạch xây dựng chi tiết</t>
  </si>
  <si>
    <t xml:space="preserve">Xã Thạnh Xuân </t>
  </si>
  <si>
    <t>25.1</t>
  </si>
  <si>
    <t>Ranh Phường Cái Răng</t>
  </si>
  <si>
    <t>Ranh xã Đông Phước</t>
  </si>
  <si>
    <t>25.</t>
  </si>
  <si>
    <t>25.2</t>
  </si>
  <si>
    <t>Ranh ấp Láng Hầm (hết công ty TNHH Trí Hưng)</t>
  </si>
  <si>
    <t>25.3</t>
  </si>
  <si>
    <t xml:space="preserve">Đường Trần Hưng Đạo </t>
  </si>
  <si>
    <t>Ranh ấp Láng Hầm C</t>
  </si>
  <si>
    <t>Cầu Ba Láng</t>
  </si>
  <si>
    <t>25.4</t>
  </si>
  <si>
    <t>Đường tỉnh 925</t>
  </si>
  <si>
    <t>25.5</t>
  </si>
  <si>
    <t>Tuyến cặp Sông Ba Láng (hướng về Quốc lộ 1A)</t>
  </si>
  <si>
    <t>Từ cầu số 10</t>
  </si>
  <si>
    <t>Cầu Rạch Vong</t>
  </si>
  <si>
    <t>25.6</t>
  </si>
  <si>
    <t>Hẻm Quán Thi Thơ</t>
  </si>
  <si>
    <t>25.7</t>
  </si>
  <si>
    <t>Khu dân cư thương mại đa chức năng Tây Đô</t>
  </si>
  <si>
    <t>25.8</t>
  </si>
  <si>
    <t>Đường ô tô về trung tâm xã Tân Phú Thạnh</t>
  </si>
  <si>
    <t>25.9</t>
  </si>
  <si>
    <t>Khu tái định cư phục vụ Cụm công nghiệp tập trung Tân Phú Thạnh (nay là Khu Công nghiệp Tân Phú Thạnh) do DNTN Vạn Phong đầu tư (Cả khu)</t>
  </si>
  <si>
    <t>25.10</t>
  </si>
  <si>
    <t>Khu tái định cư và dân cư thương mại phục vụ Khu Công nghiệp Tân Phú Thạnh (Công ty Cổ phần Thiên Lộc - HG làm chủ đầu tư)</t>
  </si>
  <si>
    <t>25.11</t>
  </si>
  <si>
    <t>Khu tái định cư 
xã Tân Phú Thạnh</t>
  </si>
  <si>
    <t>Đường số 5 (12m)</t>
  </si>
  <si>
    <t>Đường NB1, NB2, NB3, NB4  (12m)</t>
  </si>
  <si>
    <t>Đường NB5 (9m)</t>
  </si>
  <si>
    <t>25.12</t>
  </si>
  <si>
    <t>Khu tái định cư xã Tân Phú Thạnh - giai đoạn 2</t>
  </si>
  <si>
    <t>Đường số 4 (6,5m)</t>
  </si>
  <si>
    <t>Đường số 5 (13m)</t>
  </si>
  <si>
    <t>Đường NB3, NB4 (12m)</t>
  </si>
  <si>
    <t>Đường NB5, NB6, NB8 (13m)</t>
  </si>
  <si>
    <t>Đường NB7 (15m)</t>
  </si>
  <si>
    <t>25.13</t>
  </si>
  <si>
    <t xml:space="preserve">Đường ô tô về trung tâm xã Thạnh Xuân (đường Nguyễn Việt Hồng) </t>
  </si>
  <si>
    <t>Sông Láng Hầm</t>
  </si>
  <si>
    <t>Hết ấp Trầu Hôi</t>
  </si>
  <si>
    <t xml:space="preserve">Ấp Trầu Hôi </t>
  </si>
  <si>
    <t>Ranh xã Tân Hòa</t>
  </si>
  <si>
    <t>25.14</t>
  </si>
  <si>
    <t>Đường vào khu di tích lịch sử “Địa điểm thành lập Ủy ban mặt trận Dân tộc giải phóng Miền Nam tỉnh Cần Thơ”</t>
  </si>
  <si>
    <t>Cả tuyến</t>
  </si>
  <si>
    <t>25.15</t>
  </si>
  <si>
    <t>Lộ mới Ba Ngoan</t>
  </si>
  <si>
    <t>25.16</t>
  </si>
  <si>
    <t xml:space="preserve">Đường Nguyễn Trung Trực </t>
  </si>
  <si>
    <t>Giáp Quốc lộ 61C</t>
  </si>
  <si>
    <t>Giáp Ranh xã Tân Hòa</t>
  </si>
  <si>
    <t>25.17</t>
  </si>
  <si>
    <t>Đường Huỳnh Thúc Kháng (đường nội bộ chợ)</t>
  </si>
  <si>
    <t xml:space="preserve">Nguyễn Thị Định </t>
  </si>
  <si>
    <t xml:space="preserve">Trần Hưng Đạo </t>
  </si>
  <si>
    <t>25.18</t>
  </si>
  <si>
    <t>Đường Bùi Hữu Nghĩa (đường nội bộ chợ Rạch Gòi)</t>
  </si>
  <si>
    <t>Nguyễn Thị Định (cầu sắt cũ)</t>
  </si>
  <si>
    <t>Cầu Vinh 1</t>
  </si>
  <si>
    <t>25.19</t>
  </si>
  <si>
    <t>Đường Phan Văn Trị (đường nội bộ chợ Rạch Gòi)</t>
  </si>
  <si>
    <t>Cầu Vinh 2</t>
  </si>
  <si>
    <t>25.20</t>
  </si>
  <si>
    <t>Đường Nguyễn Thị Định (đường nội bộ chợ Rạch Gòi)</t>
  </si>
  <si>
    <t>Cầu Sắt Cũ</t>
  </si>
  <si>
    <t xml:space="preserve">Ngã ba chợ Rạch Gòi </t>
  </si>
  <si>
    <t>25.21</t>
  </si>
  <si>
    <t xml:space="preserve">Chợ Rạch Gòi </t>
  </si>
  <si>
    <t>Các đường nội bộ chưa có tên đường</t>
  </si>
  <si>
    <t>25.22</t>
  </si>
  <si>
    <t>25.23</t>
  </si>
  <si>
    <t>Tuyến lộ nông thôn 3,5 m (tuyến cặp sông ba Láng, bên UBND xã Tân Phú Thạnh)</t>
  </si>
  <si>
    <t>Rạch Bàng (ranh phường Cái Răng)</t>
  </si>
  <si>
    <t xml:space="preserve">Cầu So đũa Bé </t>
  </si>
  <si>
    <t>26.1</t>
  </si>
  <si>
    <t>Kênh Trầu Hôi</t>
  </si>
  <si>
    <t>Ranh xã Thạnh Xuân</t>
  </si>
  <si>
    <t>26.</t>
  </si>
  <si>
    <t>Kênh Tân Hiệp</t>
  </si>
  <si>
    <t>Kênh 2000</t>
  </si>
  <si>
    <t>Kênh 8000</t>
  </si>
  <si>
    <t>26.2</t>
  </si>
  <si>
    <t>Đường Lê Hồng Phong (Đường tỉnh 926B)</t>
  </si>
  <si>
    <t>Ranh xã Tân Bình</t>
  </si>
  <si>
    <t xml:space="preserve">Quốc lộ 61C </t>
  </si>
  <si>
    <t>Kênh Xáng Xà No</t>
  </si>
  <si>
    <t>26.3</t>
  </si>
  <si>
    <t>Kênh Xáng Mới</t>
  </si>
  <si>
    <t>Kênh 1000</t>
  </si>
  <si>
    <t>Kênh 5000</t>
  </si>
  <si>
    <t>26.4</t>
  </si>
  <si>
    <t>Đường 30 tháng 4 (Đường tỉnh 931B)</t>
  </si>
  <si>
    <t>Đường Nguyễn Việt Dũng</t>
  </si>
  <si>
    <t>Kênh 1.000</t>
  </si>
  <si>
    <t>26.5</t>
  </si>
  <si>
    <t>Đường 3 tháng 2 (lộ 37)</t>
  </si>
  <si>
    <t>Tầm Vu</t>
  </si>
  <si>
    <t>Cầu Tân Hiệp</t>
  </si>
  <si>
    <t>26.6</t>
  </si>
  <si>
    <t>Đường 3 tháng 2 (đoạn nối dài)</t>
  </si>
  <si>
    <t xml:space="preserve">Đường công vụ (Trung tâm y tế Châu Thành A) </t>
  </si>
  <si>
    <t>26.7</t>
  </si>
  <si>
    <t>Đường công vụ (Trung tâm y tế  Châu Thành A)</t>
  </si>
  <si>
    <t>Kênh xáng Xà No</t>
  </si>
  <si>
    <t>Đầu kênh Tân Hiệp (Bưu điện Châu Thành A)</t>
  </si>
  <si>
    <t>Đường Nguyễn việt dũng (cầu Bốn Tổng)</t>
  </si>
  <si>
    <t>26.9</t>
  </si>
  <si>
    <t>Đường Tầm Vu</t>
  </si>
  <si>
    <t>26.10</t>
  </si>
  <si>
    <t>Đường Nguyễn Trung Trực (Đường công vụ Một Ngàn)</t>
  </si>
  <si>
    <t>Cầu Xáng Mới</t>
  </si>
  <si>
    <t>26.11</t>
  </si>
  <si>
    <t>Đường Chiêm Thành Tấn (kênh Xáng Xà No)</t>
  </si>
  <si>
    <t>26.12</t>
  </si>
  <si>
    <t>Đường Võ Thị Sáu (Đường Hương lộ 12 cũ)</t>
  </si>
  <si>
    <t>Kênh 5.000</t>
  </si>
  <si>
    <t>Kênh 6.500</t>
  </si>
  <si>
    <t xml:space="preserve">Kênh 7.000 </t>
  </si>
  <si>
    <t>26.13</t>
  </si>
  <si>
    <t>Kênh Mương Đình</t>
  </si>
  <si>
    <t>Kênh Xẻo Trầm</t>
  </si>
  <si>
    <t>26.14</t>
  </si>
  <si>
    <t>Đường Hương Lộ 12</t>
  </si>
  <si>
    <t>Kênh 7.000</t>
  </si>
  <si>
    <t>Đường Nguyễn Việt Dũng (cầu Bốn Tổng)</t>
  </si>
  <si>
    <t>26.15</t>
  </si>
  <si>
    <t xml:space="preserve">Đường Nguyễn Việt Hồng </t>
  </si>
  <si>
    <t xml:space="preserve">Đường tỉnh 931B </t>
  </si>
  <si>
    <t>26.16</t>
  </si>
  <si>
    <t>Đường Công vụ 4.000</t>
  </si>
  <si>
    <t>Kênh Xà No</t>
  </si>
  <si>
    <t>26.17</t>
  </si>
  <si>
    <t>Đường Võ Minh Thiết</t>
  </si>
  <si>
    <t xml:space="preserve">Đường 3 tháng 2 </t>
  </si>
  <si>
    <t>26.18</t>
  </si>
  <si>
    <t>Đường dẫn ra Quốc lộ 61C (bến xe Châu Thành A)</t>
  </si>
  <si>
    <t>26.19</t>
  </si>
  <si>
    <t>Đường cách Mạng Tháng Tám (ĐT 931B cũ)</t>
  </si>
  <si>
    <t>26.20</t>
  </si>
  <si>
    <t xml:space="preserve">Đường Nguyễn An Ninh (Trung Tâm chợ) </t>
  </si>
  <si>
    <t>26.21</t>
  </si>
  <si>
    <t xml:space="preserve">Đường Nguyễn Viết Xuân (Trung Tâm chợ) </t>
  </si>
  <si>
    <t>26.22</t>
  </si>
  <si>
    <t xml:space="preserve">Đường Ngô Hữu Hạnh (Trung Tâm chợ) </t>
  </si>
  <si>
    <t>Đường Lê Thị Chơi</t>
  </si>
  <si>
    <t>Đường Nguyễn An Ninh</t>
  </si>
  <si>
    <t>26.23</t>
  </si>
  <si>
    <t xml:space="preserve">Đường Lý Tự Trọng (Trung Tâm chợ) </t>
  </si>
  <si>
    <t>26.24</t>
  </si>
  <si>
    <t xml:space="preserve">Đường Lê Thị Chơi (Trung Tâm chợ) </t>
  </si>
  <si>
    <t>26.32</t>
  </si>
  <si>
    <t>Đường tỉnh 929</t>
  </si>
  <si>
    <t>Ranh thị trấn Một Ngàn</t>
  </si>
  <si>
    <t>Ranh huyện Phụng Hiệp</t>
  </si>
  <si>
    <t>26.25</t>
  </si>
  <si>
    <t>Khu dân cư huyện Châu Thành A (Đường Lê Bình, Đường Trương Thị Bình, Đường Kim Đồng, Đường Nguyễn Ngọc Trai)</t>
  </si>
  <si>
    <t>26.26</t>
  </si>
  <si>
    <t>Khu vượt lũ xã Tân Hòa</t>
  </si>
  <si>
    <t>26.27</t>
  </si>
  <si>
    <t>Khu vượt lũ xã Nhơn Nghĩa A</t>
  </si>
  <si>
    <t>26.28</t>
  </si>
  <si>
    <t>Khu dân cư vượt lũ 7.000</t>
  </si>
  <si>
    <t>26.29</t>
  </si>
  <si>
    <t>Khu Tái định cư Tân Hòa</t>
  </si>
  <si>
    <t>Đường gom Quốc lộ 61C (14m)</t>
  </si>
  <si>
    <t>Đường D1 (Đoạn từ Đường gom QL61C đến đường N1)(14,5m)</t>
  </si>
  <si>
    <t>Đường D1 (Đoạn từ Đường N1 đến đường N2)(14,5m)</t>
  </si>
  <si>
    <t>Đường D1 (Đoạn từ Đường N2 đến đường N3)(14,5m)</t>
  </si>
  <si>
    <t>Đường D2 (Đoạn từ Đường gom QL61C đến đường N1)(17,5m)</t>
  </si>
  <si>
    <t>Đường D2 (Đoạn từ Đường N1 đến đường N2)(17,5m)</t>
  </si>
  <si>
    <t>Đường D2 (Đoạn từ Đường N2 đến đường N3)(17,5m)</t>
  </si>
  <si>
    <t>Đường D3 (Đoạn từ Đường gom QL61C đến đường N1) (14m)</t>
  </si>
  <si>
    <t>Đường D3 (Đoạn từ Đường N1 đến đường N2) (14m)</t>
  </si>
  <si>
    <t>Đường D3 (Đoạn từ Đường N2 đến đường N3) (14m)</t>
  </si>
  <si>
    <t>Đường N1 (14m)</t>
  </si>
  <si>
    <t>Đường N2 (14m)</t>
  </si>
  <si>
    <t>Đường N3 (14m)</t>
  </si>
  <si>
    <t>26.30</t>
  </si>
  <si>
    <t>Khu tái định cư Bảy Ngàn phục vụ Dự án thành phần 3 thuộc Dự án đầu tư xây dựng đường bộ cao tốc Châu Đốc - Cần Thơ - Sóc Trăng giai đoạn 1</t>
  </si>
  <si>
    <t>Đường D1 (Đoạn từ Đường gom QL61C đến đường N1) (6,5m)</t>
  </si>
  <si>
    <t>Đường D1 (Đoạn từ Đường N1 đến đường N2) (6,5m)</t>
  </si>
  <si>
    <t>Đường D1 (Đoạn từ Đường N2 đến đường N3) (6,5m)</t>
  </si>
  <si>
    <t>Đường D2 (Đoạn từ Đường gom QL61C đến đường N1) (13m)</t>
  </si>
  <si>
    <t>Đường D2 (Đoạn từ Đường N1 đến đường N2) (13m)</t>
  </si>
  <si>
    <t>Đường D2 (Đoạn từ Đường N2 đến đường N3) (13m)</t>
  </si>
  <si>
    <t>26.31</t>
  </si>
  <si>
    <t>Lộ nông thôn 3,5m cặp kênh 4000 ấp 3B, 4B</t>
  </si>
  <si>
    <t>Lộ nông thôn 3,5m thuộc ấp Nhơn Xuân</t>
  </si>
  <si>
    <t>Đầu Kênh Xáng Xà No</t>
  </si>
  <si>
    <t>Kênh Trà Ếch</t>
  </si>
  <si>
    <t>Ranh xã Nhơn Ái</t>
  </si>
  <si>
    <t>26.33</t>
  </si>
  <si>
    <t>Lộ nông thôn 3,5m cặp kênh 5.500 (ấp 2A)</t>
  </si>
  <si>
    <t>26.34</t>
  </si>
  <si>
    <t>Lộ nông thôn 3,5 cặp kênh 7000 (ấp 3B)</t>
  </si>
  <si>
    <t xml:space="preserve">Kênh Xáng Xà No </t>
  </si>
  <si>
    <t xml:space="preserve">Ranh xã Trường Long Tây </t>
  </si>
  <si>
    <t>26.35</t>
  </si>
  <si>
    <t>Lộ nông thôn 3,5 cặp kênh 2000 (ấp 1B)</t>
  </si>
  <si>
    <t>27.1</t>
  </si>
  <si>
    <t>Đường ô tô về trung tâm xã Trường Long Tây (Tỉnh lộ 926 cũ)</t>
  </si>
  <si>
    <t>Ranh xã Trường Long</t>
  </si>
  <si>
    <t>Cầu 2000 (Kênh 10 Thảo)</t>
  </si>
  <si>
    <t>27.</t>
  </si>
  <si>
    <t>Cầu 4000</t>
  </si>
  <si>
    <t>Cầu 5500</t>
  </si>
  <si>
    <t>27.2</t>
  </si>
  <si>
    <t>Đường Bốn Tổng Một Ngàn</t>
  </si>
  <si>
    <t>Kênh Bờ Tràm</t>
  </si>
  <si>
    <t>Kênh KH9</t>
  </si>
  <si>
    <t>Ranh xã Trường Xuân</t>
  </si>
  <si>
    <t>27.3</t>
  </si>
  <si>
    <t>Khu vượt lũ xã Trường Long Tây</t>
  </si>
  <si>
    <t>27.4</t>
  </si>
  <si>
    <t>Khu vực chợ Trường Long Tây</t>
  </si>
  <si>
    <t>Đường tỉnh 926 LG 17m (5-7-5)</t>
  </si>
  <si>
    <t>Đường số D1 LG 13m (3-7-3)</t>
  </si>
  <si>
    <t>Đường số 4 LG 12m (3-6-3)</t>
  </si>
  <si>
    <t>Đường số 5 LG 12m (3,5-7-3,5)</t>
  </si>
  <si>
    <t>27.5</t>
  </si>
  <si>
    <t>Khu vượt lũ Trường Long A</t>
  </si>
  <si>
    <t>Phần đất sinh lợi</t>
  </si>
  <si>
    <t>Cả khu (trừ phần đất sinh lợi)</t>
  </si>
  <si>
    <t>27.6</t>
  </si>
  <si>
    <t>Tuyến lộ 3,5 m xã Trường Long Tây</t>
  </si>
  <si>
    <t xml:space="preserve">Các tuyến </t>
  </si>
  <si>
    <t>28.1</t>
  </si>
  <si>
    <t>Mốc 1,5km</t>
  </si>
  <si>
    <t>28.</t>
  </si>
  <si>
    <t>Ngã tư Cái Dầu</t>
  </si>
  <si>
    <t>Cầu Cơ Ba</t>
  </si>
  <si>
    <t>28.2</t>
  </si>
  <si>
    <t>Khu dân cư (đường Võ Thị Sáu)</t>
  </si>
  <si>
    <t>28.3</t>
  </si>
  <si>
    <t>Cầu Cái Dầu</t>
  </si>
  <si>
    <t>Cổng chào Phú Hữu</t>
  </si>
  <si>
    <t>28.4</t>
  </si>
  <si>
    <t>Đường Lê Văn Tám</t>
  </si>
  <si>
    <t>28.5</t>
  </si>
  <si>
    <t>Đường Nguyễn Văn Quy</t>
  </si>
  <si>
    <t>Cầu Xẻo Chồi</t>
  </si>
  <si>
    <t>Cầu Tràm Bông</t>
  </si>
  <si>
    <t>28.6</t>
  </si>
  <si>
    <t>Đường Nguyễn Việt Hồng</t>
  </si>
  <si>
    <t>28.7</t>
  </si>
  <si>
    <t>Đường Kim Đồng</t>
  </si>
  <si>
    <t>Ngã ba Đường Nguyễn Việt Hồng</t>
  </si>
  <si>
    <t>Hết ranh trường Mầm non Ánh Dương</t>
  </si>
  <si>
    <t>28.8</t>
  </si>
  <si>
    <t>Đường Nam Kỳ Khởi Nghĩa</t>
  </si>
  <si>
    <t>Cầu Kênh Tân Quới</t>
  </si>
  <si>
    <t>28.9</t>
  </si>
  <si>
    <t>Cầu Cái Muồng (mới)</t>
  </si>
  <si>
    <t>28.10</t>
  </si>
  <si>
    <t>28.11</t>
  </si>
  <si>
    <t>Đường Ngô Hữu Hạnh</t>
  </si>
  <si>
    <t>28.12</t>
  </si>
  <si>
    <t>28.13</t>
  </si>
  <si>
    <t>28.14</t>
  </si>
  <si>
    <t>Khu Dân cư vượt lũ Ngã Sáu - giai đoạn 1</t>
  </si>
  <si>
    <t>Các thửa đất tiếp giáp Khu Dân cư vượt lũ Ngã Sáu - giai đoạn 1 (không thuộc các lô nền khu dân cư vượt lũ Ngã Sáu - giai đoạn 1)</t>
  </si>
  <si>
    <t>28.15</t>
  </si>
  <si>
    <t>Khu Dân cư vượt lũ Ngã Sáu - giai đoạn 2</t>
  </si>
  <si>
    <t>Các thửa đất tiếp giáp Khu Dân cư vượt lũ Ngã Sáu - giai đoạn 2 (không thuộc các lô nền khu dân cư vượt lũ Ngã Sáu - giai đoạn 2)</t>
  </si>
  <si>
    <t>28.16</t>
  </si>
  <si>
    <t>Khu Dân cư - Thương mại Thiện Phúc (gồm khu cũ và khu mới)</t>
  </si>
  <si>
    <t xml:space="preserve">Cả khu (không áp dụng đối với các lô nền mặt tiền đường Hùng Vương) </t>
  </si>
  <si>
    <t>28.17</t>
  </si>
  <si>
    <t>Khu tái định cư và dân cư thị trấn Ngã Sáu</t>
  </si>
  <si>
    <t>28.18</t>
  </si>
  <si>
    <t>Khu tái định cư Ngã Sáu - giai đoạn 2</t>
  </si>
  <si>
    <t>Đường Võ Thị Sáu (suốt tuyến) - đường hiện hữu có lộ giới 14m; Đường số 9 có lộ giới 22m</t>
  </si>
  <si>
    <t>Đường số 22 có lộ giới 19m</t>
  </si>
  <si>
    <t>Đường số 1, Đường số 2, Đường số 3 có lộ giới 13m</t>
  </si>
  <si>
    <t>Các thửa đất tiếp giáp Khu tái định cư Ngã Sáu - giai đoạn 2 (không thuộc các lô nền Khu tái định cư Ngã Sáu - giai đoạn 2)</t>
  </si>
  <si>
    <t>28.19</t>
  </si>
  <si>
    <t>Khu tái định cư Ngã Sáu phục vụ Dự án xây dựng công trình đường bộ cao tốc Bắc - Nam</t>
  </si>
  <si>
    <t>Đường Võ Thị Sáu (suốt tuyến) - đường hiện hữu có lộ giới 14m</t>
  </si>
  <si>
    <t>Đường số 22 có lộ giới 19m; Đường Lý Tự Trọng có lộ giới 19m</t>
  </si>
  <si>
    <t>Đường số 1, Đường số 2, Đường số 4, Đường số 5 có lộ giới 13m</t>
  </si>
  <si>
    <t>Các thửa đất tiếp giáp Khu tái định cư Ngã Sáu phục vụ Dự án xây dựng công trình đường bộ cao tốc Bắc Nam (không thuộc các lô nền Khu tái định cư Ngã Sáu - giai đoạn 2)</t>
  </si>
  <si>
    <t>28.20</t>
  </si>
  <si>
    <t>Khu trung tâm thương Mại Ngã Sáu</t>
  </si>
  <si>
    <t>28.21</t>
  </si>
  <si>
    <t>Đường về xã Phú An (cũ)</t>
  </si>
  <si>
    <t>Cầu Cơ Ba (Cầu Bảy Mộc cũ)</t>
  </si>
  <si>
    <t>28.22</t>
  </si>
  <si>
    <t xml:space="preserve">Đường về xã Đông Phú </t>
  </si>
  <si>
    <t xml:space="preserve">Khu tái định cư phục vụ Khu Công nghiệp Sông Hậu - giai đoạn 1 </t>
  </si>
  <si>
    <t>28.23</t>
  </si>
  <si>
    <t>Đường ra Quốc lộ Nam Sông Hậu (chỉ áp dụng cho lộ dal)</t>
  </si>
  <si>
    <t>Cầu Bảy Ca</t>
  </si>
  <si>
    <t>28.24</t>
  </si>
  <si>
    <t>Lộ Cái Chanh - Phú An - Đông Phú</t>
  </si>
  <si>
    <t>Cầu Cái Cui Bé</t>
  </si>
  <si>
    <t>28.25</t>
  </si>
  <si>
    <t>Cầu Cái Cui</t>
  </si>
  <si>
    <t>28.26</t>
  </si>
  <si>
    <t>Đường nối Ngã Sáu đến Nam Sông Hậu (đối với các vị trí đã hoàn chỉnh cơ sở hạ tầng)</t>
  </si>
  <si>
    <t>Cầu Phú Hưng</t>
  </si>
  <si>
    <t>28.27</t>
  </si>
  <si>
    <t xml:space="preserve">Khu tái định cư  phục vụ Khu Công nghiệp Sông Hậu - giai đoạn 1 (đợt 1, đợt 2 và đợt 3) </t>
  </si>
  <si>
    <t>Các nền tiếp giáp mặt tiền Đường số 2 (song song với Quốc lộ Nam Sông Hậu)</t>
  </si>
  <si>
    <t>Các nền còn lại</t>
  </si>
  <si>
    <t>28.28</t>
  </si>
  <si>
    <t>Khu tái định cư Đông Phú phục vụ Khu công nghiệp Sông Hậu</t>
  </si>
  <si>
    <t xml:space="preserve">Đường số 3, lộ giới 32m (từ nền 1-3 của lô N1; từ nền 1-3 của lô N2) </t>
  </si>
  <si>
    <t>Đường N1, lộ giới 24m (từ nền số 4-21 của lô N1; từ nền số 4-20 của lô N2), đường N2, N3 lộ giới 15m (từ nền số 1-58 của lô N3; từ nền số 1-58 của lô N4), đường D2 lộ giới 15m (từ nền số 1-6 của lô N5)</t>
  </si>
  <si>
    <t xml:space="preserve">Đường N2, N3, D3, D4, D5, lộ giới 15m (từ nền số 59-263 của lô N3; từ nền số 59-265 của lô N4) </t>
  </si>
  <si>
    <t>28.29</t>
  </si>
  <si>
    <t>Khu tái định cư phục vụ Khu công nghiệp Sông Hậu đợt 2 - giai đoạn 1, huyện Châu Thành (do Quỹ Đầu tư phát triển tỉnh làm chủ đầu tư)</t>
  </si>
  <si>
    <t>Đường số 5: gồm các lô nền A1, A2 và A3 (từ nền số 01 đến nền số 29)</t>
  </si>
  <si>
    <t>Đường số 4: gồm các lô nền A3 (từ nền số 30 đến nền số 66) và A4</t>
  </si>
  <si>
    <t>28.30</t>
  </si>
  <si>
    <t>Đường tỉnh 927C</t>
  </si>
  <si>
    <t>Ranh xã Phú Hữu</t>
  </si>
  <si>
    <t>28.31</t>
  </si>
  <si>
    <t>Khu dân cư thương mại, dịch vụ Mái Dầm</t>
  </si>
  <si>
    <t>Thửa mặt tiền Quốc lộ Nam Sông Hậu</t>
  </si>
  <si>
    <t>Cả khu (trừ thửa đất tiếp giáp Quốc lộ Nam Sông Hậu)</t>
  </si>
  <si>
    <t>28.32</t>
  </si>
  <si>
    <t>Khu tái định cư cho Nhà máy nhiệt điện Sông Hậu 2</t>
  </si>
  <si>
    <t>Đường số 2, 3, 4, 5, 6 có lộ giới 16m (4-8-4)</t>
  </si>
  <si>
    <t>Đường số 7, 8 có lộ giới 15m (4-7-4)</t>
  </si>
  <si>
    <t>Đường số 9, 10, 11, 12, 13 có lộ giới 14m (4-6-4)</t>
  </si>
  <si>
    <t>28.33</t>
  </si>
  <si>
    <t>Trung tâm thương mại và khu dân cư thương mại thị trấn Mái Dầm</t>
  </si>
  <si>
    <t>Cả khu (Trừ các Lô giáp Quốc lộ Nam Sông Hậu và đường tỉnh 925)</t>
  </si>
  <si>
    <t>28.34</t>
  </si>
  <si>
    <t>Khu tái định cư thị trấn Mái Dầm</t>
  </si>
  <si>
    <t>Đường số 1 lộ giới 26m (4,5-17-4,5); đường D5 lộ giới
24m (4-14-4)</t>
  </si>
  <si>
    <t>Đường số 2A, 3, 6, 8, 9A, D7 lộ giới 16m (4-8-4); đường
số 10 lộ giới 16m (4-8-4) và lộ giới 21m (5-11-5)</t>
  </si>
  <si>
    <t>Đường N1, N2, N3, N4, N5, D1, D2, D3, D4, D6, D8 lộ
giới 15m (4-7-4)</t>
  </si>
  <si>
    <t>28.35</t>
  </si>
  <si>
    <t>Cầu Thông Thuyền</t>
  </si>
  <si>
    <t>Bến khách ngang sông Mái Dầm</t>
  </si>
  <si>
    <t>Cầu Đìa gáy</t>
  </si>
  <si>
    <t>Chợ Mái Dầm</t>
  </si>
  <si>
    <t>28.36</t>
  </si>
  <si>
    <t>Khu dân cư vượt lũ thị trấn Mái Dầm</t>
  </si>
  <si>
    <t>Cả khu (không áp dụng đối với các lô nền mặt tiền Đường tỉnh 925)</t>
  </si>
  <si>
    <t>Các thửa đất tiếp giáp Khu dân cư vượt lũ Thị trấn Mái Dầm (không thuộc các lô nền khu dân cư vượt lũ Thị Trấn Mái Dầm)</t>
  </si>
  <si>
    <t>28.37</t>
  </si>
  <si>
    <t>Cầu Ngã Bát</t>
  </si>
  <si>
    <t>Cầu Mái Dầm</t>
  </si>
  <si>
    <t>Cầu Cái Côn</t>
  </si>
  <si>
    <t>29.1</t>
  </si>
  <si>
    <t>Giáp ranh xã Thạnh Xuân (Cầu Rạch Vong)</t>
  </si>
  <si>
    <t>Cầu Đất Sét</t>
  </si>
  <si>
    <t>29.2</t>
  </si>
  <si>
    <t>Đường Hùng Vương (Quốc lộ 1A)</t>
  </si>
  <si>
    <t xml:space="preserve">Hết Nhà thờ Cái Tắc </t>
  </si>
  <si>
    <t>29.</t>
  </si>
  <si>
    <t>Ranh xã Thạnh Hòa</t>
  </si>
  <si>
    <t>29.3</t>
  </si>
  <si>
    <t>Đường Lê Văn Nhung (Quốc lộ 1A cũ)</t>
  </si>
  <si>
    <t>Nguyễn Tri Phương (Quốc lộ 61)</t>
  </si>
  <si>
    <t>Hùng Vương (Quốc lộ 1A)</t>
  </si>
  <si>
    <t>29.4</t>
  </si>
  <si>
    <t>Ngã ba Cái Tắc (Quốc lộ 1A)</t>
  </si>
  <si>
    <t>29.5</t>
  </si>
  <si>
    <t>Đường tỉnh 925 (cũ) và Đường tỉnh 925 (mới)</t>
  </si>
  <si>
    <t>Cầu cái Chanh và giáp ranh phường Cái Răng</t>
  </si>
  <si>
    <t>Cầu Cái Chanh (mới) và Cầu Cái Chanh (cũ)</t>
  </si>
  <si>
    <t>Ranh xã Châu Thành</t>
  </si>
  <si>
    <t>Trường Mẫu giáo Họa Mi</t>
  </si>
  <si>
    <t>Đường tỉnh 925 (Ranh trụ sở UBND xã Đông Phước A cũ)</t>
  </si>
  <si>
    <t>29.6</t>
  </si>
  <si>
    <t>Đường Nguyễn Văn Quang (Đường ô tô về trung tâm xã Tân Phú Thạnh)</t>
  </si>
  <si>
    <t>29.7</t>
  </si>
  <si>
    <t>Đường Đỗ Trạng Văn</t>
  </si>
  <si>
    <t>Cầu Mới (đường chùa khmer)</t>
  </si>
  <si>
    <t>29.8</t>
  </si>
  <si>
    <t>Đường Đoàn Văn Chia (Đường nội bộ chợ Cái tắc)</t>
  </si>
  <si>
    <t>Bưu điện thị trấn Cái Tắc</t>
  </si>
  <si>
    <t>29.9</t>
  </si>
  <si>
    <t>Đường nội bộ Chợ Cái Tắc</t>
  </si>
  <si>
    <t>Các đoạn còn lại trong Chợ Cái Tắc</t>
  </si>
  <si>
    <t>29.10</t>
  </si>
  <si>
    <t>Đường Chùa Khmer</t>
  </si>
  <si>
    <t>Cống Cả Bảo</t>
  </si>
  <si>
    <t>29.11</t>
  </si>
  <si>
    <t>Đường cặp sông Cái Chanh</t>
  </si>
  <si>
    <t>Đường tỉnh 925 (cũ)</t>
  </si>
  <si>
    <t>Cầu Cái Chanh (mới)</t>
  </si>
  <si>
    <t>29.12</t>
  </si>
  <si>
    <t xml:space="preserve">Đường về xã Đông Phước </t>
  </si>
  <si>
    <t>Cầu Cái Chanh (cũ)</t>
  </si>
  <si>
    <t>Đường dẫn cầu ông Hoạch</t>
  </si>
  <si>
    <t>29.13</t>
  </si>
  <si>
    <t>Giáp Đường tỉnh 925</t>
  </si>
  <si>
    <t>Giáp Ranh xã Châu Thành</t>
  </si>
  <si>
    <t>29.14</t>
  </si>
  <si>
    <t>Đường dẫn cầu Ông Hoạch</t>
  </si>
  <si>
    <t>Trụ sở UBND xã Đông Phước</t>
  </si>
  <si>
    <t>29.15</t>
  </si>
  <si>
    <t xml:space="preserve">Đường ô tô về Trung tâm xã Đông Phước A </t>
  </si>
  <si>
    <t xml:space="preserve"> Đường tỉnh 925 </t>
  </si>
  <si>
    <t>29.16</t>
  </si>
  <si>
    <t>Tuyến cặp Sông Ba Láng (hướng về đường Hùng Vương)</t>
  </si>
  <si>
    <t>Cầu Đất Sét (giáp ranh xã Tân Phú Thạnh)</t>
  </si>
  <si>
    <t>29.17</t>
  </si>
  <si>
    <t>Khu dân cư Cái Tắc (Công ty Cổ phần Xây dựng và Thương mại Vạn Phát đầu tư)</t>
  </si>
  <si>
    <t>29.18</t>
  </si>
  <si>
    <t>Khu dân cư ấp Tân Phú A, thị trấn Cái Tắc (Công ty TNHH Xây dựng Thương mại Dịch vụ Bảo Trân đầu tư)</t>
  </si>
  <si>
    <t>29.19</t>
  </si>
  <si>
    <t>Khu nhà ở kết hợp với thương mại dịch vụ tại thị trấn Cái Tắc</t>
  </si>
  <si>
    <t>Cả khu (trừ thửa đất tiếp giáp Quốc lộ 1A)</t>
  </si>
  <si>
    <t>30.1</t>
  </si>
  <si>
    <t>30.2</t>
  </si>
  <si>
    <t xml:space="preserve">Đường tỉnh 925B </t>
  </si>
  <si>
    <t xml:space="preserve">Từ cầu Tràm Bông  </t>
  </si>
  <si>
    <t>Ranh xã Thạnh Hoà</t>
  </si>
  <si>
    <t>30.3</t>
  </si>
  <si>
    <t xml:space="preserve">Đường tỉnh 927C </t>
  </si>
  <si>
    <t xml:space="preserve">Ranh phường Đại Thành </t>
  </si>
  <si>
    <t>30.4</t>
  </si>
  <si>
    <t>Đường ô tô về trung tâm xã Phú Hữu</t>
  </si>
  <si>
    <t>30.5</t>
  </si>
  <si>
    <t>UBND xã Phú Hữu</t>
  </si>
  <si>
    <t>30.6</t>
  </si>
  <si>
    <t>Đường Ngã tư Đông Sơn - Bưng cây Sắn</t>
  </si>
  <si>
    <t>Cầu BOT Đông Phước</t>
  </si>
  <si>
    <t>Cầu kênh Thủy lợi Phú Tân (cũ)</t>
  </si>
  <si>
    <t>30.7</t>
  </si>
  <si>
    <t>Tuyến đường bố trí ổn định dân cư vùng thiên tai và xây dựng tuyến đê bao bờ Nam Sông Mái Dầm, huyện Châu Thành</t>
  </si>
  <si>
    <t>30.8</t>
  </si>
  <si>
    <t>Khu dân cư vượt lũ xã Đông Phước (cũ)</t>
  </si>
  <si>
    <t>Các lô nền mặt tiền Đường tỉnh 925B</t>
  </si>
  <si>
    <t>30.</t>
  </si>
  <si>
    <t>30.9</t>
  </si>
  <si>
    <t>Cụm dân cư vượt lũ xã Phú Hữu</t>
  </si>
  <si>
    <t>Các lô nền mặt tiền Đường tỉnh 927C</t>
  </si>
  <si>
    <t>30.10</t>
  </si>
  <si>
    <t>Đường căn cứ liên Tỉnh ủy</t>
  </si>
  <si>
    <t>Cầu BOT Phú Hữu</t>
  </si>
  <si>
    <t>Cầu Chữ Y vàm đường gỗ</t>
  </si>
  <si>
    <t>30.11</t>
  </si>
  <si>
    <t>Các Tuyến đường giao thông nông thôn trên địa bàn xã (trong thâm hậu 30m)</t>
  </si>
  <si>
    <t>31.1</t>
  </si>
  <si>
    <t>Hết ranh xí nghiệp nước đá</t>
  </si>
  <si>
    <t>31.</t>
  </si>
  <si>
    <t>Ranh  xí nghiệp nước đá</t>
  </si>
  <si>
    <t>Hết ranh cây xăng Hòa Hà</t>
  </si>
  <si>
    <t>Ranh cây xăng Hòa Hà</t>
  </si>
  <si>
    <t>Hết ranh Cống Tám An</t>
  </si>
  <si>
    <t>Ranh Cống Tám An</t>
  </si>
  <si>
    <t>Hết ranh Cây xăng Hồng Quân</t>
  </si>
  <si>
    <t>Ranh cây xăng Hồng Quân</t>
  </si>
  <si>
    <t>Ranh bến xe Kinh Cùng</t>
  </si>
  <si>
    <t>Bến xe Kinh Cùng</t>
  </si>
  <si>
    <t>Giáp ranh xã Hòa An</t>
  </si>
  <si>
    <t>31.2</t>
  </si>
  <si>
    <t>Đường tỉnh 929 (cũ)</t>
  </si>
  <si>
    <t>31.3</t>
  </si>
  <si>
    <t xml:space="preserve">Đường tỉnh 929 </t>
  </si>
  <si>
    <t>Kênh đường Láng</t>
  </si>
  <si>
    <t>31.4</t>
  </si>
  <si>
    <t>Đường ô tô về trung tâm xã Bình Thành (ĐT 925B)</t>
  </si>
  <si>
    <t>Cầu Hai Hòe</t>
  </si>
  <si>
    <t>Cầu Bình Thành</t>
  </si>
  <si>
    <t>31.5</t>
  </si>
  <si>
    <t xml:space="preserve">Đường vào khu dân cư vượt lũ Cầu Xáng, Tân Bình </t>
  </si>
  <si>
    <t>Ranh khu dân cư vượt lũ cầu Xáng</t>
  </si>
  <si>
    <t>31.6</t>
  </si>
  <si>
    <t>Chợ Rạch Gòi</t>
  </si>
  <si>
    <t>Cầu sắt cũ Rạch Gòi</t>
  </si>
  <si>
    <t>31.7</t>
  </si>
  <si>
    <t>Khu tái định cư xã Bình Thành phục vụ dự án xây dựng công trình đường bộ cao tốc Bắc  - Nam phía Đông giai đoạn 2021 - 2025</t>
  </si>
  <si>
    <t>Đường ô tô về trung tâm xã Bình Thành (đoạn từ kênh Hai Hòe đến UBND xã Bình Thành); Đường tỉnh 925B dự kiến có lộ giới 18m (5-8-5)</t>
  </si>
  <si>
    <t>Đường D1, D2 có cùng lộ giới 14m (3,5 - 7 - 3,5)</t>
  </si>
  <si>
    <t>Đường N1, N2 có cùng lộ giới 13m (3,5 - 6 -3,5)</t>
  </si>
  <si>
    <t>32.1</t>
  </si>
  <si>
    <t>Đường quốc lộ 61</t>
  </si>
  <si>
    <t>Cây Xăng Mỹ Tân</t>
  </si>
  <si>
    <t>Hết kho vũ khí quân sự</t>
  </si>
  <si>
    <t>32.</t>
  </si>
  <si>
    <t>Giáp phường Long Bình (Cầu Xẻo Trâm)</t>
  </si>
  <si>
    <t>32.2</t>
  </si>
  <si>
    <t>Đường Võ Văn Kiệt (Quốc lộ 61)</t>
  </si>
  <si>
    <t>Hết cây xăng Mỹ Tân</t>
  </si>
  <si>
    <t>32.3</t>
  </si>
  <si>
    <t>Đường tỉnh 927</t>
  </si>
  <si>
    <t>Giáp ranh xã Hiệp Hưng (Cầu Xáng Bộ)</t>
  </si>
  <si>
    <t>Cầu Rạch Cửu</t>
  </si>
  <si>
    <t>32.4</t>
  </si>
  <si>
    <t>Đường tỉnh 927B (Đường tỉnh 927 cũ)</t>
  </si>
  <si>
    <t>Giáp ranh phường Phương Bình (Cầu Xẻo Sành)</t>
  </si>
  <si>
    <t>32.5</t>
  </si>
  <si>
    <t>Đường 26/3 (Đường ô tô Kinh Cùng - Phương Phú)</t>
  </si>
  <si>
    <t>Cầu Kênh Bảy Chồn</t>
  </si>
  <si>
    <t>32.6</t>
  </si>
  <si>
    <t>Đường ô tô Kinh Cùng - Phương Phú</t>
  </si>
  <si>
    <t>Giáp Đường tỉnh 927</t>
  </si>
  <si>
    <t>32.7</t>
  </si>
  <si>
    <t>Tuyến Kênh Nhà Nước</t>
  </si>
  <si>
    <t>Giáp kênh tổng năng</t>
  </si>
  <si>
    <t>Giáp xã Phương Bình</t>
  </si>
  <si>
    <t>32.8</t>
  </si>
  <si>
    <t>Đường vào Kênh Tám Ngàn cụt</t>
  </si>
  <si>
    <t>Cầu Kênh Tám Ngàn cụt</t>
  </si>
  <si>
    <t>32.9</t>
  </si>
  <si>
    <t>Đường Nguyễn Thị Thơ</t>
  </si>
  <si>
    <t>Cầu sắt Chợ Hồng Phát</t>
  </si>
  <si>
    <t>32.10</t>
  </si>
  <si>
    <t>Đường Nguyễn Thị Bông</t>
  </si>
  <si>
    <t>Cầu bê tông chợ Hồng Phát</t>
  </si>
  <si>
    <t>32.11</t>
  </si>
  <si>
    <t>Đường Lâm Thị Sáu</t>
  </si>
  <si>
    <t>Giáp kênh Năm Phú</t>
  </si>
  <si>
    <t>32.12</t>
  </si>
  <si>
    <t>Tuyến đường Lâm Thị Hai</t>
  </si>
  <si>
    <t>Giáp ranh xã Phụng Hiệp</t>
  </si>
  <si>
    <t>Đường Kinh Cùng - Phương Phú</t>
  </si>
  <si>
    <t>32.13</t>
  </si>
  <si>
    <t>Đường vào bãi rác Hòa An</t>
  </si>
  <si>
    <t>Bãi rác Hòa An</t>
  </si>
  <si>
    <t>32.14</t>
  </si>
  <si>
    <t xml:space="preserve">Khu dân cư và Trung tâm thương mại Hồng Phát tại thị trấn Kinh Cùng </t>
  </si>
  <si>
    <t xml:space="preserve">Đường số 29 (từ cầu xáng thổi đến đường dự mở số 1)  </t>
  </si>
  <si>
    <t xml:space="preserve">Đường số 25 (từ đường số 29 đến đường số 4) </t>
  </si>
  <si>
    <t xml:space="preserve">Đường số 2 (từ đường số 29 đến đường số 4) </t>
  </si>
  <si>
    <t xml:space="preserve">Đường số 3 (từ đường số 29 đến đường số 6) </t>
  </si>
  <si>
    <t xml:space="preserve">Đường số 4 (từ đường số 2 đến đường số 25) </t>
  </si>
  <si>
    <t xml:space="preserve">Đường số 5 (từ đường số 2 đến đường số 25) </t>
  </si>
  <si>
    <t xml:space="preserve">Đường số 6 (từ đường số 2 đến đường số 25) </t>
  </si>
  <si>
    <t>32.15</t>
  </si>
  <si>
    <t>Khu dân cư - Tái định cư kênh Tám Ngàn, thị trấn Kinh Cùng, huyện Phụng Hiệp</t>
  </si>
  <si>
    <t>32.16</t>
  </si>
  <si>
    <t>Chợ Kinh Cùng (Chợ thị trấn Kinh Cùng)</t>
  </si>
  <si>
    <t>33.1</t>
  </si>
  <si>
    <t>Đường tỉnh 928B</t>
  </si>
  <si>
    <t>Giáp xã Tân Phước Hưng (Cầu Ranh Án)</t>
  </si>
  <si>
    <t>Hết ranh trường Tiểu Học Phương Phú 1</t>
  </si>
  <si>
    <t>33.</t>
  </si>
  <si>
    <t xml:space="preserve">Giáp ranh trường Tiểu Học Phương Phú 1 </t>
  </si>
  <si>
    <t>Hết ranh Trung Tâm Văn hóa thể thao xã Phương Phú (cũ)</t>
  </si>
  <si>
    <t xml:space="preserve">Giáp ranh Trung Tâm Văn hóa thể thao xã Phương Phú (cũ) </t>
  </si>
  <si>
    <t>Giáp phường Long Phú 1 (Cầu Xẻo Xu)</t>
  </si>
  <si>
    <t>33.2</t>
  </si>
  <si>
    <t xml:space="preserve">Đường tỉnh 927 </t>
  </si>
  <si>
    <t>Giáp ranh xã Hòa An (Cầu Rạch Cửu)</t>
  </si>
  <si>
    <t>Cầu Ông Cò</t>
  </si>
  <si>
    <t xml:space="preserve">Cầu Ông Cò </t>
  </si>
  <si>
    <t>Cầu Cả Cường</t>
  </si>
  <si>
    <t xml:space="preserve">Cầu Cả Cường </t>
  </si>
  <si>
    <t>Cầu kênh Bà Bái</t>
  </si>
  <si>
    <t>Giáp ranh xã Hòa An (Cầu Xẻo Sành)</t>
  </si>
  <si>
    <t>Kênh Bà Bái</t>
  </si>
  <si>
    <t>Kênh Xẻo Cao</t>
  </si>
  <si>
    <t>33.3</t>
  </si>
  <si>
    <t>Đường tỉnh 926B</t>
  </si>
  <si>
    <t>Giáp ranh xã Hòa An (Cầu rạch cũ)</t>
  </si>
  <si>
    <t>Giáp ranh phường Long Phú 1</t>
  </si>
  <si>
    <t>33.4</t>
  </si>
  <si>
    <t xml:space="preserve">Cầu Lâm Trường Phương Ninh </t>
  </si>
  <si>
    <t>Giáp ranh khu bảo tồn thiên nhiên Lung Ngọc Hoàng( hết ranh đất Hai Vính)</t>
  </si>
  <si>
    <t>33.5</t>
  </si>
  <si>
    <t>Đường cặp kênh Đức Bà</t>
  </si>
  <si>
    <t>Cầu Đức Bà</t>
  </si>
  <si>
    <t>Hết nhà thờ Đức Bà</t>
  </si>
  <si>
    <t>33.6</t>
  </si>
  <si>
    <t>Đường cặp kênh Xáng Lái Hiếu</t>
  </si>
  <si>
    <t xml:space="preserve">Cầu kênh Cây Mướp </t>
  </si>
  <si>
    <t>Cầu kênh Tư So</t>
  </si>
  <si>
    <t>Đường dẫn lên cầu Cái Sơn</t>
  </si>
  <si>
    <t>Cầu kênh Giải Phóng</t>
  </si>
  <si>
    <t xml:space="preserve">Cầu kênh Giải Phóng </t>
  </si>
  <si>
    <t>Kênh Lái Hiếu (nhỏ) giáp ranh phường Long Mỹ</t>
  </si>
  <si>
    <t>33.7</t>
  </si>
  <si>
    <t>Đường dẫn cầu Cái Sơn (2 bên cầu)</t>
  </si>
  <si>
    <t>Giáp Đường cặp kênh Xáng Lái Hiếu</t>
  </si>
  <si>
    <t>33.8</t>
  </si>
  <si>
    <t>Cầu Cái Sơn (giáp ranh đất Đỗ Thanh Bình)</t>
  </si>
  <si>
    <t>Giáp ranh xã Hòa An (Cầu Kênh Bờ Chuối)</t>
  </si>
  <si>
    <t>33.9</t>
  </si>
  <si>
    <t>Chợ Cái Sơn</t>
  </si>
  <si>
    <t>Đường cặp kênh Tư So</t>
  </si>
  <si>
    <t>Các tuyến đường nội bộ chợ</t>
  </si>
  <si>
    <t>33.10</t>
  </si>
  <si>
    <t>Khu Tái định cư Khu Bảo Tồn thiên nhiên Lung Ngọc Hoàng</t>
  </si>
  <si>
    <t>Đường số 1 lộ giới 21 mét (5,5 - 10 - 5,5)</t>
  </si>
  <si>
    <t>Đường số 2, 3, 4, 5, 6, 7 hộ giới 11,5 mét (3,0 - 5,5 - 3,0)</t>
  </si>
  <si>
    <t>33.11</t>
  </si>
  <si>
    <t>Chợ Phương Phú</t>
  </si>
  <si>
    <t>34.1</t>
  </si>
  <si>
    <t xml:space="preserve">Đường Quản lộ Phụng Hiệp </t>
  </si>
  <si>
    <t>Giáp ranh phường Ngã Bảy (Cầu Hai Dưỡng)</t>
  </si>
  <si>
    <t>Kênh Cây Mận</t>
  </si>
  <si>
    <t>34.2</t>
  </si>
  <si>
    <t>Đường ô tô về xã Tân Phước Hưng (ĐT 928B)</t>
  </si>
  <si>
    <t>Giáp ranh phường Ngã Bảy (Cầu Mười Lê)</t>
  </si>
  <si>
    <t>Đường tỉnh 928</t>
  </si>
  <si>
    <t>34.3</t>
  </si>
  <si>
    <t>Ranh xã Phương Bình</t>
  </si>
  <si>
    <t>34.4</t>
  </si>
  <si>
    <t>Trụ sở công an xã</t>
  </si>
  <si>
    <t>Giáp ranh xã Hiệp Hưng</t>
  </si>
  <si>
    <t>34.</t>
  </si>
  <si>
    <t>34.5</t>
  </si>
  <si>
    <t>Đường lộ chợ Búng Tàu</t>
  </si>
  <si>
    <t>Giáp ranh móng cầu cũ Búng Tàu</t>
  </si>
  <si>
    <t>Ranh Nhị Tỳ (Đường cặp Kênh xáng Búng Tàu)</t>
  </si>
  <si>
    <t>Giáp chân móng cầu cũ Búng Tàu (nhà anh Tiên)</t>
  </si>
  <si>
    <t>Hết ranh đất nhà anh Nguyễn Văn Mỹ</t>
  </si>
  <si>
    <t>Cầu mới Mười Biếu (Đường cặp kênh ngang)</t>
  </si>
  <si>
    <t xml:space="preserve">Cầu mới Mười Biếu </t>
  </si>
  <si>
    <t>34.6</t>
  </si>
  <si>
    <t>Hai đường song song sau nhà lồng chợ Búng Tàu</t>
  </si>
  <si>
    <t>Ranh nhà lồng chợ</t>
  </si>
  <si>
    <t>Ranh đất Hai Thành</t>
  </si>
  <si>
    <t>Cầu Sậy Niếu</t>
  </si>
  <si>
    <t>Cầu Kênh Tây</t>
  </si>
  <si>
    <t>35.</t>
  </si>
  <si>
    <t>Cầu Kênh 82</t>
  </si>
  <si>
    <t>Giáp xã Hòa An (Cầu Xáng Bộ)</t>
  </si>
  <si>
    <t>Đường 30 Tháng 4 (Đường tỉnh 927 cũ)</t>
  </si>
  <si>
    <t>Ranh lộ 26/3</t>
  </si>
  <si>
    <t>Hết ranh lộ 26/3</t>
  </si>
  <si>
    <t>Ranh Cầu vượt Cây Dương (Đường 3/2)</t>
  </si>
  <si>
    <t>Hết ranh Cầu vượt Cây Dương</t>
  </si>
  <si>
    <t>Giáp đường Đoàn Văn Chia</t>
  </si>
  <si>
    <t>Đường số 5 (Đường Nguyễn Thị Điền)</t>
  </si>
  <si>
    <t>Đường Hùng Vương (đường Lê Thị Tư)</t>
  </si>
  <si>
    <t>Cầu Kênh T82</t>
  </si>
  <si>
    <t>Kênh Châu Bộ</t>
  </si>
  <si>
    <t>Đường Đoàn Văn Chia (Đường tỉnh 928)</t>
  </si>
  <si>
    <t>Đường 30 Tháng 4 (đường tỉnh 927 cũ)</t>
  </si>
  <si>
    <t xml:space="preserve">Đường Võ Thị Tẩu </t>
  </si>
  <si>
    <t xml:space="preserve">Kênh Trường học </t>
  </si>
  <si>
    <t xml:space="preserve">Nguyễn Văn Nết </t>
  </si>
  <si>
    <t>Cầu Lái Hiếu ( Cầu vượt Cây Dương)</t>
  </si>
  <si>
    <t>Đường Nguyễn Thị Phấn (đường số 3)</t>
  </si>
  <si>
    <t>Giáp Đường 30 Tháng 4 (đường tỉnh 927 cũ)</t>
  </si>
  <si>
    <t>Đường Trần Văn Sơn (đường số 19)</t>
  </si>
  <si>
    <t>Đường Nguyễn Văn Quang (đường số 17)</t>
  </si>
  <si>
    <t>Đường số 20</t>
  </si>
  <si>
    <t xml:space="preserve">Đường Nguyễn Minh Quang </t>
  </si>
  <si>
    <t>Đường Nguyễn Văn Nết (đường số 9)</t>
  </si>
  <si>
    <t>Giáp kênh Lái Hiếu</t>
  </si>
  <si>
    <t>Đường vào Khu tái định cư Cây Dương phục vụ Dự án thành phần 3 thuộc dự án đầu tư xây dựng đường bộ cao tốc Châu Đốc - Cần Thơ - Sóc Trăng giai đoạn 1</t>
  </si>
  <si>
    <t>Cầu Kênh Châu bộ</t>
  </si>
  <si>
    <t>Đường Triệu Vĩnh Tường (đường số 30)</t>
  </si>
  <si>
    <t>Đường số 22</t>
  </si>
  <si>
    <t>Đường Hùng Vương (đường số 31)</t>
  </si>
  <si>
    <t>Đường 30 Tháng 4  (Trụ sở công an xã)</t>
  </si>
  <si>
    <t>Đường Đoàn Văn Chia</t>
  </si>
  <si>
    <t>Đường Nguyễn Thị Điền</t>
  </si>
  <si>
    <t xml:space="preserve">Đường 30 Tháng 4 </t>
  </si>
  <si>
    <t>Đoàn Văn Chia</t>
  </si>
  <si>
    <t>Đường Trương Thị Hoa</t>
  </si>
  <si>
    <t>Khu dân cư vượt lũ thị trấn Cây Dương</t>
  </si>
  <si>
    <t>Hết ranh khu dân cư</t>
  </si>
  <si>
    <t>Đường vào khu bờ Tràm</t>
  </si>
  <si>
    <t>Ranh khu dân cư vượt lũ Cây Dương</t>
  </si>
  <si>
    <t>Lộ Kênh Bờ Tràm</t>
  </si>
  <si>
    <t>Đường Nguyễn Thị Ba</t>
  </si>
  <si>
    <t>Cầu Ranh Án</t>
  </si>
  <si>
    <t>Cầu Kênh Bùi Kiệm</t>
  </si>
  <si>
    <t>Đường ô tô về xã Hiệp Hưng</t>
  </si>
  <si>
    <t>Giáp Đường tỉnh 928</t>
  </si>
  <si>
    <t>Cầu Mười Hùng</t>
  </si>
  <si>
    <t>Hùng Vương</t>
  </si>
  <si>
    <t xml:space="preserve">Đường số 20 </t>
  </si>
  <si>
    <t xml:space="preserve">Đường Trương Thị Hoa </t>
  </si>
  <si>
    <t xml:space="preserve">Đường Nguyễn Văn Quang </t>
  </si>
  <si>
    <t>Đường số 23</t>
  </si>
  <si>
    <t>35.22</t>
  </si>
  <si>
    <t>Đường số 25</t>
  </si>
  <si>
    <t>35.23</t>
  </si>
  <si>
    <t>Đường Lê Thị Bông</t>
  </si>
  <si>
    <t>35.24</t>
  </si>
  <si>
    <t xml:space="preserve">Đường Nguyễn Văn Thép </t>
  </si>
  <si>
    <t>35.25</t>
  </si>
  <si>
    <t xml:space="preserve">Đường Phạm Thị Dần (Đường D1 (khu dân cư thương mại thị trấn Cây Dương) </t>
  </si>
  <si>
    <t>Đường Đoàn Văn  Chia</t>
  </si>
  <si>
    <t>35.26</t>
  </si>
  <si>
    <t>Đường Lê Thị Nương (Đường D2 (khu dân cư thương mại thị trấn Cây Dương)</t>
  </si>
  <si>
    <t>35.27</t>
  </si>
  <si>
    <t>Đường Bùi Thị Chăm (Đường D3 (khu dân cư thương mại thị trấn Cây Dương)</t>
  </si>
  <si>
    <t>35.28</t>
  </si>
  <si>
    <t>Đường Lê Thị Cảnh (Đường D4 (khu dân cư thương mại thị trấn Cây Dương)</t>
  </si>
  <si>
    <t>35.29</t>
  </si>
  <si>
    <t>Đường Nguyễn Thị Hóa (Đường số 10 (khu dân cư thương mại thị trấn Cây Dương)</t>
  </si>
  <si>
    <t>35.30</t>
  </si>
  <si>
    <t>Đường Nguyễn Thị Điền (Đường số 5)</t>
  </si>
  <si>
    <t>Đường Lê Thị Tư (Đường số 6)</t>
  </si>
  <si>
    <t>35.31</t>
  </si>
  <si>
    <t>Hết đường lộ nhựa</t>
  </si>
  <si>
    <t>35.32</t>
  </si>
  <si>
    <t xml:space="preserve">Đường Hùng Vương </t>
  </si>
  <si>
    <t>35.33</t>
  </si>
  <si>
    <t>Đường số 3 Khu dân cư Phụng Hiệp</t>
  </si>
  <si>
    <t>35.34</t>
  </si>
  <si>
    <t>Đường số 4 Khu dân cư Phụng Hiệp</t>
  </si>
  <si>
    <t xml:space="preserve">Đường số 5 dự mở </t>
  </si>
  <si>
    <t>Hết lộ nhựa</t>
  </si>
  <si>
    <t>35.35</t>
  </si>
  <si>
    <t>Khu tái định cư tại thị trấn Cây Dương</t>
  </si>
  <si>
    <t>Đường số 12 (25m)</t>
  </si>
  <si>
    <t>Đường số 10 (17m)</t>
  </si>
  <si>
    <t>Đường số 23 (17m)</t>
  </si>
  <si>
    <t>Đường số 25 (17m)</t>
  </si>
  <si>
    <t>Đường Lê Thị Bông (Đường số 27 (17m))</t>
  </si>
  <si>
    <t>35.36</t>
  </si>
  <si>
    <t>Khu tái định cư Cây Dương phục vụ Dự án thành phần 3 thuộc dự án đầu tư xây dựng đường bộ cao tốc Châu Đốc - Cần Thơ - Sóc Trăng giai đoạn 1</t>
  </si>
  <si>
    <t>Đường số 1 (lộ giới 18m)</t>
  </si>
  <si>
    <t>Đường số 2 (lộ giới 15m)</t>
  </si>
  <si>
    <t>Đường số 3 (lộ giới 14m)</t>
  </si>
  <si>
    <t>Đường số 4 (lộ giới 14m)</t>
  </si>
  <si>
    <t>Đường số 5 (lộ giới 14m)</t>
  </si>
  <si>
    <t>Đường số 6 (lộ giới 14m)</t>
  </si>
  <si>
    <t>Đường số 7 (lộ giới 14m)</t>
  </si>
  <si>
    <t>Giáp ranh xã Thạnh Hòa</t>
  </si>
  <si>
    <t>Cầu Cây Dương (Ngã tư Máy Cháy)</t>
  </si>
  <si>
    <t>36.</t>
  </si>
  <si>
    <t>Cầu La Bách</t>
  </si>
  <si>
    <t>Giáp ranh Đường ô tô về trung tâm xã Hòa Mỹ</t>
  </si>
  <si>
    <t>Ranh Đường ô tô về trung tâm xã Hòa Mỹ</t>
  </si>
  <si>
    <t>Ranh xã Hiệp Hưng (cầu Trường học)</t>
  </si>
  <si>
    <t>Đường ô tô về trung tâm xã Hòa Mỹ</t>
  </si>
  <si>
    <t>Cầu kênh Tây (Họa Đồ)</t>
  </si>
  <si>
    <t>Đường về trung tâm xã Phụng Hiệp</t>
  </si>
  <si>
    <t>Cầu ngã tư Đất Sét</t>
  </si>
  <si>
    <t>Giáp ranh phường Ngã Bảy (Cầu UBND phường Lái Hiếu)</t>
  </si>
  <si>
    <t>Đường tỉnh 927 (Cầu Sậy Niếu)</t>
  </si>
  <si>
    <t>Giáp ranh lộ Xẻo Môn</t>
  </si>
  <si>
    <t>Chợ Hòa Mỹ</t>
  </si>
  <si>
    <t>Các đường nội ô chợ</t>
  </si>
  <si>
    <t>Cầu Nàng Mau (Cầu Trắng Lớn)</t>
  </si>
  <si>
    <t>37.</t>
  </si>
  <si>
    <t>Ranh phường Đại Thành</t>
  </si>
  <si>
    <t>Cống Mâm Thao</t>
  </si>
  <si>
    <t>Đường rẽ vào tỉnh lộ 928</t>
  </si>
  <si>
    <t>Đường tỉnh 925B</t>
  </si>
  <si>
    <t xml:space="preserve">Ranh xã Phú Hữu </t>
  </si>
  <si>
    <t>Kênh Mụ Thể</t>
  </si>
  <si>
    <t>Cầu Cây</t>
  </si>
  <si>
    <t>Đường tránh Đường tỉnh 928</t>
  </si>
  <si>
    <t xml:space="preserve">Đường vào Khu tái định cư xã Long Thạnh (dự án Quốc lộ 1A giai đoạn 2) ấp Trường Khánh 1 </t>
  </si>
  <si>
    <t>Khu tái định cư xã Thạnh Hòa (dự án Quốc lộ 1A giai đoạn 1) ấp Trường Khánh 1</t>
  </si>
  <si>
    <t>Khu tái định cư xã Long Thạnh (dự án Quốc lộ 1A giai đoạn 1) ấp Trường Khánh 1</t>
  </si>
  <si>
    <t>Đường song song Quốc lộ 1A (không áp dụng đối với các thửa đất mặt tiền Quốc lộ 1A)</t>
  </si>
  <si>
    <t>Cầu Cái Đinh</t>
  </si>
  <si>
    <t>Đường ô tô về trung tâm xã Thạnh Hòa (ấp Trường Khánh 1)</t>
  </si>
  <si>
    <t>Hết Trụ sở UBND xã Thạnh Hòa</t>
  </si>
  <si>
    <t>Ranh Trụ sở UBND xã Thạnh Hòa</t>
  </si>
  <si>
    <t>Ngã tư Vàm Xẻo Đon</t>
  </si>
  <si>
    <t>Đường về xã Thạnh Hòa (đường cũ)</t>
  </si>
  <si>
    <t>Đường về xã Thạnh Hòa</t>
  </si>
  <si>
    <t>Đường đi xã Đông Phước</t>
  </si>
  <si>
    <t>Đường về cầu Nhị Hồng</t>
  </si>
  <si>
    <t>Kênh mương lộ Quốc lộ 1A</t>
  </si>
  <si>
    <t>Đầu Cầu Nhị Hồng</t>
  </si>
  <si>
    <t>Đường đi phố 10 căn</t>
  </si>
  <si>
    <t>Cầu Bà Triệu</t>
  </si>
  <si>
    <t>Cầu Xáng Bộ</t>
  </si>
  <si>
    <t>Đường Tha La</t>
  </si>
  <si>
    <t>Cầu Sơn Đài</t>
  </si>
  <si>
    <t>Lộ Thanh Niên</t>
  </si>
  <si>
    <t>Sông Tầm Vu</t>
  </si>
  <si>
    <t xml:space="preserve">Lộ Rạch Chanh - Ranh Làng </t>
  </si>
  <si>
    <t xml:space="preserve">Cầu Rạch Chanh </t>
  </si>
  <si>
    <t>Đường dẫn vào khu tái định cư Tân Long (Giai đoạn 1)</t>
  </si>
  <si>
    <t>Khu tái định cư Tân Long (Giai đoạn 1)</t>
  </si>
  <si>
    <t>Khu dân cư - Thương mại - Dịch vụ đa chức năng Minh Trí</t>
  </si>
  <si>
    <t>Các tuyến đường nội bộ theo qui hoạch chi tiết xây dựng</t>
  </si>
  <si>
    <t>Khu thương mại chợ Cầu Trắng</t>
  </si>
  <si>
    <t>Đường số 1; LG 13m (3-7-3)</t>
  </si>
  <si>
    <t>Đường số 2, số 8 LG 13m (3-7-3); Đường số 9; LG 12m (2-7-3)</t>
  </si>
  <si>
    <t>Đường số 3, số 4, số 6, số 7; LG 13m (3-7-3)</t>
  </si>
  <si>
    <t>Khu tái định cư xã Tân Long (sạt lở)</t>
  </si>
  <si>
    <t>Đường nhựa đấu nối vào đường tỉnh 925B</t>
  </si>
  <si>
    <t>Chợ Thạnh Hòa</t>
  </si>
  <si>
    <t>Chợ Phú Khởi</t>
  </si>
  <si>
    <t>Chợ Long Thạnh</t>
  </si>
  <si>
    <t>Cầu qua Trường trung học cơ sở Long Thạnh</t>
  </si>
  <si>
    <t>Các đường nội ô trong chợ</t>
  </si>
  <si>
    <t>Chợ Tân Long (cũ)</t>
  </si>
  <si>
    <t>Xã Phong Nẫm</t>
  </si>
  <si>
    <t>69.1</t>
  </si>
  <si>
    <t>69.2</t>
  </si>
  <si>
    <t>Hết ranh đất 4 Suôl</t>
  </si>
  <si>
    <t>Đường tỉnh 922 (Giáp ranh xã Đông Hiệp)</t>
  </si>
  <si>
    <t>Kinh 200 (Giáp ranh phường Thới Long)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</si>
</sst>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1" formatCode="_(* #,##0_);_(* \(#,##0\);_(* &quot;-&quot;_);_(@_)"/>
    <numFmt numFmtId="43" formatCode="_(* #,##0.00_);_(* \(#,##0.00\);_(* &quot;-&quot;??_);_(@_)"/>
    <numFmt numFmtId="164" formatCode="_-* #,##0.00_-;\-* #,##0.00_-;_-* &quot;-&quot;??_-;_-@_-"/>
    <numFmt numFmtId="165" formatCode="_(* #,##0_);_(* \(#,##0\);_(* &quot;-&quot;??_);_(@_)"/>
    <numFmt numFmtId="166" formatCode="#,##0;[Red]#,##0"/>
    <numFmt numFmtId="167" formatCode="0.000"/>
    <numFmt numFmtId="168" formatCode="#,##0.00;[Red]#,##0.00"/>
    <numFmt numFmtId="169" formatCode="#,##0.0"/>
    <numFmt numFmtId="170" formatCode="_-* #,##0.00\ _₫_-;\-* #,##0.00\ _₫_-;_-* &quot;-&quot;??\ _₫_-;_-@_-"/>
    <numFmt numFmtId="171" formatCode="_-* #,##0\ _₫_-;\-* #,##0\ _₫_-;_-* &quot;-&quot;??\ _₫_-;_-@_-"/>
  </numFmts>
  <fonts count="46" x14ac:knownFonts="1">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sz val="10"/>
      <name val="Times New Roman"/>
      <family val="1"/>
    </font>
    <font>
      <sz val="10"/>
      <name val="Arial"/>
      <family val="2"/>
    </font>
    <font>
      <sz val="10"/>
      <name val="Times New Roman"/>
      <family val="1"/>
    </font>
    <font>
      <sz val="14"/>
      <color theme="1"/>
      <name val="Times New Roman"/>
      <family val="1"/>
    </font>
    <font>
      <sz val="14"/>
      <name val="Times New Roman"/>
      <family val="1"/>
    </font>
    <font>
      <b/>
      <sz val="14"/>
      <name val="Times New Roman"/>
      <family val="1"/>
    </font>
    <font>
      <i/>
      <sz val="14"/>
      <name val="Times New Roman"/>
      <family val="1"/>
    </font>
    <font>
      <i/>
      <vertAlign val="superscript"/>
      <sz val="14"/>
      <name val="Times New Roman"/>
      <family val="1"/>
    </font>
    <font>
      <b/>
      <sz val="14"/>
      <color theme="1"/>
      <name val="Times New Roman"/>
      <family val="1"/>
    </font>
    <font>
      <sz val="14"/>
      <color rgb="FFFF0000"/>
      <name val="Times New Roman"/>
      <family val="1"/>
    </font>
    <font>
      <b/>
      <sz val="9"/>
      <color indexed="81"/>
      <name val="Tahoma"/>
      <family val="2"/>
    </font>
    <font>
      <b/>
      <sz val="14"/>
      <color rgb="FFFF0000"/>
      <name val="Times New Roman"/>
      <family val="1"/>
    </font>
    <font>
      <b/>
      <sz val="9"/>
      <name val="Tahoma"/>
      <family val="2"/>
    </font>
    <font>
      <sz val="9"/>
      <name val="Tahoma"/>
      <family val="2"/>
    </font>
    <font>
      <sz val="10"/>
      <name val="Times New Roman"/>
      <family val="1"/>
    </font>
    <font>
      <u/>
      <sz val="10"/>
      <color indexed="12"/>
      <name val="Arial"/>
      <family val="2"/>
    </font>
    <font>
      <b/>
      <sz val="8"/>
      <name val="Tahoma"/>
      <family val="2"/>
    </font>
    <font>
      <sz val="8"/>
      <name val="Tahoma"/>
      <family val="2"/>
    </font>
    <font>
      <sz val="14"/>
      <color indexed="8"/>
      <name val="Times New Roman"/>
      <family val="1"/>
    </font>
    <font>
      <sz val="10"/>
      <color rgb="FF000000"/>
      <name val="Times New Roman"/>
      <family val="1"/>
    </font>
    <font>
      <sz val="8"/>
      <name val="Times New Roman"/>
      <family val="1"/>
    </font>
    <font>
      <strike/>
      <sz val="14"/>
      <name val="Times New Roman"/>
      <family val="1"/>
    </font>
    <font>
      <b/>
      <sz val="14"/>
      <name val="Cambria"/>
      <family val="1"/>
      <scheme val="major"/>
    </font>
    <font>
      <sz val="8"/>
      <name val="Times New Roman"/>
      <family val="1"/>
    </font>
    <font>
      <sz val="14"/>
      <color rgb="FF00B0F0"/>
      <name val="Times New Roman"/>
      <family val="1"/>
    </font>
    <font>
      <b/>
      <sz val="14"/>
      <color rgb="FF00B0F0"/>
      <name val="Times New Roman"/>
      <family val="1"/>
    </font>
    <font>
      <b/>
      <sz val="14"/>
      <color rgb="FF00B050"/>
      <name val="Times New Roman"/>
      <family val="1"/>
    </font>
    <font>
      <sz val="14"/>
      <color rgb="FF00B050"/>
      <name val="Times New Roman"/>
      <family val="1"/>
    </font>
    <font>
      <b/>
      <sz val="12"/>
      <name val="Times New Roman"/>
      <family val="1"/>
    </font>
    <font>
      <b/>
      <sz val="12"/>
      <color rgb="FFFF0000"/>
      <name val="Times New Roman"/>
      <family val="1"/>
    </font>
    <font>
      <b/>
      <sz val="12"/>
      <color theme="1"/>
      <name val="Times New Roman"/>
      <family val="1"/>
    </font>
    <font>
      <sz val="12"/>
      <name val="Times New Roman"/>
      <family val="1"/>
    </font>
    <font>
      <sz val="9"/>
      <color indexed="81"/>
      <name val="Tahoma"/>
      <family val="2"/>
    </font>
    <font>
      <sz val="14"/>
      <color rgb="FF000000"/>
      <name val="Times New Roman"/>
      <family val="1"/>
    </font>
    <font>
      <i/>
      <sz val="12"/>
      <name val="Times New Roman"/>
      <family val="1"/>
    </font>
    <font>
      <i/>
      <vertAlign val="superscript"/>
      <sz val="12"/>
      <name val="Times New Roman"/>
      <family val="1"/>
    </font>
    <font>
      <b/>
      <i/>
      <sz val="12"/>
      <name val="Times New Roman"/>
      <family val="1"/>
    </font>
    <font>
      <sz val="11"/>
      <color theme="1"/>
      <name val="Calibri"/>
      <family val="2"/>
      <charset val="163"/>
      <scheme val="minor"/>
    </font>
    <font>
      <sz val="13"/>
      <name val="Times New Roman"/>
      <family val="1"/>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solid">
        <fgColor rgb="FFFFFFFF"/>
        <bgColor indexed="64"/>
      </patternFill>
    </fill>
    <fill>
      <patternFill patternType="solid">
        <fgColor rgb="FFFF0000"/>
        <bgColor indexed="64"/>
      </patternFill>
    </fill>
    <fill>
      <patternFill patternType="solid">
        <fgColor rgb="FFFFC000"/>
        <bgColor indexed="64"/>
      </patternFill>
    </fill>
    <fill>
      <patternFill patternType="solid">
        <fgColor theme="7" tint="0.59999389629810485"/>
        <bgColor indexed="64"/>
      </patternFill>
    </fill>
    <fill>
      <patternFill patternType="solid">
        <fgColor theme="8"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s>
  <cellStyleXfs count="68">
    <xf numFmtId="0" fontId="0" fillId="0" borderId="0"/>
    <xf numFmtId="41" fontId="7"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 fillId="0" borderId="0"/>
    <xf numFmtId="0" fontId="8" fillId="0" borderId="0"/>
    <xf numFmtId="0" fontId="7" fillId="0" borderId="0"/>
    <xf numFmtId="9" fontId="8" fillId="0" borderId="0" applyFont="0" applyFill="0" applyBorder="0" applyAlignment="0" applyProtection="0"/>
    <xf numFmtId="43" fontId="6" fillId="0" borderId="0" applyFont="0" applyFill="0" applyBorder="0" applyAlignment="0" applyProtection="0"/>
    <xf numFmtId="0" fontId="8" fillId="0" borderId="0"/>
    <xf numFmtId="0" fontId="5" fillId="0" borderId="0"/>
    <xf numFmtId="43" fontId="21" fillId="0" borderId="0" applyFont="0" applyFill="0" applyBorder="0" applyAlignment="0" applyProtection="0"/>
    <xf numFmtId="0" fontId="22" fillId="0" borderId="0" applyNumberFormat="0" applyFill="0" applyBorder="0" applyAlignment="0" applyProtection="0">
      <alignment vertical="top"/>
      <protection locked="0"/>
    </xf>
    <xf numFmtId="164" fontId="4" fillId="0" borderId="0" applyFont="0" applyFill="0" applyBorder="0" applyAlignment="0" applyProtection="0"/>
    <xf numFmtId="43" fontId="6" fillId="0" borderId="0" applyFont="0" applyFill="0" applyBorder="0" applyAlignment="0" applyProtection="0"/>
    <xf numFmtId="0" fontId="8" fillId="0" borderId="0"/>
    <xf numFmtId="0" fontId="6" fillId="0" borderId="0"/>
    <xf numFmtId="41" fontId="6" fillId="0" borderId="0" applyFont="0" applyFill="0" applyBorder="0" applyAlignment="0" applyProtection="0"/>
    <xf numFmtId="0" fontId="6" fillId="0" borderId="0"/>
    <xf numFmtId="0" fontId="6" fillId="0" borderId="0"/>
    <xf numFmtId="0" fontId="3" fillId="0" borderId="0"/>
    <xf numFmtId="43" fontId="6" fillId="0" borderId="0" applyFont="0" applyFill="0" applyBorder="0" applyAlignment="0" applyProtection="0"/>
    <xf numFmtId="164"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44"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1" fontId="6" fillId="0" borderId="0" applyFont="0" applyFill="0" applyBorder="0" applyAlignment="0" applyProtection="0"/>
    <xf numFmtId="0" fontId="6" fillId="0" borderId="0"/>
    <xf numFmtId="0" fontId="6" fillId="0" borderId="0"/>
    <xf numFmtId="0" fontId="3" fillId="0" borderId="0"/>
    <xf numFmtId="164"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 fillId="0" borderId="0"/>
    <xf numFmtId="43" fontId="6" fillId="0" borderId="0" applyFont="0" applyFill="0" applyBorder="0" applyAlignment="0" applyProtection="0"/>
    <xf numFmtId="164"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 fillId="0" borderId="0"/>
    <xf numFmtId="43" fontId="6"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170"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cellStyleXfs>
  <cellXfs count="660">
    <xf numFmtId="0" fontId="0" fillId="0" borderId="0" xfId="0"/>
    <xf numFmtId="0" fontId="10" fillId="0" borderId="0" xfId="0" applyFont="1" applyAlignment="1">
      <alignment vertical="center" wrapText="1"/>
    </xf>
    <xf numFmtId="0" fontId="10" fillId="0" borderId="0" xfId="0" applyFont="1" applyAlignment="1">
      <alignment horizontal="justify" vertical="center" wrapText="1"/>
    </xf>
    <xf numFmtId="165" fontId="10" fillId="0" borderId="0" xfId="0" applyNumberFormat="1" applyFont="1" applyAlignment="1">
      <alignment vertical="center" wrapText="1"/>
    </xf>
    <xf numFmtId="0" fontId="11" fillId="2" borderId="0" xfId="0" applyFont="1" applyFill="1" applyAlignment="1">
      <alignment vertical="center" wrapText="1"/>
    </xf>
    <xf numFmtId="165" fontId="12" fillId="0" borderId="1" xfId="0" applyNumberFormat="1" applyFont="1" applyBorder="1" applyAlignment="1">
      <alignment horizontal="center" vertical="center" wrapText="1"/>
    </xf>
    <xf numFmtId="165" fontId="10" fillId="0" borderId="1" xfId="0" applyNumberFormat="1" applyFont="1" applyBorder="1" applyAlignment="1">
      <alignment vertical="center" wrapText="1"/>
    </xf>
    <xf numFmtId="0" fontId="11" fillId="4" borderId="0" xfId="0" applyFont="1" applyFill="1" applyAlignment="1">
      <alignment vertical="center" wrapText="1"/>
    </xf>
    <xf numFmtId="0" fontId="10" fillId="4" borderId="0" xfId="0" applyFont="1" applyFill="1" applyAlignment="1">
      <alignment vertical="center" wrapText="1"/>
    </xf>
    <xf numFmtId="165" fontId="15" fillId="0" borderId="1" xfId="0" applyNumberFormat="1" applyFont="1" applyBorder="1" applyAlignment="1">
      <alignment vertical="center" wrapText="1"/>
    </xf>
    <xf numFmtId="165" fontId="10" fillId="3" borderId="1" xfId="0" applyNumberFormat="1" applyFont="1" applyFill="1" applyBorder="1" applyAlignment="1">
      <alignment vertical="center" wrapText="1"/>
    </xf>
    <xf numFmtId="0" fontId="10" fillId="3" borderId="0" xfId="0" applyFont="1" applyFill="1" applyAlignment="1">
      <alignment vertical="center" wrapText="1"/>
    </xf>
    <xf numFmtId="165" fontId="10" fillId="4" borderId="1" xfId="0" applyNumberFormat="1" applyFont="1" applyFill="1" applyBorder="1" applyAlignment="1">
      <alignment vertical="center" wrapText="1"/>
    </xf>
    <xf numFmtId="165" fontId="10" fillId="5" borderId="1" xfId="0" applyNumberFormat="1" applyFont="1" applyFill="1" applyBorder="1" applyAlignment="1">
      <alignment vertical="center" wrapText="1"/>
    </xf>
    <xf numFmtId="0" fontId="10" fillId="5" borderId="0" xfId="0" applyFont="1" applyFill="1" applyAlignment="1">
      <alignment vertical="center" wrapText="1"/>
    </xf>
    <xf numFmtId="0" fontId="12" fillId="0" borderId="1" xfId="0" applyFont="1" applyBorder="1" applyAlignment="1">
      <alignment horizontal="center" vertical="center" wrapText="1"/>
    </xf>
    <xf numFmtId="0" fontId="16" fillId="0" borderId="1" xfId="0" applyFont="1" applyBorder="1" applyAlignment="1">
      <alignment horizontal="left" vertical="center" wrapText="1"/>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1" fillId="0" borderId="1" xfId="0" applyFont="1" applyBorder="1" applyAlignment="1">
      <alignment vertical="center" wrapText="1"/>
    </xf>
    <xf numFmtId="49" fontId="11" fillId="0" borderId="1" xfId="0" applyNumberFormat="1" applyFont="1" applyBorder="1" applyAlignment="1">
      <alignment vertical="center" wrapText="1"/>
    </xf>
    <xf numFmtId="0" fontId="11" fillId="0" borderId="1" xfId="0" applyFont="1" applyBorder="1" applyAlignment="1">
      <alignment horizontal="left" vertical="center" wrapText="1"/>
    </xf>
    <xf numFmtId="0" fontId="10" fillId="5" borderId="1" xfId="0" applyFont="1" applyFill="1" applyBorder="1" applyAlignment="1">
      <alignment vertical="center" wrapText="1"/>
    </xf>
    <xf numFmtId="0" fontId="11" fillId="0" borderId="1" xfId="0" applyFont="1" applyBorder="1" applyAlignment="1">
      <alignment horizontal="center" vertical="center" wrapText="1"/>
    </xf>
    <xf numFmtId="49" fontId="10" fillId="0" borderId="1" xfId="2" applyNumberFormat="1" applyFont="1" applyFill="1" applyBorder="1" applyAlignment="1">
      <alignment horizontal="center" vertical="center" wrapText="1"/>
    </xf>
    <xf numFmtId="0" fontId="11" fillId="0" borderId="1" xfId="5" applyFont="1" applyBorder="1" applyAlignment="1">
      <alignment horizontal="left" vertical="center" wrapText="1"/>
    </xf>
    <xf numFmtId="0" fontId="11" fillId="0" borderId="1" xfId="5" applyFont="1" applyBorder="1" applyAlignment="1">
      <alignment horizontal="center" vertical="center" wrapText="1"/>
    </xf>
    <xf numFmtId="0" fontId="10" fillId="3" borderId="1" xfId="0" applyFont="1" applyFill="1" applyBorder="1" applyAlignment="1">
      <alignment horizontal="left" vertical="center" wrapText="1"/>
    </xf>
    <xf numFmtId="0" fontId="10" fillId="0" borderId="0" xfId="0" applyFont="1" applyAlignment="1">
      <alignment horizontal="left" vertical="center" wrapText="1"/>
    </xf>
    <xf numFmtId="0" fontId="15" fillId="0" borderId="1" xfId="0" applyFont="1" applyBorder="1" applyAlignment="1">
      <alignment horizontal="left" vertical="center" wrapText="1"/>
    </xf>
    <xf numFmtId="0" fontId="12" fillId="0" borderId="1" xfId="0" applyFont="1" applyBorder="1" applyAlignment="1">
      <alignment vertical="center" wrapText="1"/>
    </xf>
    <xf numFmtId="0" fontId="15" fillId="0" borderId="1" xfId="0" applyFont="1" applyBorder="1" applyAlignment="1">
      <alignment vertical="center" wrapText="1"/>
    </xf>
    <xf numFmtId="0" fontId="18" fillId="0" borderId="1" xfId="0" applyFont="1" applyBorder="1" applyAlignment="1">
      <alignment vertical="center" wrapText="1"/>
    </xf>
    <xf numFmtId="0" fontId="10" fillId="4" borderId="1" xfId="0" applyFont="1" applyFill="1" applyBorder="1" applyAlignment="1">
      <alignment vertical="center" wrapText="1"/>
    </xf>
    <xf numFmtId="0" fontId="25" fillId="0" borderId="1" xfId="0" applyFont="1" applyBorder="1" applyAlignment="1">
      <alignment vertical="center" wrapText="1"/>
    </xf>
    <xf numFmtId="0" fontId="18" fillId="5" borderId="1" xfId="0" applyFont="1" applyFill="1" applyBorder="1" applyAlignment="1">
      <alignment vertical="center" wrapText="1"/>
    </xf>
    <xf numFmtId="165" fontId="11" fillId="0" borderId="1" xfId="0" applyNumberFormat="1" applyFont="1" applyBorder="1" applyAlignment="1">
      <alignment vertical="center" wrapText="1"/>
    </xf>
    <xf numFmtId="0" fontId="11" fillId="0" borderId="1" xfId="0" applyFont="1" applyBorder="1" applyAlignment="1">
      <alignment wrapText="1"/>
    </xf>
    <xf numFmtId="0" fontId="25" fillId="5" borderId="1" xfId="0" applyFont="1" applyFill="1" applyBorder="1" applyAlignment="1">
      <alignment vertical="center" wrapText="1"/>
    </xf>
    <xf numFmtId="49" fontId="12" fillId="0" borderId="1" xfId="0" applyNumberFormat="1" applyFont="1" applyBorder="1" applyAlignment="1">
      <alignment horizontal="center" vertical="center" wrapText="1"/>
    </xf>
    <xf numFmtId="0" fontId="15" fillId="4" borderId="0" xfId="0" applyFont="1" applyFill="1" applyAlignment="1">
      <alignment vertical="center" wrapText="1"/>
    </xf>
    <xf numFmtId="0" fontId="15" fillId="0" borderId="0" xfId="0" applyFont="1" applyAlignment="1">
      <alignment vertical="center" wrapText="1"/>
    </xf>
    <xf numFmtId="0" fontId="10" fillId="0" borderId="1" xfId="0" applyFont="1" applyBorder="1" applyAlignment="1">
      <alignment horizontal="justify" vertical="center" wrapText="1"/>
    </xf>
    <xf numFmtId="0" fontId="16" fillId="0" borderId="1" xfId="0" applyFont="1" applyBorder="1" applyAlignment="1">
      <alignment horizontal="justify" vertical="center" wrapText="1"/>
    </xf>
    <xf numFmtId="0" fontId="15" fillId="0" borderId="1" xfId="0" applyFont="1" applyBorder="1" applyAlignment="1">
      <alignment horizontal="justify" vertical="center" wrapText="1"/>
    </xf>
    <xf numFmtId="166" fontId="11" fillId="0" borderId="1" xfId="0" applyNumberFormat="1" applyFont="1" applyBorder="1" applyAlignment="1">
      <alignment vertical="center" wrapText="1"/>
    </xf>
    <xf numFmtId="3" fontId="11" fillId="0" borderId="1" xfId="0" applyNumberFormat="1" applyFont="1" applyBorder="1" applyAlignment="1">
      <alignment vertical="center" wrapText="1"/>
    </xf>
    <xf numFmtId="166" fontId="11" fillId="0" borderId="1" xfId="0" applyNumberFormat="1" applyFont="1" applyBorder="1" applyAlignment="1">
      <alignment horizontal="right" vertical="center" wrapText="1"/>
    </xf>
    <xf numFmtId="49" fontId="10" fillId="0" borderId="0" xfId="0" applyNumberFormat="1" applyFont="1" applyAlignment="1">
      <alignment horizontal="center" vertical="center" wrapText="1"/>
    </xf>
    <xf numFmtId="165" fontId="10"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165" fontId="11" fillId="0" borderId="1" xfId="0" applyNumberFormat="1" applyFont="1" applyBorder="1" applyAlignment="1">
      <alignment horizontal="center" vertical="center" wrapText="1"/>
    </xf>
    <xf numFmtId="165" fontId="10" fillId="0" borderId="0" xfId="0" applyNumberFormat="1" applyFont="1" applyAlignment="1">
      <alignment horizontal="center" vertical="center" wrapText="1"/>
    </xf>
    <xf numFmtId="0" fontId="25" fillId="4" borderId="1" xfId="0" applyFont="1" applyFill="1" applyBorder="1" applyAlignment="1">
      <alignment vertical="center" wrapText="1"/>
    </xf>
    <xf numFmtId="49" fontId="10" fillId="0" borderId="3" xfId="0" applyNumberFormat="1" applyFont="1" applyBorder="1" applyAlignment="1">
      <alignment horizontal="center" vertical="center" wrapText="1"/>
    </xf>
    <xf numFmtId="49" fontId="16" fillId="0" borderId="3"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0" fontId="26" fillId="6" borderId="1" xfId="0" applyFont="1" applyFill="1" applyBorder="1" applyAlignment="1">
      <alignment horizontal="center" vertical="center" wrapText="1"/>
    </xf>
    <xf numFmtId="0" fontId="26" fillId="6" borderId="1" xfId="0" applyFont="1" applyFill="1" applyBorder="1" applyAlignment="1">
      <alignment horizontal="left" vertical="center" wrapText="1"/>
    </xf>
    <xf numFmtId="167" fontId="26" fillId="6" borderId="1" xfId="0" applyNumberFormat="1" applyFont="1" applyFill="1" applyBorder="1" applyAlignment="1">
      <alignment horizontal="center" vertical="center" wrapText="1"/>
    </xf>
    <xf numFmtId="0" fontId="26" fillId="6" borderId="1" xfId="0" applyFont="1" applyFill="1" applyBorder="1" applyAlignment="1">
      <alignment vertical="center" wrapText="1"/>
    </xf>
    <xf numFmtId="0" fontId="10" fillId="3" borderId="1" xfId="0" applyFont="1" applyFill="1" applyBorder="1" applyAlignment="1">
      <alignment vertical="center" wrapText="1"/>
    </xf>
    <xf numFmtId="0" fontId="11" fillId="0" borderId="0" xfId="0" applyFont="1" applyAlignment="1">
      <alignment vertical="center" wrapText="1"/>
    </xf>
    <xf numFmtId="0" fontId="8" fillId="0" borderId="5" xfId="0" applyFont="1" applyBorder="1" applyAlignment="1">
      <alignment horizontal="center" vertical="center" wrapText="1"/>
    </xf>
    <xf numFmtId="0" fontId="8" fillId="0" borderId="5" xfId="0" applyFont="1" applyBorder="1" applyAlignment="1">
      <alignment vertical="center" wrapText="1"/>
    </xf>
    <xf numFmtId="0" fontId="8" fillId="0" borderId="9" xfId="0" applyFont="1" applyBorder="1" applyAlignment="1">
      <alignment horizontal="center" vertical="center" wrapText="1"/>
    </xf>
    <xf numFmtId="0" fontId="8" fillId="0" borderId="9" xfId="0" applyFont="1" applyBorder="1" applyAlignment="1">
      <alignment vertical="center" wrapText="1"/>
    </xf>
    <xf numFmtId="0" fontId="8" fillId="0" borderId="16" xfId="0" applyFont="1" applyBorder="1" applyAlignment="1">
      <alignment horizontal="center" vertical="center" wrapText="1"/>
    </xf>
    <xf numFmtId="0" fontId="8" fillId="0" borderId="8" xfId="0" applyFont="1" applyBorder="1" applyAlignment="1">
      <alignment horizontal="center" vertical="center" wrapText="1"/>
    </xf>
    <xf numFmtId="0" fontId="8" fillId="0" borderId="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49" fontId="11" fillId="0" borderId="1" xfId="0" applyNumberFormat="1" applyFont="1" applyBorder="1" applyAlignment="1">
      <alignment horizontal="center" vertical="center" wrapText="1"/>
    </xf>
    <xf numFmtId="0" fontId="8" fillId="0" borderId="18" xfId="0" applyFont="1" applyBorder="1" applyAlignment="1">
      <alignment horizontal="center" vertical="center" wrapText="1"/>
    </xf>
    <xf numFmtId="0" fontId="8" fillId="0" borderId="10" xfId="0" applyFont="1" applyBorder="1" applyAlignment="1">
      <alignment vertical="center" wrapText="1"/>
    </xf>
    <xf numFmtId="0" fontId="8" fillId="0" borderId="19" xfId="0" applyFont="1" applyBorder="1" applyAlignment="1">
      <alignment horizontal="center" vertical="center" wrapText="1"/>
    </xf>
    <xf numFmtId="0" fontId="8" fillId="0" borderId="17" xfId="0" applyFont="1" applyBorder="1" applyAlignment="1">
      <alignment vertical="center" wrapText="1"/>
    </xf>
    <xf numFmtId="0" fontId="8" fillId="0" borderId="17" xfId="0" applyFont="1" applyBorder="1" applyAlignment="1">
      <alignment horizontal="center" vertical="center" wrapText="1"/>
    </xf>
    <xf numFmtId="0" fontId="8" fillId="0" borderId="1" xfId="0" applyFont="1" applyBorder="1" applyAlignment="1">
      <alignment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8" xfId="0" applyFont="1" applyBorder="1" applyAlignment="1">
      <alignment vertical="center" wrapText="1"/>
    </xf>
    <xf numFmtId="0" fontId="8" fillId="0" borderId="22" xfId="0" applyFont="1" applyBorder="1" applyAlignment="1">
      <alignment horizontal="center" vertical="center" wrapText="1"/>
    </xf>
    <xf numFmtId="0" fontId="8" fillId="0" borderId="0" xfId="0" applyFont="1" applyAlignment="1">
      <alignment vertical="center" wrapText="1"/>
    </xf>
    <xf numFmtId="0" fontId="8" fillId="0" borderId="0" xfId="0" applyFont="1" applyAlignment="1">
      <alignment horizontal="center" vertical="center" wrapText="1"/>
    </xf>
    <xf numFmtId="0" fontId="8" fillId="0" borderId="24" xfId="0" applyFont="1" applyBorder="1" applyAlignment="1">
      <alignment horizontal="center" vertical="center" wrapText="1"/>
    </xf>
    <xf numFmtId="0" fontId="12" fillId="0" borderId="1" xfId="0" applyFont="1" applyBorder="1" applyAlignment="1">
      <alignment wrapText="1"/>
    </xf>
    <xf numFmtId="0" fontId="8" fillId="0" borderId="12" xfId="0" applyFont="1" applyBorder="1" applyAlignment="1">
      <alignment vertical="center" wrapText="1"/>
    </xf>
    <xf numFmtId="0" fontId="11" fillId="0" borderId="1" xfId="0" applyFont="1" applyBorder="1" applyAlignment="1">
      <alignment horizontal="justify" vertical="center" wrapText="1"/>
    </xf>
    <xf numFmtId="0" fontId="12" fillId="0" borderId="1" xfId="0" applyFont="1" applyBorder="1" applyAlignment="1">
      <alignment horizontal="left" vertical="center" wrapText="1"/>
    </xf>
    <xf numFmtId="0" fontId="12" fillId="0" borderId="1" xfId="0" applyFont="1" applyBorder="1" applyAlignment="1">
      <alignment horizontal="justify" vertical="center" wrapText="1"/>
    </xf>
    <xf numFmtId="165" fontId="12" fillId="0" borderId="1" xfId="0" applyNumberFormat="1" applyFont="1" applyBorder="1" applyAlignment="1">
      <alignment vertical="center" wrapText="1"/>
    </xf>
    <xf numFmtId="0" fontId="12" fillId="0" borderId="0" xfId="0" applyFont="1" applyAlignment="1">
      <alignment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6" fillId="0" borderId="1" xfId="0" applyFont="1" applyBorder="1" applyAlignment="1">
      <alignment horizontal="left" vertical="center" wrapText="1"/>
    </xf>
    <xf numFmtId="49" fontId="11" fillId="0" borderId="1" xfId="2" applyNumberFormat="1" applyFont="1" applyFill="1" applyBorder="1" applyAlignment="1">
      <alignment horizontal="center" vertical="center" wrapText="1"/>
    </xf>
    <xf numFmtId="167" fontId="6" fillId="0" borderId="1" xfId="0" applyNumberFormat="1" applyFont="1" applyBorder="1" applyAlignment="1">
      <alignment horizontal="center" vertical="center" wrapText="1"/>
    </xf>
    <xf numFmtId="0" fontId="8" fillId="0" borderId="11" xfId="0" applyFont="1" applyBorder="1" applyAlignment="1">
      <alignment horizontal="center" vertical="center" wrapText="1"/>
    </xf>
    <xf numFmtId="0" fontId="8" fillId="0" borderId="4" xfId="0" applyFont="1" applyBorder="1" applyAlignment="1">
      <alignment vertical="center" wrapText="1"/>
    </xf>
    <xf numFmtId="0" fontId="8" fillId="0" borderId="6" xfId="0" applyFont="1" applyBorder="1" applyAlignment="1">
      <alignment vertical="center" wrapText="1"/>
    </xf>
    <xf numFmtId="0" fontId="8" fillId="0" borderId="11" xfId="0" applyFont="1" applyBorder="1" applyAlignment="1">
      <alignment vertical="center" wrapText="1"/>
    </xf>
    <xf numFmtId="49" fontId="11" fillId="0" borderId="1" xfId="13" applyNumberFormat="1" applyFont="1" applyFill="1" applyBorder="1" applyAlignment="1" applyProtection="1">
      <alignment horizontal="center" vertical="center" wrapText="1"/>
    </xf>
    <xf numFmtId="0" fontId="11" fillId="0" borderId="1" xfId="5" applyFont="1" applyBorder="1" applyAlignment="1">
      <alignment vertical="center" wrapText="1"/>
    </xf>
    <xf numFmtId="0" fontId="11" fillId="0" borderId="1" xfId="11" applyFont="1" applyBorder="1" applyAlignment="1">
      <alignment horizontal="left" vertical="center" wrapText="1"/>
    </xf>
    <xf numFmtId="0" fontId="11" fillId="0" borderId="1" xfId="11" applyFont="1" applyBorder="1" applyAlignment="1">
      <alignment vertical="center" wrapText="1"/>
    </xf>
    <xf numFmtId="0" fontId="11" fillId="0" borderId="1" xfId="11" applyFont="1" applyBorder="1" applyAlignment="1">
      <alignment horizontal="center" vertical="center" wrapText="1"/>
    </xf>
    <xf numFmtId="2" fontId="11" fillId="0" borderId="1" xfId="5" applyNumberFormat="1" applyFont="1" applyBorder="1" applyAlignment="1">
      <alignment vertical="center" wrapText="1"/>
    </xf>
    <xf numFmtId="1" fontId="11" fillId="0" borderId="1" xfId="5" applyNumberFormat="1" applyFont="1" applyBorder="1" applyAlignment="1">
      <alignment horizontal="center" vertical="center" wrapText="1"/>
    </xf>
    <xf numFmtId="2" fontId="11" fillId="0" borderId="1" xfId="5" applyNumberFormat="1" applyFont="1" applyBorder="1" applyAlignment="1">
      <alignment horizontal="left" vertical="center" wrapText="1"/>
    </xf>
    <xf numFmtId="49" fontId="11" fillId="0" borderId="1" xfId="12" applyNumberFormat="1" applyFont="1" applyFill="1" applyBorder="1" applyAlignment="1">
      <alignment horizontal="center" vertical="center" wrapText="1"/>
    </xf>
    <xf numFmtId="3" fontId="11" fillId="0" borderId="1" xfId="12" applyNumberFormat="1" applyFont="1" applyFill="1" applyBorder="1" applyAlignment="1">
      <alignment horizontal="right" vertical="center" wrapText="1"/>
    </xf>
    <xf numFmtId="3" fontId="11" fillId="0" borderId="1" xfId="12" applyNumberFormat="1" applyFont="1" applyFill="1" applyBorder="1" applyAlignment="1">
      <alignment vertical="center" wrapText="1"/>
    </xf>
    <xf numFmtId="166" fontId="12" fillId="0" borderId="1" xfId="0" applyNumberFormat="1" applyFont="1" applyBorder="1" applyAlignment="1">
      <alignment vertical="center" wrapText="1"/>
    </xf>
    <xf numFmtId="0" fontId="12" fillId="0" borderId="1" xfId="5" applyFont="1" applyBorder="1" applyAlignment="1">
      <alignment horizontal="left" vertical="center" wrapText="1"/>
    </xf>
    <xf numFmtId="0" fontId="11" fillId="0" borderId="1" xfId="0" applyFont="1" applyBorder="1" applyAlignment="1">
      <alignment horizontal="right" vertical="center" wrapText="1"/>
    </xf>
    <xf numFmtId="0" fontId="11" fillId="0" borderId="1" xfId="10" applyFont="1" applyBorder="1" applyAlignment="1">
      <alignment horizontal="left" vertical="center" wrapText="1"/>
    </xf>
    <xf numFmtId="0" fontId="11" fillId="0" borderId="1" xfId="10" applyFont="1" applyBorder="1" applyAlignment="1">
      <alignment horizontal="center" vertical="center" wrapText="1"/>
    </xf>
    <xf numFmtId="0" fontId="11" fillId="0" borderId="1" xfId="10" applyFont="1" applyBorder="1" applyAlignment="1">
      <alignment horizontal="center" wrapText="1"/>
    </xf>
    <xf numFmtId="0" fontId="12" fillId="0" borderId="1" xfId="10" applyFont="1" applyBorder="1" applyAlignment="1">
      <alignment horizontal="left" vertical="center" wrapText="1"/>
    </xf>
    <xf numFmtId="0" fontId="12" fillId="0" borderId="1" xfId="10" applyFont="1" applyBorder="1" applyAlignment="1">
      <alignment horizontal="center" vertical="center" wrapText="1"/>
    </xf>
    <xf numFmtId="3" fontId="12" fillId="0" borderId="1" xfId="0" applyNumberFormat="1" applyFont="1" applyBorder="1" applyAlignment="1">
      <alignment vertical="center" wrapText="1"/>
    </xf>
    <xf numFmtId="16" fontId="11" fillId="0" borderId="1" xfId="0" applyNumberFormat="1" applyFont="1" applyBorder="1" applyAlignment="1">
      <alignment horizontal="left" vertical="center" wrapText="1"/>
    </xf>
    <xf numFmtId="0" fontId="29" fillId="0" borderId="1" xfId="0" applyFont="1" applyBorder="1" applyAlignment="1">
      <alignment wrapText="1"/>
    </xf>
    <xf numFmtId="165" fontId="11" fillId="0" borderId="3" xfId="0" applyNumberFormat="1" applyFont="1" applyBorder="1" applyAlignment="1">
      <alignment vertical="center" wrapText="1"/>
    </xf>
    <xf numFmtId="49" fontId="11" fillId="0" borderId="0" xfId="0" applyNumberFormat="1" applyFont="1" applyAlignment="1">
      <alignment horizontal="center" vertical="center" wrapText="1"/>
    </xf>
    <xf numFmtId="0" fontId="11" fillId="0" borderId="0" xfId="0" applyFont="1" applyAlignment="1">
      <alignment horizontal="justify" vertical="center" wrapText="1"/>
    </xf>
    <xf numFmtId="0" fontId="11" fillId="0" borderId="0" xfId="0" applyFont="1" applyAlignment="1">
      <alignment horizontal="left" vertical="center" wrapText="1"/>
    </xf>
    <xf numFmtId="165" fontId="11" fillId="0" borderId="0" xfId="0" applyNumberFormat="1" applyFont="1" applyAlignment="1">
      <alignment horizontal="center" vertical="center" wrapText="1"/>
    </xf>
    <xf numFmtId="165" fontId="11" fillId="0" borderId="0" xfId="0" applyNumberFormat="1" applyFont="1" applyAlignment="1">
      <alignment vertical="center" wrapText="1"/>
    </xf>
    <xf numFmtId="0" fontId="11" fillId="0" borderId="25" xfId="0" applyFont="1" applyBorder="1" applyAlignment="1">
      <alignment vertical="center" wrapText="1"/>
    </xf>
    <xf numFmtId="0" fontId="12" fillId="0" borderId="25" xfId="0" applyFont="1" applyBorder="1" applyAlignment="1">
      <alignment vertical="center" wrapText="1"/>
    </xf>
    <xf numFmtId="0" fontId="6" fillId="0" borderId="25" xfId="0" applyFont="1" applyBorder="1" applyAlignment="1">
      <alignment horizontal="center" vertical="center" wrapText="1"/>
    </xf>
    <xf numFmtId="167" fontId="6"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3" fontId="8" fillId="0" borderId="26" xfId="0" applyNumberFormat="1" applyFont="1" applyBorder="1" applyAlignment="1">
      <alignment horizontal="center" vertical="center" wrapText="1"/>
    </xf>
    <xf numFmtId="3" fontId="8" fillId="0" borderId="20" xfId="0" applyNumberFormat="1" applyFont="1" applyBorder="1" applyAlignment="1">
      <alignment horizontal="center" vertical="center" wrapText="1"/>
    </xf>
    <xf numFmtId="0" fontId="8" fillId="0" borderId="25" xfId="0" applyFont="1" applyBorder="1" applyAlignment="1">
      <alignment vertical="center" wrapText="1"/>
    </xf>
    <xf numFmtId="0" fontId="8" fillId="0" borderId="2" xfId="0" applyFont="1" applyBorder="1" applyAlignment="1">
      <alignment horizontal="center" vertical="center" wrapText="1"/>
    </xf>
    <xf numFmtId="0" fontId="8" fillId="0" borderId="30" xfId="0" applyFont="1" applyBorder="1" applyAlignment="1">
      <alignment horizontal="center" vertical="center" wrapText="1"/>
    </xf>
    <xf numFmtId="0" fontId="26" fillId="3" borderId="1" xfId="0" applyFont="1" applyFill="1" applyBorder="1" applyAlignment="1">
      <alignment horizontal="center" vertical="center" wrapText="1"/>
    </xf>
    <xf numFmtId="0" fontId="25" fillId="3" borderId="1" xfId="0" applyFont="1" applyFill="1" applyBorder="1" applyAlignment="1">
      <alignment vertical="center" wrapText="1"/>
    </xf>
    <xf numFmtId="167" fontId="26" fillId="3" borderId="1" xfId="0" applyNumberFormat="1" applyFont="1" applyFill="1" applyBorder="1" applyAlignment="1">
      <alignment horizontal="center" vertical="center" wrapText="1"/>
    </xf>
    <xf numFmtId="0" fontId="10" fillId="3" borderId="15" xfId="0" applyFont="1" applyFill="1" applyBorder="1" applyAlignment="1">
      <alignment horizontal="center" vertical="center" wrapText="1"/>
    </xf>
    <xf numFmtId="3" fontId="10" fillId="0" borderId="1" xfId="0" applyNumberFormat="1" applyFont="1" applyBorder="1" applyAlignment="1">
      <alignment vertical="center" wrapText="1"/>
    </xf>
    <xf numFmtId="49" fontId="10" fillId="7" borderId="3" xfId="0" applyNumberFormat="1" applyFont="1" applyFill="1" applyBorder="1" applyAlignment="1">
      <alignment horizontal="center" vertical="center" wrapText="1"/>
    </xf>
    <xf numFmtId="0" fontId="10" fillId="7" borderId="1" xfId="0" applyFont="1" applyFill="1" applyBorder="1" applyAlignment="1">
      <alignment horizontal="left" vertical="center" wrapText="1"/>
    </xf>
    <xf numFmtId="49" fontId="10" fillId="7" borderId="1" xfId="2" applyNumberFormat="1" applyFont="1" applyFill="1" applyBorder="1" applyAlignment="1">
      <alignment horizontal="center" vertical="center" wrapText="1"/>
    </xf>
    <xf numFmtId="3" fontId="10" fillId="7" borderId="1" xfId="0" applyNumberFormat="1" applyFont="1" applyFill="1" applyBorder="1" applyAlignment="1">
      <alignment vertical="center" wrapText="1"/>
    </xf>
    <xf numFmtId="3" fontId="10" fillId="0" borderId="15" xfId="0" applyNumberFormat="1" applyFont="1" applyBorder="1" applyAlignment="1">
      <alignment horizontal="center" vertical="center" wrapText="1"/>
    </xf>
    <xf numFmtId="0" fontId="10" fillId="0" borderId="15" xfId="0" applyFont="1" applyBorder="1" applyAlignment="1">
      <alignment horizontal="left" vertical="center" wrapText="1"/>
    </xf>
    <xf numFmtId="0" fontId="31" fillId="3" borderId="1" xfId="0" applyFont="1" applyFill="1" applyBorder="1" applyAlignment="1">
      <alignment horizontal="left" vertical="center" wrapText="1"/>
    </xf>
    <xf numFmtId="0" fontId="31" fillId="3" borderId="13" xfId="0" applyFont="1" applyFill="1" applyBorder="1" applyAlignment="1">
      <alignment vertical="center" wrapText="1"/>
    </xf>
    <xf numFmtId="49" fontId="31" fillId="0" borderId="1" xfId="2" applyNumberFormat="1" applyFont="1" applyFill="1" applyBorder="1" applyAlignment="1">
      <alignment horizontal="center" vertical="center" wrapText="1"/>
    </xf>
    <xf numFmtId="0" fontId="31" fillId="3" borderId="1" xfId="0" applyFont="1" applyFill="1" applyBorder="1" applyAlignment="1">
      <alignment vertical="center" wrapText="1"/>
    </xf>
    <xf numFmtId="0" fontId="31" fillId="3" borderId="0" xfId="0" applyFont="1" applyFill="1" applyAlignment="1">
      <alignment vertical="center" wrapText="1"/>
    </xf>
    <xf numFmtId="0" fontId="31" fillId="0" borderId="1" xfId="0" applyFont="1" applyBorder="1" applyAlignment="1">
      <alignment horizontal="center" vertical="center" wrapText="1"/>
    </xf>
    <xf numFmtId="0" fontId="32" fillId="0" borderId="1" xfId="0" applyFont="1" applyBorder="1" applyAlignment="1">
      <alignment vertical="center" wrapText="1"/>
    </xf>
    <xf numFmtId="0" fontId="31" fillId="0" borderId="1" xfId="0" applyFont="1" applyBorder="1" applyAlignment="1">
      <alignment horizontal="left" vertical="center" wrapText="1"/>
    </xf>
    <xf numFmtId="0" fontId="31" fillId="0" borderId="1" xfId="0" applyFont="1" applyBorder="1" applyAlignment="1">
      <alignment horizontal="justify" vertical="center" wrapText="1"/>
    </xf>
    <xf numFmtId="165" fontId="31" fillId="0" borderId="1" xfId="0" applyNumberFormat="1" applyFont="1" applyBorder="1" applyAlignment="1">
      <alignment horizontal="center" vertical="center" wrapText="1"/>
    </xf>
    <xf numFmtId="165" fontId="31" fillId="3" borderId="0" xfId="0" applyNumberFormat="1" applyFont="1" applyFill="1" applyAlignment="1">
      <alignment vertical="center" wrapText="1"/>
    </xf>
    <xf numFmtId="0" fontId="31" fillId="0" borderId="0" xfId="0" applyFont="1" applyAlignment="1">
      <alignment vertical="center" wrapText="1"/>
    </xf>
    <xf numFmtId="165" fontId="31" fillId="0" borderId="0" xfId="0" applyNumberFormat="1" applyFont="1" applyAlignment="1">
      <alignment vertical="center" wrapText="1"/>
    </xf>
    <xf numFmtId="0" fontId="31" fillId="4" borderId="0" xfId="0" applyFont="1" applyFill="1" applyAlignment="1">
      <alignment vertical="center" wrapText="1"/>
    </xf>
    <xf numFmtId="0" fontId="31" fillId="0" borderId="14" xfId="0" applyFont="1" applyBorder="1" applyAlignment="1">
      <alignment horizontal="center" vertical="center" wrapText="1"/>
    </xf>
    <xf numFmtId="0" fontId="32" fillId="7" borderId="14" xfId="0" applyFont="1" applyFill="1" applyBorder="1" applyAlignment="1">
      <alignment vertical="center" wrapText="1"/>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167" fontId="26" fillId="0" borderId="1" xfId="0" applyNumberFormat="1" applyFont="1" applyBorder="1" applyAlignment="1">
      <alignment horizontal="center" vertical="center" wrapText="1"/>
    </xf>
    <xf numFmtId="0" fontId="26" fillId="0" borderId="1" xfId="0" applyFont="1" applyBorder="1" applyAlignment="1">
      <alignment horizontal="left" vertical="center" wrapText="1"/>
    </xf>
    <xf numFmtId="0" fontId="31" fillId="0" borderId="13" xfId="0" applyFont="1" applyBorder="1" applyAlignment="1">
      <alignment horizontal="left" vertical="center" wrapText="1"/>
    </xf>
    <xf numFmtId="0" fontId="15" fillId="3" borderId="1" xfId="0" applyFont="1" applyFill="1" applyBorder="1" applyAlignment="1">
      <alignment vertical="center" wrapText="1"/>
    </xf>
    <xf numFmtId="49" fontId="15" fillId="3" borderId="3" xfId="0" applyNumberFormat="1" applyFont="1" applyFill="1" applyBorder="1" applyAlignment="1">
      <alignment horizontal="center" vertical="center" wrapText="1"/>
    </xf>
    <xf numFmtId="0" fontId="15" fillId="3" borderId="1" xfId="0" applyFont="1" applyFill="1" applyBorder="1" applyAlignment="1">
      <alignment horizontal="left" vertical="center" wrapText="1"/>
    </xf>
    <xf numFmtId="165" fontId="15" fillId="3" borderId="1" xfId="0" applyNumberFormat="1" applyFont="1" applyFill="1" applyBorder="1" applyAlignment="1">
      <alignment horizontal="center" vertical="center" wrapText="1"/>
    </xf>
    <xf numFmtId="165" fontId="15" fillId="3" borderId="1" xfId="0" applyNumberFormat="1" applyFont="1" applyFill="1" applyBorder="1" applyAlignment="1">
      <alignment vertical="center" wrapText="1"/>
    </xf>
    <xf numFmtId="0" fontId="15" fillId="3" borderId="0" xfId="0" applyFont="1" applyFill="1" applyAlignment="1">
      <alignment vertical="center" wrapText="1"/>
    </xf>
    <xf numFmtId="0" fontId="31" fillId="0" borderId="1" xfId="0" applyFont="1" applyBorder="1" applyAlignment="1">
      <alignment vertical="center" wrapText="1"/>
    </xf>
    <xf numFmtId="0" fontId="15" fillId="3" borderId="1" xfId="0" applyFont="1" applyFill="1" applyBorder="1" applyAlignment="1">
      <alignment horizontal="justify" vertical="center" wrapText="1"/>
    </xf>
    <xf numFmtId="49" fontId="11" fillId="0" borderId="3" xfId="0" applyNumberFormat="1" applyFont="1" applyBorder="1" applyAlignment="1">
      <alignment horizontal="center" vertical="center" wrapText="1"/>
    </xf>
    <xf numFmtId="49" fontId="31" fillId="0" borderId="3" xfId="0" applyNumberFormat="1" applyFont="1" applyBorder="1" applyAlignment="1">
      <alignment horizontal="center" vertical="center" wrapText="1"/>
    </xf>
    <xf numFmtId="165" fontId="31" fillId="0" borderId="1" xfId="0" applyNumberFormat="1" applyFont="1" applyBorder="1" applyAlignment="1">
      <alignment vertical="center" wrapText="1"/>
    </xf>
    <xf numFmtId="0" fontId="31" fillId="0" borderId="14" xfId="0" applyFont="1" applyBorder="1" applyAlignment="1">
      <alignment horizontal="left" vertical="center" wrapText="1"/>
    </xf>
    <xf numFmtId="3" fontId="18" fillId="0" borderId="15" xfId="0" applyNumberFormat="1" applyFont="1" applyBorder="1" applyAlignment="1">
      <alignment horizontal="center" vertical="center" wrapText="1"/>
    </xf>
    <xf numFmtId="0" fontId="18" fillId="3" borderId="1" xfId="0" applyFont="1" applyFill="1" applyBorder="1" applyAlignment="1">
      <alignment horizontal="center" vertical="center" wrapText="1"/>
    </xf>
    <xf numFmtId="3"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0" fontId="18" fillId="0" borderId="0" xfId="0" applyFont="1" applyAlignment="1">
      <alignment horizontal="center" vertical="center" wrapText="1"/>
    </xf>
    <xf numFmtId="0" fontId="33" fillId="3" borderId="1" xfId="0" applyFont="1" applyFill="1" applyBorder="1" applyAlignment="1">
      <alignment horizontal="center" vertical="center" wrapText="1"/>
    </xf>
    <xf numFmtId="3" fontId="33" fillId="0" borderId="15" xfId="0" applyNumberFormat="1" applyFont="1" applyBorder="1" applyAlignment="1">
      <alignment horizontal="center" vertical="center" wrapText="1"/>
    </xf>
    <xf numFmtId="3" fontId="33"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0" fontId="33" fillId="0" borderId="0" xfId="0" applyFont="1" applyAlignment="1">
      <alignment horizontal="center" vertical="center" wrapText="1"/>
    </xf>
    <xf numFmtId="0" fontId="26" fillId="7" borderId="1" xfId="0" applyFont="1" applyFill="1" applyBorder="1" applyAlignment="1">
      <alignment horizontal="center" vertical="center" wrapText="1"/>
    </xf>
    <xf numFmtId="0" fontId="26" fillId="7" borderId="1" xfId="0" applyFont="1" applyFill="1" applyBorder="1" applyAlignment="1">
      <alignment vertical="center" wrapText="1"/>
    </xf>
    <xf numFmtId="49" fontId="16" fillId="7" borderId="3" xfId="0" applyNumberFormat="1" applyFont="1" applyFill="1" applyBorder="1" applyAlignment="1">
      <alignment horizontal="center" vertical="center" wrapText="1"/>
    </xf>
    <xf numFmtId="3" fontId="18" fillId="7" borderId="1" xfId="0" applyNumberFormat="1" applyFont="1" applyFill="1" applyBorder="1" applyAlignment="1">
      <alignment horizontal="center" vertical="center" wrapText="1"/>
    </xf>
    <xf numFmtId="3" fontId="33" fillId="7" borderId="1" xfId="0" applyNumberFormat="1" applyFont="1" applyFill="1" applyBorder="1" applyAlignment="1">
      <alignment horizontal="center" vertical="center" wrapText="1"/>
    </xf>
    <xf numFmtId="0" fontId="25" fillId="7" borderId="1" xfId="0" applyFont="1" applyFill="1" applyBorder="1" applyAlignment="1">
      <alignment vertical="center" wrapText="1"/>
    </xf>
    <xf numFmtId="165" fontId="10" fillId="7" borderId="1" xfId="0" applyNumberFormat="1" applyFont="1" applyFill="1" applyBorder="1" applyAlignment="1">
      <alignment vertical="center" wrapText="1"/>
    </xf>
    <xf numFmtId="0" fontId="10" fillId="7" borderId="0" xfId="0" applyFont="1" applyFill="1" applyAlignment="1">
      <alignment vertical="center" wrapText="1"/>
    </xf>
    <xf numFmtId="0" fontId="10" fillId="0" borderId="13" xfId="0" applyFont="1" applyBorder="1" applyAlignment="1">
      <alignment vertical="center" wrapText="1"/>
    </xf>
    <xf numFmtId="3" fontId="33" fillId="0" borderId="1" xfId="0" applyNumberFormat="1" applyFont="1" applyBorder="1" applyAlignment="1">
      <alignment vertical="center" wrapText="1"/>
    </xf>
    <xf numFmtId="0" fontId="15" fillId="3" borderId="1" xfId="0" applyFont="1" applyFill="1" applyBorder="1" applyAlignment="1">
      <alignment horizontal="right" vertical="center" wrapText="1"/>
    </xf>
    <xf numFmtId="3" fontId="10" fillId="0" borderId="15" xfId="0" applyNumberFormat="1" applyFont="1" applyBorder="1" applyAlignment="1">
      <alignment horizontal="right" vertical="center" wrapText="1"/>
    </xf>
    <xf numFmtId="3" fontId="10" fillId="0" borderId="1" xfId="0" applyNumberFormat="1" applyFont="1" applyBorder="1" applyAlignment="1">
      <alignment horizontal="right" vertical="center" wrapText="1"/>
    </xf>
    <xf numFmtId="0" fontId="31" fillId="0" borderId="1" xfId="0" applyFont="1" applyBorder="1" applyAlignment="1">
      <alignment horizontal="right" vertical="center" wrapText="1"/>
    </xf>
    <xf numFmtId="3" fontId="10" fillId="7" borderId="1" xfId="0" applyNumberFormat="1" applyFont="1" applyFill="1" applyBorder="1" applyAlignment="1">
      <alignment horizontal="right" vertical="center" wrapText="1"/>
    </xf>
    <xf numFmtId="0" fontId="10" fillId="0" borderId="0" xfId="0" applyFont="1" applyAlignment="1">
      <alignment horizontal="right" vertical="center" wrapText="1"/>
    </xf>
    <xf numFmtId="0" fontId="31" fillId="8" borderId="13" xfId="0" applyFont="1" applyFill="1" applyBorder="1" applyAlignment="1">
      <alignment vertical="center" wrapText="1"/>
    </xf>
    <xf numFmtId="3" fontId="35" fillId="0" borderId="1" xfId="11" applyNumberFormat="1" applyFont="1" applyBorder="1" applyAlignment="1">
      <alignment horizontal="center" vertical="center" wrapText="1"/>
    </xf>
    <xf numFmtId="3" fontId="35" fillId="0" borderId="1" xfId="14" applyNumberFormat="1" applyFont="1" applyFill="1" applyBorder="1" applyAlignment="1">
      <alignment horizontal="center" vertical="center" wrapText="1"/>
    </xf>
    <xf numFmtId="3" fontId="35" fillId="10" borderId="1" xfId="0" applyNumberFormat="1" applyFont="1" applyFill="1" applyBorder="1" applyAlignment="1">
      <alignment horizontal="center" vertical="center" wrapText="1"/>
    </xf>
    <xf numFmtId="3" fontId="36" fillId="0" borderId="1" xfId="0" applyNumberFormat="1" applyFont="1" applyBorder="1" applyAlignment="1">
      <alignment horizontal="center" vertical="center" wrapText="1"/>
    </xf>
    <xf numFmtId="3" fontId="37" fillId="0" borderId="1" xfId="14" applyNumberFormat="1" applyFont="1" applyFill="1" applyBorder="1" applyAlignment="1">
      <alignment horizontal="center" vertical="center" wrapText="1"/>
    </xf>
    <xf numFmtId="168" fontId="37" fillId="9" borderId="1" xfId="14" applyNumberFormat="1" applyFont="1" applyFill="1" applyBorder="1" applyAlignment="1">
      <alignment horizontal="center" vertical="center" wrapText="1"/>
    </xf>
    <xf numFmtId="3" fontId="37" fillId="10" borderId="1" xfId="14" applyNumberFormat="1" applyFont="1" applyFill="1" applyBorder="1" applyAlignment="1">
      <alignment horizontal="center" vertical="center" wrapText="1"/>
    </xf>
    <xf numFmtId="3" fontId="36" fillId="0" borderId="1" xfId="14" applyNumberFormat="1" applyFont="1" applyFill="1" applyBorder="1" applyAlignment="1">
      <alignment horizontal="center" vertical="center" wrapText="1"/>
    </xf>
    <xf numFmtId="3" fontId="11" fillId="0" borderId="0" xfId="11" applyNumberFormat="1" applyFont="1" applyAlignment="1">
      <alignment horizontal="right" vertical="center" wrapText="1"/>
    </xf>
    <xf numFmtId="168" fontId="11" fillId="0" borderId="0" xfId="11" applyNumberFormat="1" applyFont="1" applyAlignment="1">
      <alignment horizontal="right" vertical="center" wrapText="1"/>
    </xf>
    <xf numFmtId="3" fontId="34" fillId="0" borderId="15" xfId="0" applyNumberFormat="1" applyFont="1" applyBorder="1" applyAlignment="1">
      <alignment horizontal="center" vertical="center" wrapText="1"/>
    </xf>
    <xf numFmtId="3" fontId="34" fillId="0" borderId="1" xfId="0" applyNumberFormat="1" applyFont="1" applyBorder="1" applyAlignment="1">
      <alignment horizontal="center" vertical="center" wrapText="1"/>
    </xf>
    <xf numFmtId="0" fontId="34" fillId="0" borderId="1" xfId="0" applyFont="1" applyBorder="1" applyAlignment="1">
      <alignment horizontal="center" vertical="center" wrapText="1"/>
    </xf>
    <xf numFmtId="3" fontId="34" fillId="7" borderId="1" xfId="0" applyNumberFormat="1" applyFont="1" applyFill="1" applyBorder="1" applyAlignment="1">
      <alignment horizontal="center" vertical="center" wrapText="1"/>
    </xf>
    <xf numFmtId="165" fontId="31" fillId="0" borderId="1" xfId="0" applyNumberFormat="1" applyFont="1" applyBorder="1" applyAlignment="1">
      <alignment horizontal="left" vertical="center" wrapText="1"/>
    </xf>
    <xf numFmtId="165" fontId="15" fillId="3" borderId="1" xfId="0" applyNumberFormat="1" applyFont="1" applyFill="1" applyBorder="1" applyAlignment="1">
      <alignment horizontal="left" vertical="center" wrapText="1"/>
    </xf>
    <xf numFmtId="0" fontId="31" fillId="7" borderId="1" xfId="0" applyFont="1" applyFill="1" applyBorder="1" applyAlignment="1">
      <alignment horizontal="left" vertical="center" wrapText="1"/>
    </xf>
    <xf numFmtId="165" fontId="34" fillId="0" borderId="1" xfId="0" applyNumberFormat="1" applyFont="1" applyBorder="1" applyAlignment="1">
      <alignment horizontal="left" vertical="center" wrapText="1"/>
    </xf>
    <xf numFmtId="165" fontId="10" fillId="0" borderId="0" xfId="0" applyNumberFormat="1" applyFont="1" applyAlignment="1">
      <alignment horizontal="left" vertical="center" wrapText="1"/>
    </xf>
    <xf numFmtId="0" fontId="15" fillId="0" borderId="1" xfId="0" applyFont="1" applyBorder="1" applyAlignment="1">
      <alignment horizontal="right" vertical="center" wrapText="1"/>
    </xf>
    <xf numFmtId="165" fontId="15" fillId="0" borderId="1" xfId="0" applyNumberFormat="1" applyFont="1" applyBorder="1" applyAlignment="1">
      <alignment horizontal="left" vertical="center" wrapText="1"/>
    </xf>
    <xf numFmtId="3" fontId="16" fillId="0" borderId="1" xfId="0" applyNumberFormat="1" applyFont="1" applyBorder="1" applyAlignment="1">
      <alignment horizontal="right" vertical="center" wrapText="1"/>
    </xf>
    <xf numFmtId="0" fontId="16" fillId="0" borderId="1" xfId="0" applyFont="1" applyBorder="1" applyAlignment="1">
      <alignment horizontal="right" vertical="center" wrapText="1"/>
    </xf>
    <xf numFmtId="3" fontId="16" fillId="0" borderId="1" xfId="0" applyNumberFormat="1" applyFont="1" applyBorder="1" applyAlignment="1">
      <alignment vertical="center" wrapText="1"/>
    </xf>
    <xf numFmtId="3" fontId="16" fillId="0" borderId="0" xfId="11" applyNumberFormat="1" applyFont="1" applyAlignment="1">
      <alignment horizontal="right" vertical="center" wrapText="1"/>
    </xf>
    <xf numFmtId="3" fontId="12" fillId="0" borderId="1" xfId="11" applyNumberFormat="1" applyFont="1" applyBorder="1" applyAlignment="1">
      <alignment vertical="center" wrapText="1"/>
    </xf>
    <xf numFmtId="3" fontId="12" fillId="0" borderId="1" xfId="11" applyNumberFormat="1" applyFont="1" applyBorder="1" applyAlignment="1">
      <alignment horizontal="center" vertical="center" wrapText="1"/>
    </xf>
    <xf numFmtId="3" fontId="12" fillId="0" borderId="1" xfId="14" applyNumberFormat="1" applyFont="1" applyFill="1" applyBorder="1" applyAlignment="1">
      <alignment horizontal="center" vertical="center" wrapText="1"/>
    </xf>
    <xf numFmtId="3" fontId="12" fillId="0" borderId="1" xfId="0" applyNumberFormat="1" applyFont="1" applyBorder="1" applyAlignment="1">
      <alignment horizontal="center" vertical="center" wrapText="1"/>
    </xf>
    <xf numFmtId="3" fontId="18" fillId="0" borderId="1" xfId="14" applyNumberFormat="1" applyFont="1" applyFill="1" applyBorder="1" applyAlignment="1">
      <alignment horizontal="center" vertical="center" wrapText="1"/>
    </xf>
    <xf numFmtId="3" fontId="15" fillId="0" borderId="1" xfId="14" applyNumberFormat="1" applyFont="1" applyFill="1" applyBorder="1" applyAlignment="1">
      <alignment horizontal="center" vertical="center" wrapText="1"/>
    </xf>
    <xf numFmtId="168" fontId="15" fillId="0" borderId="1" xfId="14" applyNumberFormat="1" applyFont="1" applyFill="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167" fontId="40" fillId="0" borderId="1" xfId="0" applyNumberFormat="1" applyFont="1" applyBorder="1" applyAlignment="1">
      <alignment horizontal="center" vertical="center" wrapText="1"/>
    </xf>
    <xf numFmtId="0" fontId="40" fillId="0" borderId="1" xfId="0" applyFont="1" applyBorder="1" applyAlignment="1">
      <alignment horizontal="left" vertical="center" wrapText="1"/>
    </xf>
    <xf numFmtId="3" fontId="33" fillId="0" borderId="1" xfId="14" applyNumberFormat="1" applyFont="1" applyFill="1" applyBorder="1" applyAlignment="1">
      <alignment horizontal="center" vertical="center" wrapText="1"/>
    </xf>
    <xf numFmtId="3" fontId="34" fillId="0" borderId="1" xfId="0" applyNumberFormat="1" applyFont="1" applyBorder="1" applyAlignment="1">
      <alignment horizontal="right" vertical="center" wrapText="1"/>
    </xf>
    <xf numFmtId="0" fontId="34" fillId="0" borderId="1" xfId="0" applyFont="1" applyBorder="1" applyAlignment="1">
      <alignment horizontal="right" vertical="center" wrapText="1"/>
    </xf>
    <xf numFmtId="3" fontId="34" fillId="0" borderId="1" xfId="0" applyNumberFormat="1" applyFont="1" applyBorder="1" applyAlignment="1">
      <alignment vertical="center" wrapText="1"/>
    </xf>
    <xf numFmtId="3" fontId="34" fillId="0" borderId="0" xfId="11" applyNumberFormat="1" applyFont="1" applyAlignment="1">
      <alignment horizontal="right" vertical="center" wrapText="1"/>
    </xf>
    <xf numFmtId="0" fontId="38" fillId="0" borderId="0" xfId="0" applyFont="1" applyAlignment="1">
      <alignment vertical="center" wrapText="1"/>
    </xf>
    <xf numFmtId="0" fontId="38" fillId="0" borderId="0" xfId="0" applyFont="1" applyAlignment="1">
      <alignment wrapText="1"/>
    </xf>
    <xf numFmtId="0" fontId="35" fillId="0" borderId="1" xfId="0" applyFont="1" applyBorder="1" applyAlignment="1">
      <alignment horizontal="center" vertical="center"/>
    </xf>
    <xf numFmtId="0" fontId="35" fillId="0" borderId="1" xfId="0" applyFont="1" applyBorder="1" applyAlignment="1">
      <alignment vertical="center" wrapText="1"/>
    </xf>
    <xf numFmtId="0" fontId="38" fillId="0" borderId="1" xfId="0" applyFont="1" applyBorder="1" applyAlignment="1">
      <alignment vertical="center"/>
    </xf>
    <xf numFmtId="0" fontId="43" fillId="0" borderId="1" xfId="16" applyFont="1" applyBorder="1" applyAlignment="1">
      <alignment horizontal="center" vertical="center" wrapText="1"/>
    </xf>
    <xf numFmtId="0" fontId="43" fillId="0" borderId="1" xfId="0" applyFont="1" applyBorder="1" applyAlignment="1">
      <alignment vertical="center" wrapText="1"/>
    </xf>
    <xf numFmtId="0" fontId="43" fillId="0" borderId="1" xfId="0" applyFont="1" applyBorder="1" applyAlignment="1">
      <alignment vertical="center"/>
    </xf>
    <xf numFmtId="1" fontId="43" fillId="0" borderId="1" xfId="0" applyNumberFormat="1" applyFont="1" applyBorder="1" applyAlignment="1">
      <alignment horizontal="right" vertical="center"/>
    </xf>
    <xf numFmtId="0" fontId="43" fillId="0" borderId="1" xfId="16" applyFont="1" applyBorder="1" applyAlignment="1">
      <alignment vertical="center" wrapText="1"/>
    </xf>
    <xf numFmtId="2" fontId="43" fillId="0" borderId="1" xfId="0" applyNumberFormat="1" applyFont="1" applyBorder="1" applyAlignment="1">
      <alignment horizontal="right" vertical="center"/>
    </xf>
    <xf numFmtId="0" fontId="43" fillId="0" borderId="1" xfId="0" applyFont="1" applyBorder="1" applyAlignment="1">
      <alignment horizontal="right" vertical="center"/>
    </xf>
    <xf numFmtId="0" fontId="43" fillId="0" borderId="0" xfId="0" applyFont="1" applyAlignment="1">
      <alignment wrapText="1"/>
    </xf>
    <xf numFmtId="0" fontId="38" fillId="0" borderId="1" xfId="16" applyFont="1" applyBorder="1" applyAlignment="1">
      <alignment horizontal="center" vertical="center" wrapText="1"/>
    </xf>
    <xf numFmtId="0" fontId="38" fillId="0" borderId="1" xfId="0" applyFont="1" applyBorder="1" applyAlignment="1">
      <alignment vertical="center" wrapText="1"/>
    </xf>
    <xf numFmtId="1" fontId="38" fillId="0" borderId="1" xfId="0" applyNumberFormat="1" applyFont="1" applyBorder="1" applyAlignment="1">
      <alignment horizontal="right" vertical="center"/>
    </xf>
    <xf numFmtId="0" fontId="38" fillId="0" borderId="1" xfId="16" applyFont="1" applyBorder="1" applyAlignment="1">
      <alignment vertical="center" wrapText="1"/>
    </xf>
    <xf numFmtId="2" fontId="38" fillId="0" borderId="1" xfId="0" applyNumberFormat="1" applyFont="1" applyBorder="1" applyAlignment="1">
      <alignment horizontal="right" vertical="center"/>
    </xf>
    <xf numFmtId="0" fontId="38" fillId="0" borderId="1" xfId="0" applyFont="1" applyBorder="1" applyAlignment="1">
      <alignment horizontal="right" vertical="center"/>
    </xf>
    <xf numFmtId="0" fontId="38" fillId="0" borderId="15" xfId="0" applyFont="1" applyBorder="1" applyAlignment="1">
      <alignment horizontal="center" vertical="center"/>
    </xf>
    <xf numFmtId="0" fontId="35" fillId="0" borderId="1" xfId="0" applyFont="1" applyBorder="1" applyAlignment="1">
      <alignment vertical="center"/>
    </xf>
    <xf numFmtId="1" fontId="35" fillId="0" borderId="1" xfId="0" applyNumberFormat="1" applyFont="1" applyBorder="1" applyAlignment="1">
      <alignment horizontal="right" vertical="center"/>
    </xf>
    <xf numFmtId="0" fontId="35" fillId="0" borderId="0" xfId="0" applyFont="1" applyAlignment="1">
      <alignment wrapText="1"/>
    </xf>
    <xf numFmtId="1" fontId="38" fillId="0" borderId="1" xfId="15" applyNumberFormat="1" applyFont="1" applyFill="1" applyBorder="1" applyAlignment="1">
      <alignment horizontal="right" vertical="center"/>
    </xf>
    <xf numFmtId="0" fontId="38" fillId="0" borderId="25" xfId="0" applyFont="1" applyBorder="1" applyAlignment="1">
      <alignment vertical="center" wrapText="1"/>
    </xf>
    <xf numFmtId="0" fontId="38" fillId="0" borderId="0" xfId="0" applyFont="1"/>
    <xf numFmtId="0" fontId="38" fillId="0" borderId="13" xfId="16" applyFont="1" applyBorder="1" applyAlignment="1">
      <alignment horizontal="center" vertical="center" wrapText="1"/>
    </xf>
    <xf numFmtId="0" fontId="38" fillId="0" borderId="15" xfId="16" applyFont="1" applyBorder="1" applyAlignment="1">
      <alignment horizontal="center" vertical="center" wrapText="1"/>
    </xf>
    <xf numFmtId="0" fontId="35" fillId="0" borderId="3" xfId="0" applyFont="1" applyBorder="1" applyAlignment="1">
      <alignment vertical="center" wrapText="1"/>
    </xf>
    <xf numFmtId="4" fontId="10" fillId="0" borderId="1" xfId="0" applyNumberFormat="1" applyFont="1" applyBorder="1" applyAlignment="1">
      <alignment horizontal="right" vertical="center" wrapText="1"/>
    </xf>
    <xf numFmtId="4" fontId="31" fillId="0" borderId="1" xfId="0" applyNumberFormat="1" applyFont="1" applyBorder="1" applyAlignment="1">
      <alignment horizontal="right" vertical="center" wrapText="1"/>
    </xf>
    <xf numFmtId="4" fontId="10" fillId="0" borderId="1" xfId="0" applyNumberFormat="1" applyFont="1" applyBorder="1" applyAlignment="1">
      <alignment vertical="center" wrapText="1"/>
    </xf>
    <xf numFmtId="4" fontId="16" fillId="0" borderId="15" xfId="0" applyNumberFormat="1" applyFont="1" applyBorder="1" applyAlignment="1">
      <alignment horizontal="right" vertical="center" wrapText="1"/>
    </xf>
    <xf numFmtId="0" fontId="35" fillId="0" borderId="1" xfId="0" applyFont="1" applyBorder="1" applyAlignment="1">
      <alignment horizontal="center" vertical="center" wrapText="1"/>
    </xf>
    <xf numFmtId="49" fontId="10" fillId="0" borderId="1" xfId="2" applyNumberFormat="1" applyFont="1" applyFill="1" applyBorder="1" applyAlignment="1">
      <alignment horizontal="left" vertical="center" wrapText="1"/>
    </xf>
    <xf numFmtId="0" fontId="11" fillId="0" borderId="0" xfId="0" applyFont="1" applyAlignment="1">
      <alignment horizontal="center" vertical="center" wrapText="1"/>
    </xf>
    <xf numFmtId="0" fontId="11" fillId="0" borderId="0" xfId="27" applyFont="1" applyAlignment="1">
      <alignment horizontal="center" vertical="center" wrapText="1"/>
    </xf>
    <xf numFmtId="0" fontId="11" fillId="0" borderId="0" xfId="27" applyFont="1" applyAlignment="1">
      <alignment vertical="center" wrapText="1"/>
    </xf>
    <xf numFmtId="0" fontId="11" fillId="0" borderId="0" xfId="0" applyFont="1" applyAlignment="1">
      <alignment vertical="center"/>
    </xf>
    <xf numFmtId="165" fontId="11" fillId="0" borderId="0" xfId="27" applyNumberFormat="1" applyFont="1" applyAlignment="1">
      <alignment vertical="center" wrapText="1"/>
    </xf>
    <xf numFmtId="0" fontId="11" fillId="0" borderId="0" xfId="19" applyFont="1" applyAlignment="1">
      <alignment horizontal="center" vertical="center" wrapText="1"/>
    </xf>
    <xf numFmtId="0" fontId="11" fillId="0" borderId="0" xfId="19" applyFont="1" applyAlignment="1">
      <alignment vertical="center" wrapText="1"/>
    </xf>
    <xf numFmtId="0" fontId="12" fillId="0" borderId="0" xfId="19" applyFont="1" applyAlignment="1">
      <alignment vertical="center"/>
    </xf>
    <xf numFmtId="0" fontId="12" fillId="0" borderId="0" xfId="0" applyFont="1" applyAlignment="1">
      <alignment horizontal="center" vertical="center" wrapText="1"/>
    </xf>
    <xf numFmtId="0" fontId="11" fillId="0" borderId="0" xfId="27" applyFont="1" applyAlignment="1">
      <alignment horizontal="justify" vertical="center" wrapText="1"/>
    </xf>
    <xf numFmtId="0" fontId="12" fillId="0" borderId="1" xfId="0" applyFont="1" applyBorder="1" applyAlignment="1">
      <alignment horizontal="right" vertical="center" wrapText="1"/>
    </xf>
    <xf numFmtId="3" fontId="11" fillId="0" borderId="1" xfId="0" applyNumberFormat="1" applyFont="1" applyBorder="1" applyAlignment="1">
      <alignment horizontal="right" vertical="center" wrapText="1"/>
    </xf>
    <xf numFmtId="49" fontId="11" fillId="0" borderId="1" xfId="0" applyNumberFormat="1" applyFont="1" applyBorder="1" applyAlignment="1">
      <alignment horizontal="left" vertical="center" wrapText="1"/>
    </xf>
    <xf numFmtId="166" fontId="12" fillId="0" borderId="1" xfId="27" applyNumberFormat="1" applyFont="1" applyBorder="1" applyAlignment="1">
      <alignment horizontal="center" vertical="center" wrapText="1"/>
    </xf>
    <xf numFmtId="0" fontId="12" fillId="0" borderId="1" xfId="27" applyFont="1" applyBorder="1" applyAlignment="1">
      <alignment horizontal="left" vertical="center" wrapText="1"/>
    </xf>
    <xf numFmtId="0" fontId="12" fillId="0" borderId="1" xfId="27" applyFont="1" applyBorder="1" applyAlignment="1">
      <alignment horizontal="center" vertical="center" wrapText="1"/>
    </xf>
    <xf numFmtId="165" fontId="12" fillId="0" borderId="1" xfId="14" applyNumberFormat="1" applyFont="1" applyFill="1" applyBorder="1" applyAlignment="1">
      <alignment horizontal="center" vertical="center" wrapText="1"/>
    </xf>
    <xf numFmtId="3" fontId="11" fillId="0" borderId="0" xfId="27" applyNumberFormat="1" applyFont="1" applyAlignment="1">
      <alignment vertical="center" wrapText="1"/>
    </xf>
    <xf numFmtId="3" fontId="11" fillId="0" borderId="1" xfId="15" applyNumberFormat="1" applyFont="1" applyFill="1" applyBorder="1" applyAlignment="1">
      <alignment horizontal="right" vertical="center" wrapText="1"/>
    </xf>
    <xf numFmtId="166" fontId="11" fillId="0" borderId="1" xfId="15" applyNumberFormat="1" applyFont="1" applyFill="1" applyBorder="1" applyAlignment="1">
      <alignment horizontal="right" vertical="center" wrapText="1"/>
    </xf>
    <xf numFmtId="0" fontId="11" fillId="0" borderId="1" xfId="0" applyFont="1" applyBorder="1" applyAlignment="1">
      <alignment horizontal="center" vertical="center"/>
    </xf>
    <xf numFmtId="0" fontId="11" fillId="0" borderId="1" xfId="27" applyFont="1" applyBorder="1" applyAlignment="1">
      <alignment horizontal="center" vertical="center" wrapText="1"/>
    </xf>
    <xf numFmtId="0" fontId="11" fillId="0" borderId="1" xfId="27" applyFont="1" applyBorder="1" applyAlignment="1">
      <alignment horizontal="left" vertical="center" wrapText="1"/>
    </xf>
    <xf numFmtId="3" fontId="11" fillId="0" borderId="1" xfId="27" applyNumberFormat="1" applyFont="1" applyBorder="1" applyAlignment="1">
      <alignment horizontal="center" vertical="center" wrapText="1"/>
    </xf>
    <xf numFmtId="165" fontId="11" fillId="0" borderId="1" xfId="27" applyNumberFormat="1" applyFont="1" applyBorder="1" applyAlignment="1">
      <alignment horizontal="right" vertical="center" wrapText="1"/>
    </xf>
    <xf numFmtId="165" fontId="11" fillId="0" borderId="1" xfId="64" applyNumberFormat="1" applyFont="1" applyFill="1" applyBorder="1" applyAlignment="1">
      <alignment horizontal="right" vertical="center" wrapText="1"/>
    </xf>
    <xf numFmtId="3" fontId="11" fillId="0" borderId="1" xfId="27" applyNumberFormat="1" applyFont="1" applyBorder="1" applyAlignment="1">
      <alignment horizontal="right" vertical="center" wrapText="1"/>
    </xf>
    <xf numFmtId="0" fontId="11" fillId="0" borderId="1" xfId="27" applyFont="1" applyBorder="1" applyAlignment="1">
      <alignment horizontal="right" vertical="center" wrapText="1"/>
    </xf>
    <xf numFmtId="165" fontId="11" fillId="0" borderId="1" xfId="64" applyNumberFormat="1" applyFont="1" applyFill="1" applyBorder="1" applyAlignment="1">
      <alignment vertical="center" wrapText="1"/>
    </xf>
    <xf numFmtId="165" fontId="11" fillId="0" borderId="1" xfId="15" applyNumberFormat="1" applyFont="1" applyFill="1" applyBorder="1" applyAlignment="1">
      <alignment horizontal="right" vertical="center" wrapText="1"/>
    </xf>
    <xf numFmtId="0" fontId="11" fillId="0" borderId="1" xfId="6" applyFont="1" applyBorder="1" applyAlignment="1">
      <alignment horizontal="left" vertical="center" wrapText="1"/>
    </xf>
    <xf numFmtId="165" fontId="11" fillId="0" borderId="1" xfId="64" applyNumberFormat="1" applyFont="1" applyFill="1" applyBorder="1" applyAlignment="1">
      <alignment horizontal="right" vertical="center" wrapText="1" shrinkToFit="1"/>
    </xf>
    <xf numFmtId="165" fontId="11" fillId="0" borderId="1" xfId="0" applyNumberFormat="1" applyFont="1" applyBorder="1" applyAlignment="1">
      <alignment horizontal="right" vertical="center" wrapText="1"/>
    </xf>
    <xf numFmtId="165" fontId="11" fillId="0" borderId="1" xfId="15" applyNumberFormat="1" applyFont="1" applyFill="1" applyBorder="1" applyAlignment="1">
      <alignment horizontal="right" vertical="center" wrapText="1" shrinkToFit="1"/>
    </xf>
    <xf numFmtId="166" fontId="11" fillId="0" borderId="1" xfId="27" applyNumberFormat="1" applyFont="1" applyBorder="1" applyAlignment="1">
      <alignment horizontal="center" vertical="center" wrapText="1"/>
    </xf>
    <xf numFmtId="166" fontId="11" fillId="0" borderId="1" xfId="64" applyNumberFormat="1" applyFont="1" applyFill="1" applyBorder="1" applyAlignment="1">
      <alignment horizontal="right" vertical="center" wrapText="1" shrinkToFit="1"/>
    </xf>
    <xf numFmtId="166" fontId="11" fillId="0" borderId="1" xfId="64" applyNumberFormat="1" applyFont="1" applyFill="1" applyBorder="1" applyAlignment="1">
      <alignment horizontal="right" vertical="center" wrapText="1"/>
    </xf>
    <xf numFmtId="166" fontId="11" fillId="0" borderId="1" xfId="27" applyNumberFormat="1" applyFont="1" applyBorder="1" applyAlignment="1">
      <alignment horizontal="right" vertical="center" wrapText="1"/>
    </xf>
    <xf numFmtId="0" fontId="12" fillId="0" borderId="1" xfId="19" applyFont="1" applyBorder="1" applyAlignment="1">
      <alignment horizontal="center" vertical="center" wrapText="1"/>
    </xf>
    <xf numFmtId="0" fontId="12" fillId="0" borderId="1" xfId="19" applyFont="1" applyBorder="1" applyAlignment="1">
      <alignment horizontal="left" vertical="center" wrapText="1"/>
    </xf>
    <xf numFmtId="0" fontId="11" fillId="0" borderId="1" xfId="65" applyFont="1" applyBorder="1" applyAlignment="1">
      <alignment horizontal="center" vertical="center" wrapText="1"/>
    </xf>
    <xf numFmtId="0" fontId="11" fillId="0" borderId="1" xfId="65" applyFont="1" applyBorder="1" applyAlignment="1">
      <alignment horizontal="left" vertical="center" wrapText="1"/>
    </xf>
    <xf numFmtId="0" fontId="11" fillId="0" borderId="1" xfId="66" applyFont="1" applyBorder="1" applyAlignment="1">
      <alignment horizontal="center" vertical="center" wrapText="1"/>
    </xf>
    <xf numFmtId="0" fontId="11" fillId="0" borderId="1" xfId="66" applyFont="1" applyBorder="1" applyAlignment="1">
      <alignment horizontal="left" vertical="center" wrapText="1"/>
    </xf>
    <xf numFmtId="165" fontId="11" fillId="0" borderId="1" xfId="64" applyNumberFormat="1" applyFont="1" applyFill="1" applyBorder="1" applyAlignment="1">
      <alignment horizontal="center" vertical="center" wrapText="1"/>
    </xf>
    <xf numFmtId="0" fontId="11" fillId="0" borderId="1" xfId="19" applyFont="1" applyBorder="1" applyAlignment="1">
      <alignment horizontal="left" vertical="center" wrapText="1"/>
    </xf>
    <xf numFmtId="165" fontId="11" fillId="0" borderId="1" xfId="64" applyNumberFormat="1" applyFont="1" applyFill="1" applyBorder="1" applyAlignment="1">
      <alignment horizontal="left" vertical="center" wrapText="1"/>
    </xf>
    <xf numFmtId="3" fontId="11" fillId="0" borderId="1" xfId="64" applyNumberFormat="1" applyFont="1" applyFill="1" applyBorder="1" applyAlignment="1">
      <alignment horizontal="right" vertical="center" wrapText="1"/>
    </xf>
    <xf numFmtId="0" fontId="11" fillId="0" borderId="1" xfId="19" applyFont="1" applyBorder="1" applyAlignment="1">
      <alignment horizontal="center" vertical="center" wrapText="1"/>
    </xf>
    <xf numFmtId="3" fontId="11" fillId="0" borderId="1" xfId="19" applyNumberFormat="1" applyFont="1" applyBorder="1" applyAlignment="1">
      <alignment horizontal="right" vertical="center" wrapText="1"/>
    </xf>
    <xf numFmtId="165" fontId="11" fillId="0" borderId="1" xfId="19" applyNumberFormat="1" applyFont="1" applyBorder="1" applyAlignment="1">
      <alignment horizontal="center" vertical="center" wrapText="1"/>
    </xf>
    <xf numFmtId="165" fontId="11" fillId="0" borderId="1" xfId="19" applyNumberFormat="1" applyFont="1" applyBorder="1" applyAlignment="1">
      <alignment vertical="center" wrapText="1"/>
    </xf>
    <xf numFmtId="165" fontId="11" fillId="0" borderId="1" xfId="19" applyNumberFormat="1" applyFont="1" applyBorder="1" applyAlignment="1">
      <alignment horizontal="left" vertical="center" wrapText="1"/>
    </xf>
    <xf numFmtId="0" fontId="11" fillId="0" borderId="1" xfId="19" applyFont="1" applyBorder="1" applyAlignment="1">
      <alignment horizontal="center" vertical="center"/>
    </xf>
    <xf numFmtId="3" fontId="11" fillId="0" borderId="1" xfId="64" applyNumberFormat="1" applyFont="1" applyFill="1" applyBorder="1" applyAlignment="1">
      <alignment horizontal="right" vertical="center"/>
    </xf>
    <xf numFmtId="165" fontId="11" fillId="0" borderId="1" xfId="19" applyNumberFormat="1" applyFont="1" applyBorder="1" applyAlignment="1">
      <alignment horizontal="right" vertical="center" wrapText="1"/>
    </xf>
    <xf numFmtId="9" fontId="11" fillId="0" borderId="1" xfId="67" applyFont="1" applyFill="1" applyBorder="1" applyAlignment="1">
      <alignment horizontal="center" vertical="center" wrapText="1"/>
    </xf>
    <xf numFmtId="9" fontId="11" fillId="0" borderId="1" xfId="67" applyFont="1" applyFill="1" applyBorder="1" applyAlignment="1">
      <alignment horizontal="left" vertical="center" wrapText="1"/>
    </xf>
    <xf numFmtId="165" fontId="11" fillId="0" borderId="1" xfId="12" applyNumberFormat="1" applyFont="1" applyFill="1" applyBorder="1" applyAlignment="1">
      <alignment horizontal="right" vertical="center" wrapText="1"/>
    </xf>
    <xf numFmtId="165" fontId="11" fillId="0" borderId="1" xfId="15" applyNumberFormat="1" applyFont="1" applyFill="1" applyBorder="1" applyAlignment="1">
      <alignment horizontal="right" vertical="center"/>
    </xf>
    <xf numFmtId="165" fontId="11" fillId="0" borderId="1" xfId="15" applyNumberFormat="1" applyFont="1" applyFill="1" applyBorder="1" applyAlignment="1">
      <alignment horizontal="center" vertical="center" wrapText="1"/>
    </xf>
    <xf numFmtId="3" fontId="11" fillId="0" borderId="1" xfId="19" applyNumberFormat="1" applyFont="1" applyBorder="1" applyAlignment="1">
      <alignment horizontal="center" vertical="center" wrapText="1"/>
    </xf>
    <xf numFmtId="166" fontId="12" fillId="0" borderId="1" xfId="27" applyNumberFormat="1" applyFont="1" applyBorder="1" applyAlignment="1">
      <alignment horizontal="right" vertical="center" wrapText="1"/>
    </xf>
    <xf numFmtId="166" fontId="11" fillId="0" borderId="1" xfId="0" applyNumberFormat="1" applyFont="1" applyBorder="1" applyAlignment="1">
      <alignment horizontal="center" vertical="center" wrapText="1"/>
    </xf>
    <xf numFmtId="0" fontId="11" fillId="0" borderId="1" xfId="19" applyFont="1" applyBorder="1" applyAlignment="1">
      <alignment horizontal="right" vertical="center" wrapText="1"/>
    </xf>
    <xf numFmtId="165" fontId="12" fillId="0" borderId="1" xfId="14" applyNumberFormat="1" applyFont="1" applyFill="1" applyBorder="1" applyAlignment="1">
      <alignment horizontal="right" vertical="center" wrapText="1"/>
    </xf>
    <xf numFmtId="3" fontId="11" fillId="0" borderId="1" xfId="0" applyNumberFormat="1" applyFont="1" applyBorder="1" applyAlignment="1">
      <alignment horizontal="right" vertical="center"/>
    </xf>
    <xf numFmtId="0" fontId="11" fillId="0" borderId="1" xfId="27" applyFont="1" applyBorder="1" applyAlignment="1">
      <alignment horizontal="center" vertical="center" wrapText="1"/>
    </xf>
    <xf numFmtId="0" fontId="13" fillId="0" borderId="0" xfId="0" applyFont="1" applyAlignment="1">
      <alignment vertical="center" wrapText="1"/>
    </xf>
    <xf numFmtId="0" fontId="13" fillId="0" borderId="0" xfId="0" applyFont="1" applyAlignment="1">
      <alignment horizontal="left" vertical="center" wrapText="1"/>
    </xf>
    <xf numFmtId="0" fontId="11" fillId="0" borderId="1" xfId="27" applyFont="1" applyBorder="1" applyAlignment="1">
      <alignment horizontal="center" wrapText="1"/>
    </xf>
    <xf numFmtId="0" fontId="11" fillId="0" borderId="1" xfId="27" applyFont="1" applyBorder="1" applyAlignment="1">
      <alignment horizontal="left" wrapText="1"/>
    </xf>
    <xf numFmtId="171" fontId="11" fillId="0" borderId="1" xfId="64" applyNumberFormat="1" applyFont="1" applyFill="1" applyBorder="1" applyAlignment="1">
      <alignment horizontal="right" vertical="center" wrapText="1"/>
    </xf>
    <xf numFmtId="171" fontId="11" fillId="0" borderId="1" xfId="27" applyNumberFormat="1" applyFont="1" applyBorder="1" applyAlignment="1">
      <alignment horizontal="right" vertical="center" wrapText="1"/>
    </xf>
    <xf numFmtId="170" fontId="11" fillId="0" borderId="1" xfId="27" applyNumberFormat="1" applyFont="1" applyBorder="1" applyAlignment="1">
      <alignment horizontal="right" vertical="center" wrapText="1"/>
    </xf>
    <xf numFmtId="165" fontId="12" fillId="0" borderId="1" xfId="14" applyNumberFormat="1" applyFont="1" applyFill="1" applyBorder="1" applyAlignment="1">
      <alignment vertical="center" wrapText="1"/>
    </xf>
    <xf numFmtId="3" fontId="12" fillId="0" borderId="1" xfId="14" applyNumberFormat="1" applyFont="1" applyFill="1" applyBorder="1" applyAlignment="1">
      <alignment horizontal="right" vertical="center" wrapText="1"/>
    </xf>
    <xf numFmtId="49" fontId="12" fillId="0" borderId="1" xfId="17" applyNumberFormat="1" applyFont="1" applyBorder="1" applyAlignment="1">
      <alignment horizontal="center" vertical="center" wrapText="1"/>
    </xf>
    <xf numFmtId="0" fontId="12" fillId="0" borderId="1" xfId="17" applyFont="1" applyBorder="1" applyAlignment="1">
      <alignment horizontal="left" vertical="center" wrapText="1"/>
    </xf>
    <xf numFmtId="0" fontId="11" fillId="0" borderId="1" xfId="17" applyFont="1" applyBorder="1" applyAlignment="1">
      <alignment horizontal="justify" vertical="center" wrapText="1"/>
    </xf>
    <xf numFmtId="3" fontId="12" fillId="0" borderId="1" xfId="23" applyNumberFormat="1" applyFont="1" applyFill="1" applyBorder="1" applyAlignment="1">
      <alignment horizontal="right" vertical="center" wrapText="1"/>
    </xf>
    <xf numFmtId="0" fontId="11" fillId="0" borderId="1" xfId="21" applyFont="1" applyBorder="1" applyAlignment="1">
      <alignment horizontal="left" vertical="center" wrapText="1"/>
    </xf>
    <xf numFmtId="3" fontId="11" fillId="0" borderId="1" xfId="17" applyNumberFormat="1" applyFont="1" applyBorder="1" applyAlignment="1">
      <alignment vertical="center" wrapText="1"/>
    </xf>
    <xf numFmtId="0" fontId="11" fillId="0" borderId="1" xfId="17" applyFont="1" applyBorder="1" applyAlignment="1">
      <alignment horizontal="left" vertical="center" wrapText="1"/>
    </xf>
    <xf numFmtId="49" fontId="11" fillId="0" borderId="1" xfId="17" applyNumberFormat="1" applyFont="1" applyBorder="1" applyAlignment="1">
      <alignment horizontal="center" vertical="center" wrapText="1"/>
    </xf>
    <xf numFmtId="166" fontId="11" fillId="0" borderId="1" xfId="17" applyNumberFormat="1" applyFont="1" applyBorder="1" applyAlignment="1">
      <alignment vertical="center" wrapText="1"/>
    </xf>
    <xf numFmtId="166" fontId="11" fillId="0" borderId="1" xfId="19" applyNumberFormat="1" applyFont="1" applyBorder="1" applyAlignment="1">
      <alignment horizontal="right" vertical="center" wrapText="1"/>
    </xf>
    <xf numFmtId="2" fontId="11" fillId="0" borderId="1" xfId="19" applyNumberFormat="1" applyFont="1" applyBorder="1" applyAlignment="1">
      <alignment horizontal="left" vertical="center" wrapText="1"/>
    </xf>
    <xf numFmtId="49" fontId="12" fillId="0" borderId="1" xfId="19" applyNumberFormat="1" applyFont="1" applyBorder="1" applyAlignment="1">
      <alignment horizontal="center" vertical="center" wrapText="1"/>
    </xf>
    <xf numFmtId="0" fontId="11" fillId="0" borderId="1" xfId="19" applyFont="1" applyBorder="1" applyAlignment="1">
      <alignment horizontal="justify" vertical="center" wrapText="1"/>
    </xf>
    <xf numFmtId="49" fontId="11" fillId="0" borderId="1" xfId="19" applyNumberFormat="1" applyFont="1" applyBorder="1" applyAlignment="1">
      <alignment horizontal="center" vertical="center" wrapText="1"/>
    </xf>
    <xf numFmtId="3" fontId="11" fillId="0" borderId="1" xfId="19" applyNumberFormat="1" applyFont="1" applyBorder="1" applyAlignment="1">
      <alignment vertical="center" wrapText="1"/>
    </xf>
    <xf numFmtId="49" fontId="35" fillId="0" borderId="1" xfId="19" applyNumberFormat="1" applyFont="1" applyBorder="1" applyAlignment="1">
      <alignment horizontal="center" vertical="center" wrapText="1"/>
    </xf>
    <xf numFmtId="0" fontId="35" fillId="0" borderId="1" xfId="19" applyFont="1" applyBorder="1" applyAlignment="1">
      <alignment horizontal="left" vertical="center" wrapText="1"/>
    </xf>
    <xf numFmtId="0" fontId="38" fillId="0" borderId="1" xfId="19" applyFont="1" applyBorder="1" applyAlignment="1">
      <alignment horizontal="right" vertical="center" wrapText="1"/>
    </xf>
    <xf numFmtId="3" fontId="35" fillId="0" borderId="1" xfId="23" applyNumberFormat="1" applyFont="1" applyFill="1" applyBorder="1" applyAlignment="1">
      <alignment horizontal="right" vertical="center" wrapText="1"/>
    </xf>
    <xf numFmtId="0" fontId="38" fillId="0" borderId="1" xfId="19" applyFont="1" applyBorder="1" applyAlignment="1">
      <alignment horizontal="left" vertical="center" wrapText="1"/>
    </xf>
    <xf numFmtId="3" fontId="38" fillId="0" borderId="1" xfId="19" applyNumberFormat="1" applyFont="1" applyBorder="1" applyAlignment="1">
      <alignment horizontal="right" vertical="center" wrapText="1"/>
    </xf>
    <xf numFmtId="49" fontId="38" fillId="0" borderId="1" xfId="19" applyNumberFormat="1" applyFont="1" applyBorder="1" applyAlignment="1">
      <alignment horizontal="center" vertical="center" wrapText="1"/>
    </xf>
    <xf numFmtId="0" fontId="38" fillId="0" borderId="1" xfId="21" applyFont="1" applyBorder="1" applyAlignment="1">
      <alignment horizontal="left" vertical="center" wrapText="1"/>
    </xf>
    <xf numFmtId="166" fontId="38" fillId="0" borderId="1" xfId="19" applyNumberFormat="1" applyFont="1" applyBorder="1" applyAlignment="1">
      <alignment horizontal="right" vertical="center" wrapText="1"/>
    </xf>
    <xf numFmtId="166" fontId="12" fillId="0" borderId="1" xfId="21" applyNumberFormat="1" applyFont="1" applyBorder="1" applyAlignment="1">
      <alignment horizontal="center" vertical="center" wrapText="1"/>
    </xf>
    <xf numFmtId="166" fontId="12" fillId="0" borderId="1" xfId="21" applyNumberFormat="1" applyFont="1" applyBorder="1" applyAlignment="1">
      <alignment horizontal="right" vertical="center" wrapText="1"/>
    </xf>
    <xf numFmtId="3" fontId="11" fillId="0" borderId="1" xfId="0" applyNumberFormat="1" applyFont="1" applyBorder="1" applyAlignment="1">
      <alignment vertical="center"/>
    </xf>
    <xf numFmtId="49" fontId="11" fillId="0" borderId="1" xfId="0" applyNumberFormat="1" applyFont="1" applyBorder="1" applyAlignment="1">
      <alignment horizontal="center" vertical="center"/>
    </xf>
    <xf numFmtId="49" fontId="12" fillId="0" borderId="1" xfId="0" applyNumberFormat="1" applyFont="1" applyBorder="1" applyAlignment="1">
      <alignment horizontal="center" vertical="center"/>
    </xf>
    <xf numFmtId="166" fontId="12" fillId="0" borderId="1" xfId="21" applyNumberFormat="1" applyFont="1" applyBorder="1" applyAlignment="1">
      <alignment vertical="center" wrapText="1"/>
    </xf>
    <xf numFmtId="0" fontId="11" fillId="0" borderId="0" xfId="0" applyFont="1" applyAlignment="1">
      <alignment vertical="top"/>
    </xf>
    <xf numFmtId="166" fontId="11" fillId="0" borderId="1" xfId="15" applyNumberFormat="1" applyFont="1" applyFill="1" applyBorder="1" applyAlignment="1">
      <alignment horizontal="right" vertical="center"/>
    </xf>
    <xf numFmtId="166" fontId="12" fillId="0" borderId="1" xfId="21" applyNumberFormat="1" applyFont="1" applyBorder="1" applyAlignment="1">
      <alignment vertical="center"/>
    </xf>
    <xf numFmtId="0" fontId="11" fillId="0" borderId="0" xfId="0" applyFont="1" applyAlignment="1">
      <alignment vertical="top" wrapText="1"/>
    </xf>
    <xf numFmtId="16" fontId="11" fillId="0" borderId="1" xfId="19" applyNumberFormat="1" applyFont="1" applyBorder="1" applyAlignment="1">
      <alignment horizontal="left" vertical="center" wrapText="1"/>
    </xf>
    <xf numFmtId="0" fontId="11" fillId="0" borderId="1" xfId="19" applyFont="1" applyBorder="1" applyAlignment="1">
      <alignment vertical="center"/>
    </xf>
    <xf numFmtId="0" fontId="12" fillId="0" borderId="1" xfId="19" applyFont="1" applyBorder="1" applyAlignment="1">
      <alignment horizontal="right" vertical="center" wrapText="1"/>
    </xf>
    <xf numFmtId="0" fontId="45" fillId="0" borderId="1" xfId="19" applyFont="1" applyBorder="1" applyAlignment="1">
      <alignment horizontal="left" vertical="center" wrapText="1"/>
    </xf>
    <xf numFmtId="165" fontId="45" fillId="0" borderId="1" xfId="19" applyNumberFormat="1" applyFont="1" applyBorder="1" applyAlignment="1">
      <alignment horizontal="left" vertical="center" wrapText="1"/>
    </xf>
    <xf numFmtId="166" fontId="11" fillId="0" borderId="1" xfId="19" applyNumberFormat="1" applyFont="1" applyBorder="1" applyAlignment="1">
      <alignment vertical="center" wrapText="1"/>
    </xf>
    <xf numFmtId="49" fontId="11" fillId="0" borderId="1" xfId="19" applyNumberFormat="1" applyFont="1" applyBorder="1" applyAlignment="1">
      <alignment horizontal="left" vertical="center" wrapText="1"/>
    </xf>
    <xf numFmtId="49" fontId="11" fillId="0" borderId="1" xfId="9" applyNumberFormat="1" applyFont="1" applyFill="1" applyBorder="1" applyAlignment="1">
      <alignment horizontal="left" vertical="center" wrapText="1"/>
    </xf>
    <xf numFmtId="0" fontId="11" fillId="0" borderId="1" xfId="19" applyFont="1" applyBorder="1" applyAlignment="1">
      <alignment vertical="center" wrapText="1"/>
    </xf>
    <xf numFmtId="166" fontId="12" fillId="0" borderId="1" xfId="21" applyNumberFormat="1" applyFont="1" applyBorder="1" applyAlignment="1">
      <alignment horizontal="center" vertical="center"/>
    </xf>
    <xf numFmtId="0" fontId="11" fillId="0" borderId="0" xfId="0" applyFont="1"/>
    <xf numFmtId="0" fontId="11" fillId="0" borderId="1" xfId="10" applyFont="1" applyBorder="1" applyAlignment="1">
      <alignment vertical="center"/>
    </xf>
    <xf numFmtId="0" fontId="11" fillId="0" borderId="0" xfId="0" applyFont="1" applyAlignment="1">
      <alignment horizontal="right" vertical="center" wrapText="1"/>
    </xf>
    <xf numFmtId="0" fontId="31" fillId="0" borderId="13"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15" xfId="0" applyFont="1" applyBorder="1" applyAlignment="1">
      <alignment horizontal="center" vertical="center" wrapText="1"/>
    </xf>
    <xf numFmtId="3" fontId="10" fillId="0" borderId="13" xfId="0" applyNumberFormat="1" applyFont="1" applyBorder="1" applyAlignment="1">
      <alignment horizontal="center" vertical="center" wrapText="1"/>
    </xf>
    <xf numFmtId="3" fontId="10" fillId="0" borderId="14" xfId="0" applyNumberFormat="1" applyFont="1" applyBorder="1" applyAlignment="1">
      <alignment horizontal="center" vertical="center" wrapText="1"/>
    </xf>
    <xf numFmtId="3" fontId="10" fillId="0" borderId="15" xfId="0" applyNumberFormat="1" applyFont="1" applyBorder="1" applyAlignment="1">
      <alignment horizontal="center" vertical="center" wrapText="1"/>
    </xf>
    <xf numFmtId="0" fontId="10" fillId="0" borderId="13" xfId="0" applyFont="1" applyBorder="1" applyAlignment="1">
      <alignment horizontal="left" vertical="center" wrapText="1"/>
    </xf>
    <xf numFmtId="0" fontId="10" fillId="0" borderId="15" xfId="0" applyFont="1" applyBorder="1" applyAlignment="1">
      <alignment horizontal="left" vertical="center" wrapText="1"/>
    </xf>
    <xf numFmtId="0" fontId="31" fillId="3" borderId="13" xfId="0" applyFont="1" applyFill="1" applyBorder="1" applyAlignment="1">
      <alignment horizontal="center" vertical="center" wrapText="1"/>
    </xf>
    <xf numFmtId="0" fontId="31" fillId="3" borderId="14" xfId="0" applyFont="1" applyFill="1" applyBorder="1" applyAlignment="1">
      <alignment horizontal="center" vertical="center" wrapText="1"/>
    </xf>
    <xf numFmtId="0" fontId="31" fillId="3" borderId="15" xfId="0" applyFont="1" applyFill="1" applyBorder="1" applyAlignment="1">
      <alignment horizontal="center" vertical="center" wrapText="1"/>
    </xf>
    <xf numFmtId="0" fontId="12" fillId="0" borderId="0" xfId="0" applyFont="1" applyAlignment="1">
      <alignment horizontal="left" vertical="center" wrapText="1"/>
    </xf>
    <xf numFmtId="0" fontId="12" fillId="0" borderId="1" xfId="0" applyFont="1" applyBorder="1" applyAlignment="1">
      <alignment horizontal="center" vertical="center" wrapText="1"/>
    </xf>
    <xf numFmtId="49" fontId="12" fillId="0" borderId="3" xfId="0" applyNumberFormat="1" applyFont="1" applyBorder="1" applyAlignment="1">
      <alignment horizontal="center" vertical="center" wrapText="1"/>
    </xf>
    <xf numFmtId="0" fontId="13" fillId="0" borderId="2" xfId="0" applyFont="1" applyBorder="1" applyAlignment="1">
      <alignment horizontal="right" vertical="center" wrapText="1"/>
    </xf>
    <xf numFmtId="0" fontId="12" fillId="0" borderId="0" xfId="0" applyFont="1" applyAlignment="1">
      <alignment horizontal="center" vertical="center" wrapText="1"/>
    </xf>
    <xf numFmtId="49" fontId="16" fillId="0" borderId="3" xfId="0" applyNumberFormat="1" applyFont="1" applyBorder="1" applyAlignment="1">
      <alignment horizontal="center" vertical="center" wrapText="1"/>
    </xf>
    <xf numFmtId="0" fontId="10" fillId="0" borderId="1" xfId="0" applyFont="1" applyBorder="1" applyAlignment="1">
      <alignment horizontal="left" vertical="center" wrapText="1"/>
    </xf>
    <xf numFmtId="49" fontId="16" fillId="0" borderId="13" xfId="0" applyNumberFormat="1" applyFont="1" applyBorder="1" applyAlignment="1">
      <alignment horizontal="center" vertical="center" wrapText="1"/>
    </xf>
    <xf numFmtId="49" fontId="16" fillId="0" borderId="15" xfId="0" applyNumberFormat="1"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31" fillId="3" borderId="13" xfId="0" applyFont="1" applyFill="1" applyBorder="1" applyAlignment="1">
      <alignment horizontal="left" vertical="center" wrapText="1"/>
    </xf>
    <xf numFmtId="0" fontId="31" fillId="3" borderId="15" xfId="0" applyFont="1" applyFill="1" applyBorder="1" applyAlignment="1">
      <alignment horizontal="left" vertical="center" wrapText="1"/>
    </xf>
    <xf numFmtId="0" fontId="26" fillId="6" borderId="1" xfId="0" applyFont="1" applyFill="1" applyBorder="1" applyAlignment="1">
      <alignment horizontal="center" vertical="center" wrapText="1"/>
    </xf>
    <xf numFmtId="0" fontId="26" fillId="6" borderId="1" xfId="0" applyFont="1" applyFill="1" applyBorder="1" applyAlignment="1">
      <alignment vertical="center" wrapText="1"/>
    </xf>
    <xf numFmtId="0" fontId="26" fillId="3" borderId="1" xfId="0" applyFont="1" applyFill="1" applyBorder="1" applyAlignment="1">
      <alignment vertical="center" wrapText="1"/>
    </xf>
    <xf numFmtId="49" fontId="12"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26" fillId="3" borderId="1" xfId="0" applyFont="1" applyFill="1" applyBorder="1" applyAlignment="1">
      <alignment horizontal="center" vertical="center" wrapText="1"/>
    </xf>
    <xf numFmtId="0" fontId="10" fillId="7" borderId="1" xfId="0" applyFont="1" applyFill="1" applyBorder="1" applyAlignment="1">
      <alignment horizontal="left"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49" fontId="31" fillId="0" borderId="13" xfId="0" applyNumberFormat="1" applyFont="1" applyBorder="1" applyAlignment="1">
      <alignment horizontal="center" vertical="center" wrapText="1"/>
    </xf>
    <xf numFmtId="49" fontId="31" fillId="0" borderId="15" xfId="0" applyNumberFormat="1" applyFont="1" applyBorder="1" applyAlignment="1">
      <alignment horizontal="center" vertical="center" wrapText="1"/>
    </xf>
    <xf numFmtId="0" fontId="31" fillId="0" borderId="1" xfId="0" applyFont="1" applyBorder="1" applyAlignment="1">
      <alignment horizontal="center" vertical="center" wrapText="1"/>
    </xf>
    <xf numFmtId="0" fontId="10" fillId="0" borderId="1" xfId="0" applyFont="1" applyBorder="1" applyAlignment="1">
      <alignment horizontal="center" vertical="center" wrapText="1"/>
    </xf>
    <xf numFmtId="3" fontId="10" fillId="0" borderId="13" xfId="0" applyNumberFormat="1" applyFont="1" applyBorder="1" applyAlignment="1">
      <alignment horizontal="right" vertical="center" wrapText="1"/>
    </xf>
    <xf numFmtId="3" fontId="10" fillId="0" borderId="15" xfId="0" applyNumberFormat="1" applyFont="1" applyBorder="1" applyAlignment="1">
      <alignment horizontal="right" vertical="center" wrapText="1"/>
    </xf>
    <xf numFmtId="3" fontId="10" fillId="0" borderId="14" xfId="0" applyNumberFormat="1" applyFont="1" applyBorder="1" applyAlignment="1">
      <alignment horizontal="right" vertical="center" wrapText="1"/>
    </xf>
    <xf numFmtId="3" fontId="34" fillId="0" borderId="13" xfId="0" applyNumberFormat="1" applyFont="1" applyBorder="1" applyAlignment="1">
      <alignment horizontal="center" vertical="center" wrapText="1"/>
    </xf>
    <xf numFmtId="3" fontId="34" fillId="0" borderId="15" xfId="0" applyNumberFormat="1" applyFont="1" applyBorder="1" applyAlignment="1">
      <alignment horizontal="center" vertical="center" wrapText="1"/>
    </xf>
    <xf numFmtId="3" fontId="34" fillId="0" borderId="14" xfId="0" applyNumberFormat="1" applyFont="1" applyBorder="1" applyAlignment="1">
      <alignment horizontal="center" vertical="center" wrapText="1"/>
    </xf>
    <xf numFmtId="168" fontId="35" fillId="9" borderId="25" xfId="0" applyNumberFormat="1" applyFont="1" applyFill="1" applyBorder="1" applyAlignment="1">
      <alignment horizontal="center" vertical="center" wrapText="1"/>
    </xf>
    <xf numFmtId="168" fontId="35" fillId="9" borderId="31" xfId="0" applyNumberFormat="1" applyFont="1" applyFill="1" applyBorder="1" applyAlignment="1">
      <alignment horizontal="center" vertical="center" wrapText="1"/>
    </xf>
    <xf numFmtId="168" fontId="35" fillId="9" borderId="3" xfId="0" applyNumberFormat="1" applyFont="1" applyFill="1" applyBorder="1" applyAlignment="1">
      <alignment horizontal="center" vertical="center" wrapText="1"/>
    </xf>
    <xf numFmtId="3" fontId="35" fillId="0" borderId="25" xfId="11" applyNumberFormat="1" applyFont="1" applyBorder="1" applyAlignment="1">
      <alignment horizontal="center" vertical="center" wrapText="1"/>
    </xf>
    <xf numFmtId="3" fontId="35" fillId="0" borderId="31" xfId="11" applyNumberFormat="1" applyFont="1" applyBorder="1" applyAlignment="1">
      <alignment horizontal="center" vertical="center" wrapText="1"/>
    </xf>
    <xf numFmtId="3" fontId="35" fillId="0" borderId="3" xfId="11" applyNumberFormat="1" applyFont="1" applyBorder="1" applyAlignment="1">
      <alignment horizontal="center" vertical="center" wrapText="1"/>
    </xf>
    <xf numFmtId="3" fontId="35" fillId="0" borderId="1" xfId="11" applyNumberFormat="1" applyFont="1" applyBorder="1" applyAlignment="1">
      <alignment horizontal="center" vertical="center" wrapText="1"/>
    </xf>
    <xf numFmtId="168" fontId="35" fillId="9" borderId="1" xfId="11" applyNumberFormat="1" applyFont="1" applyFill="1" applyBorder="1" applyAlignment="1">
      <alignment horizontal="center" vertical="center" wrapText="1"/>
    </xf>
    <xf numFmtId="3" fontId="35" fillId="10" borderId="1" xfId="11" applyNumberFormat="1" applyFont="1" applyFill="1" applyBorder="1" applyAlignment="1">
      <alignment horizontal="center" vertical="center" wrapText="1"/>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0" fontId="31" fillId="0" borderId="13" xfId="0" applyFont="1" applyBorder="1" applyAlignment="1">
      <alignment horizontal="left" vertical="center" wrapText="1"/>
    </xf>
    <xf numFmtId="0" fontId="31" fillId="0" borderId="15" xfId="0" applyFont="1" applyBorder="1" applyAlignment="1">
      <alignment horizontal="left" vertical="center" wrapText="1"/>
    </xf>
    <xf numFmtId="3" fontId="18" fillId="0" borderId="13" xfId="0" applyNumberFormat="1" applyFont="1" applyBorder="1" applyAlignment="1">
      <alignment horizontal="center" vertical="center" wrapText="1"/>
    </xf>
    <xf numFmtId="3" fontId="18" fillId="0" borderId="15" xfId="0" applyNumberFormat="1" applyFont="1" applyBorder="1" applyAlignment="1">
      <alignment horizontal="center" vertical="center" wrapText="1"/>
    </xf>
    <xf numFmtId="0" fontId="31" fillId="0" borderId="14" xfId="0" applyFont="1" applyBorder="1" applyAlignment="1">
      <alignment horizontal="left" vertical="center" wrapText="1"/>
    </xf>
    <xf numFmtId="0" fontId="12" fillId="0" borderId="1" xfId="0" applyFont="1" applyBorder="1" applyAlignment="1">
      <alignment horizontal="right" vertical="center" wrapText="1"/>
    </xf>
    <xf numFmtId="0" fontId="31" fillId="0" borderId="1" xfId="0" applyFont="1" applyBorder="1" applyAlignment="1">
      <alignment horizontal="left" vertical="center" wrapText="1"/>
    </xf>
    <xf numFmtId="3" fontId="33" fillId="0" borderId="13" xfId="0" applyNumberFormat="1" applyFont="1" applyBorder="1" applyAlignment="1">
      <alignment horizontal="center" vertical="center" wrapText="1"/>
    </xf>
    <xf numFmtId="3" fontId="33" fillId="0" borderId="15" xfId="0" applyNumberFormat="1" applyFont="1" applyBorder="1" applyAlignment="1">
      <alignment horizontal="center" vertical="center" wrapText="1"/>
    </xf>
    <xf numFmtId="3" fontId="35" fillId="10" borderId="1" xfId="0" applyNumberFormat="1" applyFont="1" applyFill="1" applyBorder="1" applyAlignment="1">
      <alignment horizontal="center" vertical="center" wrapText="1"/>
    </xf>
    <xf numFmtId="3" fontId="36" fillId="0" borderId="25" xfId="11" applyNumberFormat="1" applyFont="1" applyBorder="1" applyAlignment="1">
      <alignment horizontal="center" vertical="center" wrapText="1"/>
    </xf>
    <xf numFmtId="3" fontId="36" fillId="0" borderId="31" xfId="11"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15" xfId="0" applyFont="1" applyBorder="1" applyAlignment="1">
      <alignment horizontal="center" vertical="center" wrapText="1"/>
    </xf>
    <xf numFmtId="3" fontId="35" fillId="0" borderId="1" xfId="14" applyNumberFormat="1" applyFont="1" applyFill="1" applyBorder="1" applyAlignment="1">
      <alignment horizontal="center" vertical="center" wrapText="1"/>
    </xf>
    <xf numFmtId="3" fontId="35" fillId="0" borderId="1" xfId="0" applyNumberFormat="1" applyFont="1" applyBorder="1" applyAlignment="1">
      <alignment horizontal="center" vertical="center" wrapText="1"/>
    </xf>
    <xf numFmtId="3" fontId="33" fillId="0" borderId="14" xfId="0" applyNumberFormat="1" applyFont="1" applyBorder="1" applyAlignment="1">
      <alignment horizontal="center" vertical="center" wrapText="1"/>
    </xf>
    <xf numFmtId="3" fontId="18" fillId="0" borderId="14" xfId="0" applyNumberFormat="1" applyFont="1" applyBorder="1" applyAlignment="1">
      <alignment horizontal="center" vertical="center" wrapText="1"/>
    </xf>
    <xf numFmtId="0" fontId="34" fillId="8" borderId="13" xfId="0" applyFont="1" applyFill="1" applyBorder="1" applyAlignment="1">
      <alignment horizontal="left" vertical="center" wrapText="1"/>
    </xf>
    <xf numFmtId="0" fontId="34" fillId="8" borderId="14" xfId="0" applyFont="1" applyFill="1" applyBorder="1" applyAlignment="1">
      <alignment horizontal="left" vertical="center" wrapText="1"/>
    </xf>
    <xf numFmtId="0" fontId="34" fillId="8" borderId="15" xfId="0" applyFont="1" applyFill="1" applyBorder="1" applyAlignment="1">
      <alignment horizontal="left" vertical="center" wrapText="1"/>
    </xf>
    <xf numFmtId="3" fontId="12" fillId="0" borderId="25" xfId="11" applyNumberFormat="1" applyFont="1" applyBorder="1" applyAlignment="1">
      <alignment horizontal="center" vertical="center" wrapText="1"/>
    </xf>
    <xf numFmtId="3" fontId="12" fillId="0" borderId="31" xfId="11" applyNumberFormat="1" applyFont="1" applyBorder="1" applyAlignment="1">
      <alignment horizontal="center" vertical="center" wrapText="1"/>
    </xf>
    <xf numFmtId="3" fontId="12" fillId="0" borderId="3" xfId="11" applyNumberFormat="1" applyFont="1" applyBorder="1" applyAlignment="1">
      <alignment horizontal="center" vertical="center" wrapText="1"/>
    </xf>
    <xf numFmtId="0" fontId="40" fillId="0" borderId="1" xfId="0" applyFont="1" applyBorder="1" applyAlignment="1">
      <alignment horizontal="center" vertical="center" wrapText="1"/>
    </xf>
    <xf numFmtId="3" fontId="10" fillId="0" borderId="1" xfId="0" applyNumberFormat="1" applyFont="1" applyBorder="1" applyAlignment="1">
      <alignment horizontal="right" vertical="center" wrapText="1"/>
    </xf>
    <xf numFmtId="3" fontId="33" fillId="0" borderId="1" xfId="0" applyNumberFormat="1" applyFont="1" applyBorder="1" applyAlignment="1">
      <alignment horizontal="center" vertical="center" wrapText="1"/>
    </xf>
    <xf numFmtId="4" fontId="10" fillId="0" borderId="1" xfId="0" applyNumberFormat="1" applyFont="1" applyBorder="1" applyAlignment="1">
      <alignment horizontal="right" vertical="center" wrapText="1"/>
    </xf>
    <xf numFmtId="169" fontId="10" fillId="0" borderId="1" xfId="0" applyNumberFormat="1" applyFont="1" applyBorder="1" applyAlignment="1">
      <alignment horizontal="right" vertical="center" wrapText="1"/>
    </xf>
    <xf numFmtId="3" fontId="34" fillId="0" borderId="1" xfId="0" applyNumberFormat="1" applyFont="1" applyBorder="1" applyAlignment="1">
      <alignment horizontal="right" vertical="center" wrapText="1"/>
    </xf>
    <xf numFmtId="3" fontId="18" fillId="0" borderId="1" xfId="0" applyNumberFormat="1" applyFont="1" applyBorder="1" applyAlignment="1">
      <alignment horizontal="center" vertical="center" wrapText="1"/>
    </xf>
    <xf numFmtId="3" fontId="16" fillId="0" borderId="1" xfId="0" applyNumberFormat="1" applyFont="1" applyBorder="1" applyAlignment="1">
      <alignment horizontal="right" vertical="center" wrapText="1"/>
    </xf>
    <xf numFmtId="0" fontId="40" fillId="0" borderId="1" xfId="0" applyFont="1" applyBorder="1" applyAlignment="1">
      <alignment vertical="center" wrapText="1"/>
    </xf>
    <xf numFmtId="49" fontId="11" fillId="0" borderId="1" xfId="0" applyNumberFormat="1" applyFont="1" applyBorder="1" applyAlignment="1">
      <alignment horizontal="center" vertical="center" wrapText="1"/>
    </xf>
    <xf numFmtId="0" fontId="34" fillId="0" borderId="1" xfId="0" applyFont="1" applyBorder="1" applyAlignment="1">
      <alignment horizontal="left" vertical="center" wrapText="1"/>
    </xf>
    <xf numFmtId="3" fontId="12" fillId="0" borderId="1" xfId="11" applyNumberFormat="1" applyFont="1" applyBorder="1" applyAlignment="1">
      <alignment horizontal="center" vertical="center" wrapText="1"/>
    </xf>
    <xf numFmtId="3" fontId="12" fillId="0" borderId="1" xfId="14" applyNumberFormat="1" applyFont="1" applyFill="1" applyBorder="1" applyAlignment="1">
      <alignment horizontal="center" vertical="center" wrapText="1"/>
    </xf>
    <xf numFmtId="3" fontId="12" fillId="0" borderId="1" xfId="0" applyNumberFormat="1" applyFont="1" applyBorder="1" applyAlignment="1">
      <alignment horizontal="center" vertical="center" wrapText="1"/>
    </xf>
    <xf numFmtId="168" fontId="12"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3" fontId="18" fillId="0" borderId="1" xfId="11" applyNumberFormat="1" applyFont="1" applyBorder="1" applyAlignment="1">
      <alignment horizontal="center" vertical="center" wrapText="1"/>
    </xf>
    <xf numFmtId="0" fontId="33" fillId="0" borderId="1" xfId="0" applyFont="1" applyBorder="1" applyAlignment="1">
      <alignment horizontal="center" vertical="center" wrapText="1"/>
    </xf>
    <xf numFmtId="168" fontId="12" fillId="0" borderId="1" xfId="11" applyNumberFormat="1" applyFont="1" applyBorder="1" applyAlignment="1">
      <alignment horizontal="center" vertical="center" wrapText="1"/>
    </xf>
    <xf numFmtId="49" fontId="11" fillId="0" borderId="13" xfId="0" applyNumberFormat="1" applyFont="1" applyBorder="1" applyAlignment="1">
      <alignment horizontal="center" vertical="center" wrapText="1"/>
    </xf>
    <xf numFmtId="49" fontId="11" fillId="0" borderId="15" xfId="0" applyNumberFormat="1" applyFont="1" applyBorder="1" applyAlignment="1">
      <alignment horizontal="center" vertical="center" wrapText="1"/>
    </xf>
    <xf numFmtId="49" fontId="11" fillId="0" borderId="13" xfId="0" applyNumberFormat="1" applyFont="1" applyBorder="1" applyAlignment="1">
      <alignment horizontal="left" vertical="center" wrapText="1"/>
    </xf>
    <xf numFmtId="49" fontId="11" fillId="0" borderId="15" xfId="0" applyNumberFormat="1" applyFont="1" applyBorder="1" applyAlignment="1">
      <alignment horizontal="left" vertical="center" wrapText="1"/>
    </xf>
    <xf numFmtId="3" fontId="16" fillId="0" borderId="13" xfId="0" applyNumberFormat="1" applyFont="1" applyBorder="1" applyAlignment="1">
      <alignment horizontal="right" vertical="center" wrapText="1"/>
    </xf>
    <xf numFmtId="3" fontId="16" fillId="0" borderId="15" xfId="0" applyNumberFormat="1" applyFont="1" applyBorder="1" applyAlignment="1">
      <alignment horizontal="right" vertical="center" wrapText="1"/>
    </xf>
    <xf numFmtId="3" fontId="16" fillId="0" borderId="13" xfId="0" applyNumberFormat="1" applyFont="1" applyBorder="1" applyAlignment="1">
      <alignment horizontal="center" vertical="center" wrapText="1"/>
    </xf>
    <xf numFmtId="3" fontId="16" fillId="0" borderId="15" xfId="0" applyNumberFormat="1" applyFont="1" applyBorder="1" applyAlignment="1">
      <alignment horizontal="center" vertical="center" wrapText="1"/>
    </xf>
    <xf numFmtId="4" fontId="16" fillId="0" borderId="13" xfId="0" applyNumberFormat="1" applyFont="1" applyBorder="1" applyAlignment="1">
      <alignment horizontal="right" vertical="center" wrapText="1"/>
    </xf>
    <xf numFmtId="4" fontId="16" fillId="0" borderId="15" xfId="0" applyNumberFormat="1" applyFont="1" applyBorder="1" applyAlignment="1">
      <alignment horizontal="right" vertical="center" wrapText="1"/>
    </xf>
    <xf numFmtId="0" fontId="11" fillId="0" borderId="1" xfId="0" applyFont="1" applyBorder="1" applyAlignment="1">
      <alignment horizontal="center" vertical="center" wrapText="1"/>
    </xf>
    <xf numFmtId="0" fontId="11" fillId="0" borderId="1" xfId="0" applyFont="1" applyBorder="1" applyAlignment="1">
      <alignment horizontal="left" vertical="center" wrapText="1"/>
    </xf>
    <xf numFmtId="3" fontId="11" fillId="0" borderId="1" xfId="0" applyNumberFormat="1" applyFont="1" applyBorder="1" applyAlignment="1">
      <alignment horizontal="left" vertical="center" wrapText="1"/>
    </xf>
    <xf numFmtId="3" fontId="11" fillId="0" borderId="1" xfId="15" applyNumberFormat="1" applyFont="1" applyFill="1" applyBorder="1" applyAlignment="1">
      <alignment horizontal="right" vertical="center" wrapText="1"/>
    </xf>
    <xf numFmtId="3" fontId="11" fillId="0" borderId="1" xfId="0" applyNumberFormat="1" applyFont="1" applyBorder="1" applyAlignment="1">
      <alignment horizontal="center" vertical="center" wrapText="1"/>
    </xf>
    <xf numFmtId="3" fontId="11" fillId="0" borderId="1" xfId="0" applyNumberFormat="1" applyFont="1" applyBorder="1" applyAlignment="1">
      <alignment horizontal="right" vertical="center" wrapText="1"/>
    </xf>
    <xf numFmtId="0" fontId="11" fillId="0" borderId="1" xfId="19" applyFont="1" applyBorder="1" applyAlignment="1">
      <alignment horizontal="center" vertical="center" wrapText="1"/>
    </xf>
    <xf numFmtId="0" fontId="11" fillId="0" borderId="1" xfId="19" applyFont="1" applyBorder="1" applyAlignment="1">
      <alignment horizontal="left" vertical="center" wrapText="1"/>
    </xf>
    <xf numFmtId="3" fontId="11" fillId="0" borderId="1" xfId="19" applyNumberFormat="1" applyFont="1" applyBorder="1" applyAlignment="1">
      <alignment horizontal="center" vertical="center" wrapText="1"/>
    </xf>
    <xf numFmtId="0" fontId="11" fillId="0" borderId="1" xfId="27" applyFont="1" applyBorder="1" applyAlignment="1">
      <alignment horizontal="center" vertical="center" wrapText="1"/>
    </xf>
    <xf numFmtId="0" fontId="11" fillId="0" borderId="1" xfId="27" applyFont="1" applyBorder="1" applyAlignment="1">
      <alignment horizontal="left" vertical="center" wrapText="1"/>
    </xf>
    <xf numFmtId="165" fontId="11" fillId="0" borderId="1" xfId="15" applyNumberFormat="1" applyFont="1" applyFill="1" applyBorder="1" applyAlignment="1">
      <alignment horizontal="right" vertical="center" wrapText="1"/>
    </xf>
    <xf numFmtId="166" fontId="11" fillId="0" borderId="1" xfId="15" applyNumberFormat="1" applyFont="1" applyFill="1" applyBorder="1" applyAlignment="1">
      <alignment horizontal="right" vertical="center" wrapText="1"/>
    </xf>
    <xf numFmtId="165" fontId="11" fillId="0" borderId="1" xfId="15" applyNumberFormat="1" applyFont="1" applyFill="1" applyBorder="1" applyAlignment="1">
      <alignment horizontal="right" vertical="center"/>
    </xf>
    <xf numFmtId="165" fontId="11" fillId="0" borderId="1" xfId="0" applyNumberFormat="1" applyFont="1" applyBorder="1" applyAlignment="1">
      <alignment vertical="center" wrapText="1"/>
    </xf>
    <xf numFmtId="0" fontId="11" fillId="0" borderId="1" xfId="65" applyFont="1" applyBorder="1" applyAlignment="1">
      <alignment horizontal="left" vertical="center" wrapText="1"/>
    </xf>
    <xf numFmtId="0" fontId="11" fillId="0" borderId="1" xfId="66" applyFont="1" applyBorder="1" applyAlignment="1">
      <alignment horizontal="left" vertical="center" wrapText="1"/>
    </xf>
    <xf numFmtId="0" fontId="11" fillId="0" borderId="1" xfId="19" applyFont="1" applyBorder="1" applyAlignment="1">
      <alignment horizontal="center" vertical="center"/>
    </xf>
    <xf numFmtId="0" fontId="11" fillId="0" borderId="1" xfId="66" applyFont="1" applyBorder="1" applyAlignment="1">
      <alignment horizontal="center" vertical="center" wrapText="1"/>
    </xf>
    <xf numFmtId="165" fontId="11" fillId="0" borderId="1" xfId="64" applyNumberFormat="1" applyFont="1" applyFill="1" applyBorder="1" applyAlignment="1">
      <alignment horizontal="center" vertical="center" wrapText="1"/>
    </xf>
    <xf numFmtId="165" fontId="11" fillId="0" borderId="1" xfId="64" applyNumberFormat="1" applyFont="1" applyFill="1" applyBorder="1" applyAlignment="1">
      <alignment horizontal="left" vertical="center" wrapText="1"/>
    </xf>
    <xf numFmtId="0" fontId="11" fillId="0" borderId="1" xfId="65" applyFont="1" applyBorder="1" applyAlignment="1">
      <alignment horizontal="center" vertical="center" wrapText="1"/>
    </xf>
    <xf numFmtId="165" fontId="11" fillId="0" borderId="1" xfId="19" applyNumberFormat="1" applyFont="1" applyBorder="1" applyAlignment="1">
      <alignment horizontal="left" vertical="center" wrapText="1"/>
    </xf>
    <xf numFmtId="165" fontId="11" fillId="0" borderId="1" xfId="0" applyNumberFormat="1" applyFont="1" applyBorder="1" applyAlignment="1">
      <alignment horizontal="right" vertical="center" wrapText="1"/>
    </xf>
    <xf numFmtId="166" fontId="11" fillId="0" borderId="1" xfId="27" applyNumberFormat="1" applyFont="1" applyBorder="1" applyAlignment="1">
      <alignment horizontal="center" vertical="center" wrapText="1"/>
    </xf>
    <xf numFmtId="3" fontId="11" fillId="0" borderId="1" xfId="27" applyNumberFormat="1" applyFont="1" applyBorder="1" applyAlignment="1">
      <alignment horizontal="center" vertical="center" wrapText="1"/>
    </xf>
    <xf numFmtId="0" fontId="11" fillId="0" borderId="1" xfId="6" applyFont="1" applyBorder="1" applyAlignment="1">
      <alignment horizontal="center" vertical="center" wrapText="1"/>
    </xf>
    <xf numFmtId="0" fontId="11" fillId="0" borderId="1" xfId="6" applyFont="1" applyBorder="1" applyAlignment="1">
      <alignment horizontal="left" vertical="center" wrapText="1"/>
    </xf>
    <xf numFmtId="0" fontId="11" fillId="0" borderId="1" xfId="0" applyFont="1" applyBorder="1" applyAlignment="1">
      <alignment horizontal="center" vertical="center"/>
    </xf>
    <xf numFmtId="3" fontId="11" fillId="0" borderId="1" xfId="27" applyNumberFormat="1" applyFont="1" applyBorder="1" applyAlignment="1">
      <alignment horizontal="left" vertical="center" wrapText="1"/>
    </xf>
    <xf numFmtId="166" fontId="11" fillId="0" borderId="1" xfId="0" applyNumberFormat="1" applyFont="1" applyBorder="1" applyAlignment="1">
      <alignment horizontal="center" vertical="center" wrapText="1"/>
    </xf>
    <xf numFmtId="49" fontId="11" fillId="0" borderId="1" xfId="0" applyNumberFormat="1" applyFont="1" applyBorder="1" applyAlignment="1">
      <alignment horizontal="left" vertical="center" wrapText="1"/>
    </xf>
    <xf numFmtId="3" fontId="11" fillId="0" borderId="1" xfId="0" applyNumberFormat="1" applyFont="1" applyBorder="1" applyAlignment="1">
      <alignment horizontal="right" vertical="center"/>
    </xf>
    <xf numFmtId="166" fontId="11" fillId="0" borderId="1" xfId="27" applyNumberFormat="1" applyFont="1" applyBorder="1" applyAlignment="1">
      <alignment horizontal="right" vertical="center" wrapText="1"/>
    </xf>
    <xf numFmtId="166" fontId="11" fillId="0" borderId="1" xfId="0" applyNumberFormat="1" applyFont="1" applyBorder="1" applyAlignment="1">
      <alignment horizontal="left" vertical="center" wrapText="1"/>
    </xf>
    <xf numFmtId="3" fontId="11" fillId="0" borderId="1" xfId="19" applyNumberFormat="1" applyFont="1" applyBorder="1" applyAlignment="1">
      <alignment horizontal="right" vertical="center"/>
    </xf>
    <xf numFmtId="3" fontId="11" fillId="0" borderId="1" xfId="19" applyNumberFormat="1" applyFont="1" applyBorder="1" applyAlignment="1">
      <alignment horizontal="right" vertical="center" wrapText="1"/>
    </xf>
    <xf numFmtId="0" fontId="11" fillId="0" borderId="1" xfId="19" applyFont="1" applyBorder="1" applyAlignment="1">
      <alignment horizontal="right" vertical="center"/>
    </xf>
    <xf numFmtId="3" fontId="11" fillId="0" borderId="13" xfId="15" applyNumberFormat="1" applyFont="1" applyFill="1" applyBorder="1" applyAlignment="1">
      <alignment horizontal="right" vertical="center" wrapText="1"/>
    </xf>
    <xf numFmtId="3" fontId="11" fillId="0" borderId="14" xfId="15" applyNumberFormat="1" applyFont="1" applyFill="1" applyBorder="1" applyAlignment="1">
      <alignment horizontal="right" vertical="center" wrapText="1"/>
    </xf>
    <xf numFmtId="3" fontId="11" fillId="0" borderId="15" xfId="15" applyNumberFormat="1" applyFont="1" applyFill="1" applyBorder="1" applyAlignment="1">
      <alignment horizontal="right" vertical="center" wrapText="1"/>
    </xf>
    <xf numFmtId="0" fontId="13" fillId="0" borderId="0" xfId="0" applyFont="1" applyAlignment="1">
      <alignment horizontal="right" vertical="center" wrapText="1"/>
    </xf>
    <xf numFmtId="0" fontId="11" fillId="0" borderId="1" xfId="5" applyFont="1" applyBorder="1" applyAlignment="1">
      <alignment horizontal="left" vertical="center" wrapText="1"/>
    </xf>
    <xf numFmtId="49" fontId="11" fillId="0" borderId="1" xfId="17" applyNumberFormat="1" applyFont="1" applyBorder="1" applyAlignment="1">
      <alignment horizontal="center" vertical="center" wrapText="1"/>
    </xf>
    <xf numFmtId="49" fontId="11" fillId="0" borderId="1" xfId="17" applyNumberFormat="1" applyFont="1" applyBorder="1" applyAlignment="1">
      <alignment horizontal="left" vertical="center" wrapText="1"/>
    </xf>
    <xf numFmtId="49" fontId="11" fillId="0" borderId="1" xfId="19" applyNumberFormat="1" applyFont="1" applyBorder="1" applyAlignment="1">
      <alignment horizontal="center" vertical="center" wrapText="1"/>
    </xf>
    <xf numFmtId="0" fontId="11" fillId="0" borderId="1" xfId="21" applyFont="1" applyBorder="1" applyAlignment="1">
      <alignment horizontal="left" vertical="center" wrapText="1"/>
    </xf>
    <xf numFmtId="3" fontId="38" fillId="0" borderId="1" xfId="19" applyNumberFormat="1" applyFont="1" applyBorder="1" applyAlignment="1">
      <alignment horizontal="right" vertical="center" wrapText="1"/>
    </xf>
    <xf numFmtId="0" fontId="38" fillId="0" borderId="1" xfId="21" applyFont="1" applyBorder="1" applyAlignment="1">
      <alignment horizontal="left" vertical="center" wrapText="1"/>
    </xf>
    <xf numFmtId="0" fontId="38" fillId="0" borderId="1" xfId="19" applyFont="1" applyBorder="1" applyAlignment="1">
      <alignment horizontal="left" vertical="center" wrapText="1"/>
    </xf>
    <xf numFmtId="49" fontId="38" fillId="0" borderId="1" xfId="19" applyNumberFormat="1" applyFont="1" applyBorder="1" applyAlignment="1">
      <alignment horizontal="center" vertical="center" wrapText="1"/>
    </xf>
    <xf numFmtId="0" fontId="11" fillId="0" borderId="1" xfId="10" applyFont="1" applyBorder="1" applyAlignment="1">
      <alignment horizontal="left" vertical="center" wrapText="1"/>
    </xf>
    <xf numFmtId="3" fontId="11" fillId="0" borderId="1" xfId="0" applyNumberFormat="1" applyFont="1" applyBorder="1" applyAlignment="1">
      <alignment vertical="center"/>
    </xf>
    <xf numFmtId="49" fontId="11" fillId="0" borderId="1" xfId="0" applyNumberFormat="1" applyFont="1" applyBorder="1" applyAlignment="1">
      <alignment horizontal="center" vertical="center"/>
    </xf>
    <xf numFmtId="0" fontId="45" fillId="0" borderId="1" xfId="19" applyFont="1" applyBorder="1" applyAlignment="1">
      <alignment horizontal="left" vertical="center" wrapText="1"/>
    </xf>
    <xf numFmtId="165" fontId="45" fillId="0" borderId="1" xfId="19" applyNumberFormat="1" applyFont="1" applyBorder="1" applyAlignment="1">
      <alignment horizontal="left" vertical="center" wrapText="1"/>
    </xf>
    <xf numFmtId="49" fontId="11" fillId="0" borderId="1" xfId="19" applyNumberFormat="1" applyFont="1" applyBorder="1" applyAlignment="1">
      <alignment horizontal="left" vertical="center" wrapText="1"/>
    </xf>
    <xf numFmtId="3" fontId="11" fillId="0" borderId="1" xfId="19" applyNumberFormat="1" applyFont="1" applyBorder="1" applyAlignment="1">
      <alignment vertical="center" wrapText="1"/>
    </xf>
    <xf numFmtId="0" fontId="11" fillId="0" borderId="1" xfId="19" applyFont="1" applyBorder="1" applyAlignment="1">
      <alignment vertical="center"/>
    </xf>
    <xf numFmtId="3" fontId="11" fillId="0" borderId="1" xfId="19" applyNumberFormat="1" applyFont="1" applyBorder="1" applyAlignment="1">
      <alignment vertical="center"/>
    </xf>
    <xf numFmtId="3" fontId="34" fillId="0" borderId="1" xfId="0" applyNumberFormat="1" applyFont="1" applyBorder="1" applyAlignment="1">
      <alignment horizontal="center" vertical="center" wrapText="1"/>
    </xf>
    <xf numFmtId="0" fontId="35" fillId="0" borderId="1" xfId="0" applyFont="1" applyBorder="1" applyAlignment="1">
      <alignment horizontal="left" vertical="center" wrapText="1"/>
    </xf>
    <xf numFmtId="0" fontId="35" fillId="0" borderId="25" xfId="0" applyFont="1" applyBorder="1" applyAlignment="1">
      <alignment horizontal="left" vertical="center" wrapText="1"/>
    </xf>
    <xf numFmtId="0" fontId="35" fillId="0" borderId="31" xfId="0" applyFont="1" applyBorder="1" applyAlignment="1">
      <alignment horizontal="left" vertical="center" wrapText="1"/>
    </xf>
    <xf numFmtId="1" fontId="38" fillId="0" borderId="1" xfId="0" applyNumberFormat="1" applyFont="1" applyBorder="1" applyAlignment="1">
      <alignment horizontal="right" vertical="center"/>
    </xf>
    <xf numFmtId="0" fontId="43" fillId="0" borderId="13" xfId="0" applyFont="1" applyBorder="1" applyAlignment="1">
      <alignment horizontal="center" vertical="center"/>
    </xf>
    <xf numFmtId="0" fontId="43" fillId="0" borderId="15" xfId="0" applyFont="1" applyBorder="1" applyAlignment="1">
      <alignment horizontal="center" vertical="center"/>
    </xf>
    <xf numFmtId="0" fontId="35" fillId="0" borderId="1" xfId="0" applyFont="1" applyBorder="1" applyAlignment="1">
      <alignment horizontal="left" vertical="center"/>
    </xf>
    <xf numFmtId="1" fontId="43" fillId="0" borderId="13" xfId="0" applyNumberFormat="1" applyFont="1" applyBorder="1" applyAlignment="1">
      <alignment horizontal="right" vertical="center"/>
    </xf>
    <xf numFmtId="1" fontId="43" fillId="0" borderId="15" xfId="0" applyNumberFormat="1" applyFont="1" applyBorder="1" applyAlignment="1">
      <alignment horizontal="right" vertical="center"/>
    </xf>
    <xf numFmtId="0" fontId="38" fillId="0" borderId="13" xfId="0" applyFont="1" applyBorder="1" applyAlignment="1">
      <alignment horizontal="center" vertical="center"/>
    </xf>
    <xf numFmtId="0" fontId="38" fillId="0" borderId="14" xfId="0" applyFont="1" applyBorder="1" applyAlignment="1">
      <alignment horizontal="center" vertical="center"/>
    </xf>
    <xf numFmtId="0" fontId="38" fillId="0" borderId="15" xfId="0" applyFont="1" applyBorder="1" applyAlignment="1">
      <alignment horizontal="center" vertical="center"/>
    </xf>
    <xf numFmtId="0" fontId="35" fillId="0" borderId="0" xfId="0" applyFont="1" applyAlignment="1">
      <alignment horizontal="center" vertical="center" wrapText="1"/>
    </xf>
    <xf numFmtId="0" fontId="41" fillId="0" borderId="2" xfId="0" applyFont="1" applyBorder="1" applyAlignment="1">
      <alignment horizontal="right" vertical="center"/>
    </xf>
    <xf numFmtId="0" fontId="35" fillId="0" borderId="1" xfId="0" applyFont="1" applyBorder="1" applyAlignment="1">
      <alignment horizontal="center" vertical="center"/>
    </xf>
    <xf numFmtId="0" fontId="35" fillId="6" borderId="1" xfId="0" applyFont="1" applyFill="1" applyBorder="1" applyAlignment="1">
      <alignment horizontal="center" vertical="center" wrapText="1"/>
    </xf>
    <xf numFmtId="0" fontId="35" fillId="0" borderId="1"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31" xfId="0" applyFont="1" applyBorder="1" applyAlignment="1">
      <alignment horizontal="center" vertical="center" wrapText="1"/>
    </xf>
    <xf numFmtId="0" fontId="35" fillId="0" borderId="3" xfId="0" applyFont="1" applyBorder="1" applyAlignment="1">
      <alignment horizontal="center" vertical="center" wrapText="1"/>
    </xf>
    <xf numFmtId="166" fontId="35" fillId="0" borderId="25" xfId="11" applyNumberFormat="1" applyFont="1" applyBorder="1" applyAlignment="1">
      <alignment horizontal="center" vertical="center" wrapText="1"/>
    </xf>
    <xf numFmtId="166" fontId="35" fillId="0" borderId="3" xfId="11"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15"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12" fillId="0" borderId="25"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9"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vertical="center" wrapText="1"/>
    </xf>
    <xf numFmtId="0" fontId="8" fillId="0" borderId="8" xfId="0" applyFont="1" applyBorder="1" applyAlignment="1">
      <alignment vertical="center" wrapText="1"/>
    </xf>
    <xf numFmtId="49" fontId="11" fillId="0" borderId="1" xfId="2" applyNumberFormat="1" applyFont="1" applyFill="1" applyBorder="1" applyAlignment="1">
      <alignment horizontal="center" vertical="center" wrapText="1"/>
    </xf>
    <xf numFmtId="0" fontId="8" fillId="0" borderId="16" xfId="0" applyFont="1" applyBorder="1" applyAlignment="1">
      <alignment horizontal="center" vertical="center" wrapText="1"/>
    </xf>
    <xf numFmtId="0" fontId="8" fillId="0" borderId="16" xfId="0" applyFont="1" applyBorder="1" applyAlignment="1">
      <alignment vertical="center" wrapText="1"/>
    </xf>
    <xf numFmtId="0" fontId="8" fillId="0" borderId="17"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0" xfId="0" applyFont="1" applyBorder="1" applyAlignment="1">
      <alignment horizontal="center" vertical="center" wrapText="1"/>
    </xf>
    <xf numFmtId="0" fontId="11" fillId="0" borderId="1" xfId="5" applyFont="1" applyBorder="1" applyAlignment="1">
      <alignment vertical="center" wrapText="1"/>
    </xf>
    <xf numFmtId="0" fontId="11" fillId="0" borderId="1" xfId="5" applyFont="1" applyBorder="1" applyAlignment="1">
      <alignment horizontal="center" vertical="center" wrapText="1"/>
    </xf>
    <xf numFmtId="0" fontId="12" fillId="0" borderId="1" xfId="0" applyFont="1" applyBorder="1" applyAlignment="1">
      <alignment horizontal="left" vertical="center" wrapText="1"/>
    </xf>
    <xf numFmtId="0" fontId="11" fillId="0" borderId="1" xfId="11" applyFont="1" applyBorder="1" applyAlignment="1">
      <alignment horizontal="center" vertical="center" wrapText="1"/>
    </xf>
    <xf numFmtId="0" fontId="11" fillId="0" borderId="1" xfId="11" applyFont="1" applyBorder="1" applyAlignment="1">
      <alignment vertical="center" wrapText="1"/>
    </xf>
    <xf numFmtId="0" fontId="11" fillId="0" borderId="1" xfId="11" applyFont="1" applyBorder="1" applyAlignment="1">
      <alignment horizontal="left" vertical="center" wrapText="1"/>
    </xf>
    <xf numFmtId="0" fontId="11" fillId="0" borderId="1" xfId="0" applyFont="1" applyBorder="1" applyAlignment="1">
      <alignment vertical="center" wrapText="1"/>
    </xf>
    <xf numFmtId="0" fontId="11" fillId="0" borderId="1" xfId="10" applyFont="1" applyBorder="1" applyAlignment="1">
      <alignment horizontal="center" vertical="center" wrapText="1"/>
    </xf>
    <xf numFmtId="0" fontId="8" fillId="0" borderId="19" xfId="0" applyFont="1" applyBorder="1" applyAlignment="1">
      <alignment horizontal="center" vertical="center" wrapText="1"/>
    </xf>
    <xf numFmtId="0" fontId="8" fillId="0" borderId="13" xfId="0" applyFont="1" applyBorder="1" applyAlignment="1">
      <alignment horizontal="center" vertical="center" wrapText="1"/>
    </xf>
    <xf numFmtId="0" fontId="11" fillId="0" borderId="1" xfId="10" applyFont="1" applyBorder="1" applyAlignment="1">
      <alignment horizontal="left" wrapText="1"/>
    </xf>
    <xf numFmtId="0" fontId="12" fillId="0" borderId="1" xfId="10" applyFont="1" applyBorder="1" applyAlignment="1">
      <alignment horizontal="left" vertical="center" wrapText="1"/>
    </xf>
    <xf numFmtId="0" fontId="8" fillId="0" borderId="23" xfId="0" applyFont="1" applyBorder="1" applyAlignment="1">
      <alignment horizontal="center" vertical="center" wrapText="1"/>
    </xf>
    <xf numFmtId="0" fontId="8" fillId="0" borderId="23" xfId="0" applyFont="1" applyBorder="1" applyAlignment="1">
      <alignment vertical="center" wrapText="1"/>
    </xf>
    <xf numFmtId="0" fontId="8" fillId="0" borderId="21" xfId="0" applyFont="1" applyBorder="1" applyAlignment="1">
      <alignment horizontal="center" vertical="center" wrapText="1"/>
    </xf>
    <xf numFmtId="0" fontId="8" fillId="0" borderId="21" xfId="0" applyFont="1" applyBorder="1" applyAlignment="1">
      <alignment vertical="center" wrapText="1"/>
    </xf>
    <xf numFmtId="165" fontId="11" fillId="0" borderId="1"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0" fontId="11" fillId="0" borderId="15" xfId="0" applyFont="1" applyBorder="1" applyAlignment="1">
      <alignment horizontal="left" vertical="center" wrapText="1"/>
    </xf>
    <xf numFmtId="49" fontId="11" fillId="0" borderId="14" xfId="0" applyNumberFormat="1" applyFont="1" applyBorder="1" applyAlignment="1">
      <alignment horizontal="center" vertical="center" wrapText="1"/>
    </xf>
    <xf numFmtId="49" fontId="11" fillId="0" borderId="27" xfId="0" applyNumberFormat="1" applyFont="1" applyBorder="1" applyAlignment="1">
      <alignment horizontal="center" vertical="center" wrapText="1"/>
    </xf>
    <xf numFmtId="49" fontId="11" fillId="0" borderId="28" xfId="0" applyNumberFormat="1" applyFont="1" applyBorder="1" applyAlignment="1">
      <alignment horizontal="center" vertical="center" wrapText="1"/>
    </xf>
    <xf numFmtId="49" fontId="11" fillId="0" borderId="29" xfId="0" applyNumberFormat="1" applyFont="1" applyBorder="1" applyAlignment="1">
      <alignment horizontal="center" vertical="center" wrapText="1"/>
    </xf>
    <xf numFmtId="0" fontId="11" fillId="0" borderId="13" xfId="27" applyFont="1" applyBorder="1" applyAlignment="1">
      <alignment horizontal="left" vertical="center" wrapText="1"/>
    </xf>
    <xf numFmtId="0" fontId="11" fillId="0" borderId="14" xfId="27" applyFont="1" applyBorder="1" applyAlignment="1">
      <alignment horizontal="left" vertical="center" wrapText="1"/>
    </xf>
    <xf numFmtId="0" fontId="11" fillId="0" borderId="15" xfId="27" applyFont="1" applyBorder="1" applyAlignment="1">
      <alignment horizontal="left" vertical="center" wrapText="1"/>
    </xf>
    <xf numFmtId="166" fontId="16"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3" fontId="16" fillId="0" borderId="1" xfId="0" applyNumberFormat="1" applyFont="1" applyBorder="1" applyAlignment="1">
      <alignment horizontal="right" vertical="center"/>
    </xf>
    <xf numFmtId="0" fontId="16" fillId="0" borderId="0" xfId="27" applyFont="1" applyAlignment="1">
      <alignment vertical="center" wrapText="1"/>
    </xf>
    <xf numFmtId="0" fontId="11" fillId="0" borderId="25" xfId="0" applyFont="1" applyBorder="1" applyAlignment="1">
      <alignment horizontal="left" vertical="center" wrapText="1"/>
    </xf>
    <xf numFmtId="0" fontId="11" fillId="0" borderId="3" xfId="0" applyFont="1" applyBorder="1" applyAlignment="1">
      <alignment horizontal="left" vertical="center" wrapText="1"/>
    </xf>
  </cellXfs>
  <cellStyles count="68">
    <cellStyle name="Comma" xfId="12" builtinId="3"/>
    <cellStyle name="Comma [0] 2" xfId="1"/>
    <cellStyle name="Comma [0] 2 2" xfId="18"/>
    <cellStyle name="Comma [0] 2 3" xfId="32"/>
    <cellStyle name="Comma 10" xfId="30"/>
    <cellStyle name="Comma 11" xfId="31"/>
    <cellStyle name="Comma 12" xfId="37"/>
    <cellStyle name="Comma 13" xfId="38"/>
    <cellStyle name="Comma 14" xfId="39"/>
    <cellStyle name="Comma 15" xfId="40"/>
    <cellStyle name="Comma 16" xfId="41"/>
    <cellStyle name="Comma 17" xfId="43"/>
    <cellStyle name="Comma 18" xfId="44"/>
    <cellStyle name="Comma 19" xfId="42"/>
    <cellStyle name="Comma 2" xfId="2"/>
    <cellStyle name="Comma 2 2" xfId="9"/>
    <cellStyle name="Comma 2 2 2" xfId="15"/>
    <cellStyle name="Comma 2 2 2 2" xfId="64"/>
    <cellStyle name="Comma 20" xfId="45"/>
    <cellStyle name="Comma 21" xfId="48"/>
    <cellStyle name="Comma 22" xfId="46"/>
    <cellStyle name="Comma 23" xfId="51"/>
    <cellStyle name="Comma 24" xfId="50"/>
    <cellStyle name="Comma 25" xfId="52"/>
    <cellStyle name="Comma 26" xfId="53"/>
    <cellStyle name="Comma 27" xfId="54"/>
    <cellStyle name="Comma 28" xfId="55"/>
    <cellStyle name="Comma 29" xfId="56"/>
    <cellStyle name="Comma 3" xfId="3"/>
    <cellStyle name="Comma 30" xfId="57"/>
    <cellStyle name="Comma 31" xfId="58"/>
    <cellStyle name="Comma 32" xfId="60"/>
    <cellStyle name="Comma 4" xfId="22"/>
    <cellStyle name="Comma 5" xfId="4"/>
    <cellStyle name="Comma 6" xfId="14"/>
    <cellStyle name="Comma 6 2" xfId="23"/>
    <cellStyle name="Comma 6 2 2" xfId="63"/>
    <cellStyle name="Comma 6 3" xfId="36"/>
    <cellStyle name="Comma 6 4" xfId="49"/>
    <cellStyle name="Comma 6 5" xfId="61"/>
    <cellStyle name="Comma 7" xfId="24"/>
    <cellStyle name="Comma 8" xfId="25"/>
    <cellStyle name="Comma 9" xfId="26"/>
    <cellStyle name="Hyperlink" xfId="13" builtinId="8"/>
    <cellStyle name="Normal" xfId="0" builtinId="0"/>
    <cellStyle name="Normal 2" xfId="5"/>
    <cellStyle name="Normal 2 2" xfId="10"/>
    <cellStyle name="Normal 2 3" xfId="19"/>
    <cellStyle name="Normal 2 4" xfId="33"/>
    <cellStyle name="Normal 3" xfId="11"/>
    <cellStyle name="Normal 3 2" xfId="21"/>
    <cellStyle name="Normal 3 2 2" xfId="27"/>
    <cellStyle name="Normal 3 2 3" xfId="62"/>
    <cellStyle name="Normal 3 3" xfId="35"/>
    <cellStyle name="Normal 3 4" xfId="47"/>
    <cellStyle name="Normal 3 5" xfId="59"/>
    <cellStyle name="Normal 4" xfId="17"/>
    <cellStyle name="Normal 4 2" xfId="28"/>
    <cellStyle name="Normal 5" xfId="6"/>
    <cellStyle name="Normal 6" xfId="29"/>
    <cellStyle name="Normal 7" xfId="7"/>
    <cellStyle name="Normal 7 2" xfId="16"/>
    <cellStyle name="Normal 7 3" xfId="20"/>
    <cellStyle name="Normal 7 4" xfId="34"/>
    <cellStyle name="Normal_Sheet1 2" xfId="65"/>
    <cellStyle name="Normal_Sheet1 3" xfId="66"/>
    <cellStyle name="Percent 2" xfId="67"/>
    <cellStyle name="Percent 3"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FFFF00"/>
  </sheetPr>
  <dimension ref="A1:AB76"/>
  <sheetViews>
    <sheetView view="pageBreakPreview" zoomScale="86" zoomScaleNormal="86" zoomScaleSheetLayoutView="86" workbookViewId="0">
      <pane ySplit="39" topLeftCell="A40" activePane="bottomLeft" state="frozen"/>
      <selection activeCell="M5" sqref="M5"/>
      <selection pane="bottomLeft" activeCell="N41" sqref="N41:N43"/>
    </sheetView>
  </sheetViews>
  <sheetFormatPr defaultColWidth="9.33203125" defaultRowHeight="18.75" x14ac:dyDescent="0.2"/>
  <cols>
    <col min="1" max="1" width="7.1640625" style="1" hidden="1" customWidth="1"/>
    <col min="2" max="2" width="24.5" style="1" hidden="1" customWidth="1"/>
    <col min="3" max="3" width="16.33203125" style="1" hidden="1" customWidth="1"/>
    <col min="4" max="5" width="24.5" style="1" hidden="1" customWidth="1"/>
    <col min="6" max="6" width="13.83203125" style="1" hidden="1" customWidth="1"/>
    <col min="7" max="7" width="7.1640625" style="1" hidden="1" customWidth="1"/>
    <col min="8" max="11" width="13.83203125" style="1" hidden="1" customWidth="1"/>
    <col min="12" max="12" width="12.1640625" style="1" hidden="1" customWidth="1"/>
    <col min="13" max="13" width="12.6640625" style="48" customWidth="1"/>
    <col min="14" max="14" width="41.33203125" style="2" customWidth="1"/>
    <col min="15" max="15" width="15.83203125" style="2" hidden="1" customWidth="1"/>
    <col min="16" max="16" width="30.33203125" style="28" customWidth="1"/>
    <col min="17" max="17" width="26.1640625" style="28" customWidth="1"/>
    <col min="18" max="18" width="16.6640625" style="2" customWidth="1"/>
    <col min="19" max="19" width="21.33203125" style="52" customWidth="1"/>
    <col min="20" max="23" width="11" style="3" hidden="1" customWidth="1"/>
    <col min="24" max="24" width="14.5" style="8" bestFit="1" customWidth="1"/>
    <col min="25" max="26" width="14.5" style="1" bestFit="1" customWidth="1"/>
    <col min="27" max="27" width="11.5" style="1" bestFit="1" customWidth="1"/>
    <col min="28" max="16384" width="9.33203125" style="1"/>
  </cols>
  <sheetData>
    <row r="1" spans="1:28" x14ac:dyDescent="0.2">
      <c r="M1" s="425" t="s">
        <v>10</v>
      </c>
      <c r="N1" s="425"/>
      <c r="O1" s="425"/>
      <c r="P1" s="425"/>
      <c r="Q1" s="425"/>
      <c r="R1" s="425"/>
      <c r="S1" s="425"/>
      <c r="T1" s="425"/>
      <c r="U1" s="425"/>
      <c r="V1" s="425"/>
      <c r="W1" s="425"/>
      <c r="X1" s="7"/>
      <c r="Y1" s="4"/>
      <c r="Z1" s="4"/>
      <c r="AA1" s="4"/>
      <c r="AB1" s="4"/>
    </row>
    <row r="2" spans="1:28" x14ac:dyDescent="0.2">
      <c r="M2" s="429" t="s">
        <v>75</v>
      </c>
      <c r="N2" s="429"/>
      <c r="O2" s="429"/>
      <c r="P2" s="429"/>
      <c r="Q2" s="429"/>
      <c r="R2" s="429"/>
      <c r="S2" s="429"/>
      <c r="T2" s="429"/>
      <c r="U2" s="429"/>
      <c r="V2" s="429"/>
      <c r="W2" s="429"/>
      <c r="X2" s="7"/>
      <c r="Y2" s="4"/>
      <c r="Z2" s="4"/>
      <c r="AA2" s="4"/>
      <c r="AB2" s="4"/>
    </row>
    <row r="3" spans="1:28" ht="50.25" customHeight="1" x14ac:dyDescent="0.2">
      <c r="M3" s="429" t="s">
        <v>6004</v>
      </c>
      <c r="N3" s="429"/>
      <c r="O3" s="429"/>
      <c r="P3" s="429"/>
      <c r="Q3" s="429"/>
      <c r="R3" s="429"/>
      <c r="S3" s="429"/>
      <c r="T3" s="429"/>
      <c r="U3" s="429"/>
      <c r="V3" s="429"/>
      <c r="W3" s="429"/>
      <c r="X3" s="7"/>
      <c r="Y3" s="4"/>
      <c r="Z3" s="4"/>
      <c r="AA3" s="4"/>
      <c r="AB3" s="4"/>
    </row>
    <row r="4" spans="1:28" x14ac:dyDescent="0.2">
      <c r="A4" s="443" t="s">
        <v>5578</v>
      </c>
      <c r="B4" s="443"/>
      <c r="C4" s="443"/>
      <c r="D4" s="443"/>
      <c r="E4" s="443"/>
      <c r="F4" s="443"/>
      <c r="G4" s="443" t="s">
        <v>5579</v>
      </c>
      <c r="H4" s="443"/>
      <c r="I4" s="443"/>
      <c r="J4" s="443"/>
      <c r="K4" s="443"/>
      <c r="L4" s="443"/>
      <c r="M4" s="428" t="s">
        <v>9</v>
      </c>
      <c r="N4" s="428"/>
      <c r="O4" s="428"/>
      <c r="P4" s="428"/>
      <c r="Q4" s="428"/>
      <c r="R4" s="428"/>
      <c r="S4" s="428"/>
      <c r="T4" s="428"/>
      <c r="U4" s="428"/>
      <c r="V4" s="428"/>
      <c r="W4" s="428"/>
      <c r="X4" s="7"/>
      <c r="Y4" s="4"/>
      <c r="Z4" s="4"/>
      <c r="AA4" s="4"/>
      <c r="AB4" s="4"/>
    </row>
    <row r="5" spans="1:28" x14ac:dyDescent="0.2">
      <c r="A5" s="442" t="s">
        <v>4385</v>
      </c>
      <c r="B5" s="426" t="s">
        <v>0</v>
      </c>
      <c r="C5" s="15"/>
      <c r="D5" s="426" t="s">
        <v>3</v>
      </c>
      <c r="E5" s="426"/>
      <c r="F5" s="426" t="s">
        <v>76</v>
      </c>
      <c r="G5" s="442" t="s">
        <v>4385</v>
      </c>
      <c r="H5" s="426" t="s">
        <v>0</v>
      </c>
      <c r="I5" s="15"/>
      <c r="J5" s="426" t="s">
        <v>3</v>
      </c>
      <c r="K5" s="426"/>
      <c r="L5" s="426" t="s">
        <v>76</v>
      </c>
      <c r="M5" s="427" t="s">
        <v>4385</v>
      </c>
      <c r="N5" s="426" t="s">
        <v>0</v>
      </c>
      <c r="O5" s="15"/>
      <c r="P5" s="426" t="s">
        <v>3</v>
      </c>
      <c r="Q5" s="426"/>
      <c r="R5" s="426" t="s">
        <v>76</v>
      </c>
      <c r="S5" s="426" t="s">
        <v>4384</v>
      </c>
      <c r="T5" s="426" t="s">
        <v>8</v>
      </c>
      <c r="U5" s="426"/>
      <c r="V5" s="426"/>
      <c r="W5" s="426"/>
      <c r="X5" s="7"/>
      <c r="Y5" s="4"/>
      <c r="Z5" s="4"/>
      <c r="AA5" s="4"/>
      <c r="AB5" s="4"/>
    </row>
    <row r="6" spans="1:28" ht="37.5" x14ac:dyDescent="0.2">
      <c r="A6" s="442"/>
      <c r="B6" s="426"/>
      <c r="C6" s="15" t="s">
        <v>828</v>
      </c>
      <c r="D6" s="15" t="s">
        <v>2</v>
      </c>
      <c r="E6" s="15" t="s">
        <v>1</v>
      </c>
      <c r="F6" s="426"/>
      <c r="G6" s="442"/>
      <c r="H6" s="426"/>
      <c r="I6" s="15" t="s">
        <v>828</v>
      </c>
      <c r="J6" s="15" t="s">
        <v>2</v>
      </c>
      <c r="K6" s="15" t="s">
        <v>1</v>
      </c>
      <c r="L6" s="426"/>
      <c r="M6" s="427"/>
      <c r="N6" s="426"/>
      <c r="O6" s="15" t="s">
        <v>828</v>
      </c>
      <c r="P6" s="15" t="s">
        <v>2</v>
      </c>
      <c r="Q6" s="15" t="s">
        <v>1</v>
      </c>
      <c r="R6" s="426"/>
      <c r="S6" s="426"/>
      <c r="T6" s="5" t="s">
        <v>4</v>
      </c>
      <c r="U6" s="5" t="s">
        <v>5</v>
      </c>
      <c r="V6" s="5" t="s">
        <v>6</v>
      </c>
      <c r="W6" s="5" t="s">
        <v>7</v>
      </c>
      <c r="X6" s="7"/>
      <c r="Y6" s="4"/>
      <c r="Z6" s="4"/>
      <c r="AA6" s="4"/>
      <c r="AB6" s="4"/>
    </row>
    <row r="7" spans="1:28" hidden="1" x14ac:dyDescent="0.2">
      <c r="A7" s="18"/>
      <c r="B7" s="18"/>
      <c r="C7" s="18"/>
      <c r="D7" s="18"/>
      <c r="E7" s="18"/>
      <c r="F7" s="18"/>
      <c r="G7" s="18"/>
      <c r="H7" s="18"/>
      <c r="I7" s="18"/>
      <c r="J7" s="18"/>
      <c r="K7" s="18"/>
      <c r="L7" s="18"/>
      <c r="M7" s="54">
        <v>1</v>
      </c>
      <c r="N7" s="31" t="s">
        <v>11</v>
      </c>
      <c r="O7" s="31"/>
      <c r="P7" s="17"/>
      <c r="Q7" s="17"/>
      <c r="R7" s="42"/>
      <c r="S7" s="49"/>
      <c r="T7" s="6"/>
      <c r="U7" s="6"/>
      <c r="V7" s="6"/>
      <c r="W7" s="6"/>
    </row>
    <row r="8" spans="1:28" hidden="1" x14ac:dyDescent="0.2">
      <c r="A8" s="18"/>
      <c r="B8" s="18"/>
      <c r="C8" s="18"/>
      <c r="D8" s="18"/>
      <c r="E8" s="18"/>
      <c r="F8" s="18"/>
      <c r="G8" s="18"/>
      <c r="H8" s="18"/>
      <c r="I8" s="18"/>
      <c r="J8" s="18"/>
      <c r="K8" s="18"/>
      <c r="L8" s="18"/>
      <c r="M8" s="54">
        <v>2</v>
      </c>
      <c r="N8" s="31" t="s">
        <v>12</v>
      </c>
      <c r="O8" s="31"/>
      <c r="P8" s="17"/>
      <c r="Q8" s="17"/>
      <c r="R8" s="42"/>
      <c r="S8" s="49"/>
      <c r="T8" s="6"/>
      <c r="U8" s="6"/>
      <c r="V8" s="6"/>
      <c r="W8" s="6"/>
    </row>
    <row r="9" spans="1:28" hidden="1" x14ac:dyDescent="0.2">
      <c r="A9" s="18"/>
      <c r="B9" s="18"/>
      <c r="C9" s="18"/>
      <c r="D9" s="18"/>
      <c r="E9" s="18"/>
      <c r="F9" s="18"/>
      <c r="G9" s="18"/>
      <c r="H9" s="18"/>
      <c r="I9" s="18"/>
      <c r="J9" s="18"/>
      <c r="K9" s="18"/>
      <c r="L9" s="18"/>
      <c r="M9" s="54">
        <v>3</v>
      </c>
      <c r="N9" s="31" t="s">
        <v>13</v>
      </c>
      <c r="O9" s="31"/>
      <c r="P9" s="17"/>
      <c r="Q9" s="17"/>
      <c r="R9" s="42"/>
      <c r="S9" s="49"/>
      <c r="T9" s="6"/>
      <c r="U9" s="6"/>
      <c r="V9" s="6"/>
      <c r="W9" s="6"/>
    </row>
    <row r="10" spans="1:28" hidden="1" x14ac:dyDescent="0.2">
      <c r="A10" s="18"/>
      <c r="B10" s="18"/>
      <c r="C10" s="18"/>
      <c r="D10" s="18"/>
      <c r="E10" s="18"/>
      <c r="F10" s="18"/>
      <c r="G10" s="18"/>
      <c r="H10" s="18"/>
      <c r="I10" s="18"/>
      <c r="J10" s="18"/>
      <c r="K10" s="18"/>
      <c r="L10" s="18"/>
      <c r="M10" s="54">
        <v>4</v>
      </c>
      <c r="N10" s="31" t="s">
        <v>14</v>
      </c>
      <c r="O10" s="31"/>
      <c r="P10" s="17"/>
      <c r="Q10" s="17"/>
      <c r="R10" s="42"/>
      <c r="S10" s="49"/>
      <c r="T10" s="6"/>
      <c r="U10" s="6"/>
      <c r="V10" s="6"/>
      <c r="W10" s="6"/>
    </row>
    <row r="11" spans="1:28" hidden="1" x14ac:dyDescent="0.2">
      <c r="A11" s="18"/>
      <c r="B11" s="18"/>
      <c r="C11" s="18"/>
      <c r="D11" s="18"/>
      <c r="E11" s="18"/>
      <c r="F11" s="18"/>
      <c r="G11" s="18"/>
      <c r="H11" s="18"/>
      <c r="I11" s="18"/>
      <c r="J11" s="18"/>
      <c r="K11" s="18"/>
      <c r="L11" s="18"/>
      <c r="M11" s="54">
        <v>5</v>
      </c>
      <c r="N11" s="31" t="s">
        <v>15</v>
      </c>
      <c r="O11" s="31"/>
      <c r="P11" s="17"/>
      <c r="Q11" s="17"/>
      <c r="R11" s="42"/>
      <c r="S11" s="49"/>
      <c r="T11" s="6"/>
      <c r="U11" s="6"/>
      <c r="V11" s="6"/>
      <c r="W11" s="6"/>
    </row>
    <row r="12" spans="1:28" hidden="1" x14ac:dyDescent="0.2">
      <c r="A12" s="18"/>
      <c r="B12" s="18"/>
      <c r="C12" s="18"/>
      <c r="D12" s="18"/>
      <c r="E12" s="18"/>
      <c r="F12" s="18"/>
      <c r="G12" s="18"/>
      <c r="H12" s="18"/>
      <c r="I12" s="18"/>
      <c r="J12" s="18"/>
      <c r="K12" s="18"/>
      <c r="L12" s="18"/>
      <c r="M12" s="54">
        <v>6</v>
      </c>
      <c r="N12" s="31" t="s">
        <v>16</v>
      </c>
      <c r="O12" s="31"/>
      <c r="P12" s="17"/>
      <c r="Q12" s="17"/>
      <c r="R12" s="42"/>
      <c r="S12" s="49"/>
      <c r="T12" s="6"/>
      <c r="U12" s="6"/>
      <c r="V12" s="6"/>
      <c r="W12" s="6"/>
    </row>
    <row r="13" spans="1:28" hidden="1" x14ac:dyDescent="0.2">
      <c r="A13" s="18"/>
      <c r="B13" s="18"/>
      <c r="C13" s="18"/>
      <c r="D13" s="18"/>
      <c r="E13" s="18"/>
      <c r="F13" s="18"/>
      <c r="G13" s="18"/>
      <c r="H13" s="18"/>
      <c r="I13" s="18"/>
      <c r="J13" s="18"/>
      <c r="K13" s="18"/>
      <c r="L13" s="18"/>
      <c r="M13" s="54">
        <v>7</v>
      </c>
      <c r="N13" s="31" t="s">
        <v>17</v>
      </c>
      <c r="O13" s="31"/>
      <c r="P13" s="17"/>
      <c r="Q13" s="17"/>
      <c r="R13" s="42"/>
      <c r="S13" s="49"/>
      <c r="T13" s="6"/>
      <c r="U13" s="6"/>
      <c r="V13" s="6"/>
      <c r="W13" s="6"/>
    </row>
    <row r="14" spans="1:28" hidden="1" x14ac:dyDescent="0.2">
      <c r="A14" s="18"/>
      <c r="B14" s="18"/>
      <c r="C14" s="18"/>
      <c r="D14" s="18"/>
      <c r="E14" s="18"/>
      <c r="F14" s="18"/>
      <c r="G14" s="18"/>
      <c r="H14" s="18"/>
      <c r="I14" s="18"/>
      <c r="J14" s="18"/>
      <c r="K14" s="18"/>
      <c r="L14" s="18"/>
      <c r="M14" s="54">
        <v>8</v>
      </c>
      <c r="N14" s="31" t="s">
        <v>18</v>
      </c>
      <c r="O14" s="31"/>
      <c r="P14" s="17"/>
      <c r="Q14" s="17"/>
      <c r="R14" s="42"/>
      <c r="S14" s="49"/>
      <c r="T14" s="6"/>
      <c r="U14" s="6"/>
      <c r="V14" s="6"/>
      <c r="W14" s="6"/>
    </row>
    <row r="15" spans="1:28" hidden="1" x14ac:dyDescent="0.2">
      <c r="A15" s="18"/>
      <c r="B15" s="18"/>
      <c r="C15" s="18"/>
      <c r="D15" s="18"/>
      <c r="E15" s="18"/>
      <c r="F15" s="18"/>
      <c r="G15" s="18"/>
      <c r="H15" s="18"/>
      <c r="I15" s="18"/>
      <c r="J15" s="18"/>
      <c r="K15" s="18"/>
      <c r="L15" s="18"/>
      <c r="M15" s="54">
        <v>9</v>
      </c>
      <c r="N15" s="31" t="s">
        <v>19</v>
      </c>
      <c r="O15" s="31"/>
      <c r="P15" s="17"/>
      <c r="Q15" s="17"/>
      <c r="R15" s="42"/>
      <c r="S15" s="49"/>
      <c r="T15" s="6"/>
      <c r="U15" s="6"/>
      <c r="V15" s="6"/>
      <c r="W15" s="6"/>
    </row>
    <row r="16" spans="1:28" hidden="1" x14ac:dyDescent="0.2">
      <c r="A16" s="18"/>
      <c r="B16" s="18"/>
      <c r="C16" s="18"/>
      <c r="D16" s="18"/>
      <c r="E16" s="18"/>
      <c r="F16" s="18"/>
      <c r="G16" s="18"/>
      <c r="H16" s="18"/>
      <c r="I16" s="18"/>
      <c r="J16" s="18"/>
      <c r="K16" s="18"/>
      <c r="L16" s="18"/>
      <c r="M16" s="54">
        <v>10</v>
      </c>
      <c r="N16" s="31" t="s">
        <v>20</v>
      </c>
      <c r="O16" s="31"/>
      <c r="P16" s="17"/>
      <c r="Q16" s="17"/>
      <c r="R16" s="42"/>
      <c r="S16" s="49"/>
      <c r="T16" s="6"/>
      <c r="U16" s="6"/>
      <c r="V16" s="6"/>
      <c r="W16" s="6"/>
    </row>
    <row r="17" spans="1:23" hidden="1" x14ac:dyDescent="0.2">
      <c r="A17" s="18"/>
      <c r="B17" s="18"/>
      <c r="C17" s="18"/>
      <c r="D17" s="18"/>
      <c r="E17" s="18"/>
      <c r="F17" s="18"/>
      <c r="G17" s="18"/>
      <c r="H17" s="18"/>
      <c r="I17" s="18"/>
      <c r="J17" s="18"/>
      <c r="K17" s="18"/>
      <c r="L17" s="18"/>
      <c r="M17" s="54">
        <v>11</v>
      </c>
      <c r="N17" s="31" t="s">
        <v>21</v>
      </c>
      <c r="O17" s="31"/>
      <c r="P17" s="17"/>
      <c r="Q17" s="17"/>
      <c r="R17" s="42"/>
      <c r="S17" s="49"/>
      <c r="T17" s="6"/>
      <c r="U17" s="6"/>
      <c r="V17" s="6"/>
      <c r="W17" s="6"/>
    </row>
    <row r="18" spans="1:23" hidden="1" x14ac:dyDescent="0.2">
      <c r="A18" s="18"/>
      <c r="B18" s="18"/>
      <c r="C18" s="18"/>
      <c r="D18" s="18"/>
      <c r="E18" s="18"/>
      <c r="F18" s="18"/>
      <c r="G18" s="18"/>
      <c r="H18" s="18"/>
      <c r="I18" s="18"/>
      <c r="J18" s="18"/>
      <c r="K18" s="18"/>
      <c r="L18" s="18"/>
      <c r="M18" s="54">
        <v>12</v>
      </c>
      <c r="N18" s="31" t="s">
        <v>22</v>
      </c>
      <c r="O18" s="31"/>
      <c r="P18" s="17"/>
      <c r="Q18" s="17"/>
      <c r="R18" s="42"/>
      <c r="S18" s="49"/>
      <c r="T18" s="6"/>
      <c r="U18" s="6"/>
      <c r="V18" s="6"/>
      <c r="W18" s="6"/>
    </row>
    <row r="19" spans="1:23" hidden="1" x14ac:dyDescent="0.2">
      <c r="A19" s="18"/>
      <c r="B19" s="18"/>
      <c r="C19" s="18"/>
      <c r="D19" s="18"/>
      <c r="E19" s="18"/>
      <c r="F19" s="18"/>
      <c r="G19" s="18"/>
      <c r="H19" s="18"/>
      <c r="I19" s="18"/>
      <c r="J19" s="18"/>
      <c r="K19" s="18"/>
      <c r="L19" s="18"/>
      <c r="M19" s="54">
        <v>13</v>
      </c>
      <c r="N19" s="31" t="s">
        <v>23</v>
      </c>
      <c r="O19" s="31"/>
      <c r="P19" s="17"/>
      <c r="Q19" s="17"/>
      <c r="R19" s="42"/>
      <c r="S19" s="49"/>
      <c r="T19" s="6"/>
      <c r="U19" s="6"/>
      <c r="V19" s="6"/>
      <c r="W19" s="6"/>
    </row>
    <row r="20" spans="1:23" hidden="1" x14ac:dyDescent="0.2">
      <c r="A20" s="18"/>
      <c r="B20" s="18"/>
      <c r="C20" s="18"/>
      <c r="D20" s="18"/>
      <c r="E20" s="18"/>
      <c r="F20" s="18"/>
      <c r="G20" s="18"/>
      <c r="H20" s="18"/>
      <c r="I20" s="18"/>
      <c r="J20" s="18"/>
      <c r="K20" s="18"/>
      <c r="L20" s="18"/>
      <c r="M20" s="54">
        <v>14</v>
      </c>
      <c r="N20" s="31" t="s">
        <v>24</v>
      </c>
      <c r="O20" s="31"/>
      <c r="P20" s="17"/>
      <c r="Q20" s="17"/>
      <c r="R20" s="42"/>
      <c r="S20" s="49"/>
      <c r="T20" s="6"/>
      <c r="U20" s="6"/>
      <c r="V20" s="6"/>
      <c r="W20" s="6"/>
    </row>
    <row r="21" spans="1:23" hidden="1" x14ac:dyDescent="0.2">
      <c r="A21" s="18"/>
      <c r="B21" s="18"/>
      <c r="C21" s="18"/>
      <c r="D21" s="18"/>
      <c r="E21" s="18"/>
      <c r="F21" s="18"/>
      <c r="G21" s="18"/>
      <c r="H21" s="18"/>
      <c r="I21" s="18"/>
      <c r="J21" s="18"/>
      <c r="K21" s="18"/>
      <c r="L21" s="18"/>
      <c r="M21" s="54">
        <v>15</v>
      </c>
      <c r="N21" s="31" t="s">
        <v>25</v>
      </c>
      <c r="O21" s="31"/>
      <c r="P21" s="17"/>
      <c r="Q21" s="17"/>
      <c r="R21" s="42"/>
      <c r="S21" s="49"/>
      <c r="T21" s="6"/>
      <c r="U21" s="6"/>
      <c r="V21" s="6"/>
      <c r="W21" s="6"/>
    </row>
    <row r="22" spans="1:23" hidden="1" x14ac:dyDescent="0.2">
      <c r="A22" s="18"/>
      <c r="B22" s="18"/>
      <c r="C22" s="18"/>
      <c r="D22" s="18"/>
      <c r="E22" s="18"/>
      <c r="F22" s="18"/>
      <c r="G22" s="18"/>
      <c r="H22" s="18"/>
      <c r="I22" s="18"/>
      <c r="J22" s="18"/>
      <c r="K22" s="18"/>
      <c r="L22" s="18"/>
      <c r="M22" s="54">
        <v>17</v>
      </c>
      <c r="N22" s="31" t="s">
        <v>26</v>
      </c>
      <c r="O22" s="31"/>
      <c r="P22" s="17"/>
      <c r="Q22" s="17"/>
      <c r="R22" s="42"/>
      <c r="S22" s="49"/>
      <c r="T22" s="6"/>
      <c r="U22" s="6"/>
      <c r="V22" s="6"/>
      <c r="W22" s="6"/>
    </row>
    <row r="23" spans="1:23" hidden="1" x14ac:dyDescent="0.2">
      <c r="A23" s="18"/>
      <c r="B23" s="18"/>
      <c r="C23" s="18"/>
      <c r="D23" s="18"/>
      <c r="E23" s="18"/>
      <c r="F23" s="18"/>
      <c r="G23" s="18"/>
      <c r="H23" s="18"/>
      <c r="I23" s="18"/>
      <c r="J23" s="18"/>
      <c r="K23" s="18"/>
      <c r="L23" s="18"/>
      <c r="M23" s="54">
        <v>18</v>
      </c>
      <c r="N23" s="31" t="s">
        <v>27</v>
      </c>
      <c r="O23" s="31"/>
      <c r="P23" s="17"/>
      <c r="Q23" s="17"/>
      <c r="R23" s="42"/>
      <c r="S23" s="49"/>
      <c r="T23" s="6"/>
      <c r="U23" s="6"/>
      <c r="V23" s="6"/>
      <c r="W23" s="6"/>
    </row>
    <row r="24" spans="1:23" hidden="1" x14ac:dyDescent="0.2">
      <c r="A24" s="18"/>
      <c r="B24" s="18"/>
      <c r="C24" s="18"/>
      <c r="D24" s="18"/>
      <c r="E24" s="18"/>
      <c r="F24" s="18"/>
      <c r="G24" s="18"/>
      <c r="H24" s="18"/>
      <c r="I24" s="18"/>
      <c r="J24" s="18"/>
      <c r="K24" s="18"/>
      <c r="L24" s="18"/>
      <c r="M24" s="55">
        <v>19</v>
      </c>
      <c r="N24" s="32" t="s">
        <v>28</v>
      </c>
      <c r="O24" s="32"/>
      <c r="P24" s="16"/>
      <c r="Q24" s="16"/>
      <c r="R24" s="43"/>
      <c r="S24" s="49"/>
      <c r="T24" s="6"/>
      <c r="U24" s="6"/>
      <c r="V24" s="6"/>
      <c r="W24" s="6"/>
    </row>
    <row r="25" spans="1:23" hidden="1" x14ac:dyDescent="0.2">
      <c r="A25" s="18"/>
      <c r="B25" s="18"/>
      <c r="C25" s="18"/>
      <c r="D25" s="18"/>
      <c r="E25" s="18"/>
      <c r="F25" s="18"/>
      <c r="G25" s="18"/>
      <c r="H25" s="18"/>
      <c r="I25" s="18"/>
      <c r="J25" s="18"/>
      <c r="K25" s="18"/>
      <c r="L25" s="18"/>
      <c r="M25" s="54">
        <v>20</v>
      </c>
      <c r="N25" s="31" t="s">
        <v>29</v>
      </c>
      <c r="O25" s="31"/>
      <c r="P25" s="17"/>
      <c r="Q25" s="17"/>
      <c r="R25" s="42"/>
      <c r="S25" s="49"/>
      <c r="T25" s="6"/>
      <c r="U25" s="6"/>
      <c r="V25" s="6"/>
      <c r="W25" s="6"/>
    </row>
    <row r="26" spans="1:23" hidden="1" x14ac:dyDescent="0.2">
      <c r="A26" s="18"/>
      <c r="B26" s="18"/>
      <c r="C26" s="18"/>
      <c r="D26" s="18"/>
      <c r="E26" s="18"/>
      <c r="F26" s="18"/>
      <c r="G26" s="18"/>
      <c r="H26" s="18"/>
      <c r="I26" s="18"/>
      <c r="J26" s="18"/>
      <c r="K26" s="18"/>
      <c r="L26" s="18"/>
      <c r="M26" s="54">
        <v>21</v>
      </c>
      <c r="N26" s="31" t="s">
        <v>30</v>
      </c>
      <c r="O26" s="31"/>
      <c r="P26" s="17"/>
      <c r="Q26" s="17"/>
      <c r="R26" s="42"/>
      <c r="S26" s="49"/>
      <c r="T26" s="6"/>
      <c r="U26" s="6"/>
      <c r="V26" s="6"/>
      <c r="W26" s="6"/>
    </row>
    <row r="27" spans="1:23" hidden="1" x14ac:dyDescent="0.2">
      <c r="A27" s="18"/>
      <c r="B27" s="18"/>
      <c r="C27" s="18"/>
      <c r="D27" s="18"/>
      <c r="E27" s="18"/>
      <c r="F27" s="18"/>
      <c r="G27" s="18"/>
      <c r="H27" s="18"/>
      <c r="I27" s="18"/>
      <c r="J27" s="18"/>
      <c r="K27" s="18"/>
      <c r="L27" s="18"/>
      <c r="M27" s="54">
        <v>22</v>
      </c>
      <c r="N27" s="31" t="s">
        <v>31</v>
      </c>
      <c r="O27" s="31"/>
      <c r="P27" s="17"/>
      <c r="Q27" s="17"/>
      <c r="R27" s="42"/>
      <c r="S27" s="49"/>
      <c r="T27" s="6"/>
      <c r="U27" s="6"/>
      <c r="V27" s="6"/>
      <c r="W27" s="6"/>
    </row>
    <row r="28" spans="1:23" hidden="1" x14ac:dyDescent="0.2">
      <c r="A28" s="18"/>
      <c r="B28" s="18"/>
      <c r="C28" s="18"/>
      <c r="D28" s="18"/>
      <c r="E28" s="18"/>
      <c r="F28" s="18"/>
      <c r="G28" s="18"/>
      <c r="H28" s="18"/>
      <c r="I28" s="18"/>
      <c r="J28" s="18"/>
      <c r="K28" s="18"/>
      <c r="L28" s="18"/>
      <c r="M28" s="54">
        <v>23</v>
      </c>
      <c r="N28" s="31" t="s">
        <v>32</v>
      </c>
      <c r="O28" s="31"/>
      <c r="P28" s="17"/>
      <c r="Q28" s="17"/>
      <c r="R28" s="42"/>
      <c r="S28" s="49"/>
      <c r="T28" s="6"/>
      <c r="U28" s="6"/>
      <c r="V28" s="6"/>
      <c r="W28" s="6"/>
    </row>
    <row r="29" spans="1:23" hidden="1" x14ac:dyDescent="0.2">
      <c r="A29" s="18"/>
      <c r="B29" s="18"/>
      <c r="C29" s="18"/>
      <c r="D29" s="18"/>
      <c r="E29" s="18"/>
      <c r="F29" s="18"/>
      <c r="G29" s="18"/>
      <c r="H29" s="18"/>
      <c r="I29" s="18"/>
      <c r="J29" s="18"/>
      <c r="K29" s="18"/>
      <c r="L29" s="18"/>
      <c r="M29" s="54">
        <v>24</v>
      </c>
      <c r="N29" s="31" t="s">
        <v>33</v>
      </c>
      <c r="O29" s="31"/>
      <c r="P29" s="17"/>
      <c r="Q29" s="17"/>
      <c r="R29" s="42"/>
      <c r="S29" s="49"/>
      <c r="T29" s="6"/>
      <c r="U29" s="6"/>
      <c r="V29" s="6"/>
      <c r="W29" s="6"/>
    </row>
    <row r="30" spans="1:23" hidden="1" x14ac:dyDescent="0.2">
      <c r="A30" s="18"/>
      <c r="B30" s="18"/>
      <c r="C30" s="18"/>
      <c r="D30" s="18"/>
      <c r="E30" s="18"/>
      <c r="F30" s="18"/>
      <c r="G30" s="18"/>
      <c r="H30" s="18"/>
      <c r="I30" s="18"/>
      <c r="J30" s="18"/>
      <c r="K30" s="18"/>
      <c r="L30" s="18"/>
      <c r="M30" s="54">
        <v>25</v>
      </c>
      <c r="N30" s="31" t="s">
        <v>34</v>
      </c>
      <c r="O30" s="31"/>
      <c r="P30" s="17"/>
      <c r="Q30" s="17"/>
      <c r="R30" s="42"/>
      <c r="S30" s="49"/>
      <c r="T30" s="6"/>
      <c r="U30" s="6"/>
      <c r="V30" s="6"/>
      <c r="W30" s="6"/>
    </row>
    <row r="31" spans="1:23" hidden="1" x14ac:dyDescent="0.2">
      <c r="A31" s="18"/>
      <c r="B31" s="18"/>
      <c r="C31" s="18"/>
      <c r="D31" s="18"/>
      <c r="E31" s="18"/>
      <c r="F31" s="18"/>
      <c r="G31" s="18"/>
      <c r="H31" s="18"/>
      <c r="I31" s="18"/>
      <c r="J31" s="18"/>
      <c r="K31" s="18"/>
      <c r="L31" s="18"/>
      <c r="M31" s="54">
        <v>26</v>
      </c>
      <c r="N31" s="31" t="s">
        <v>35</v>
      </c>
      <c r="O31" s="31"/>
      <c r="P31" s="17"/>
      <c r="Q31" s="17"/>
      <c r="R31" s="42"/>
      <c r="S31" s="49"/>
      <c r="T31" s="6"/>
      <c r="U31" s="6"/>
      <c r="V31" s="6"/>
      <c r="W31" s="6"/>
    </row>
    <row r="32" spans="1:23" hidden="1" x14ac:dyDescent="0.2">
      <c r="A32" s="18"/>
      <c r="B32" s="18"/>
      <c r="C32" s="18"/>
      <c r="D32" s="18"/>
      <c r="E32" s="18"/>
      <c r="F32" s="18"/>
      <c r="G32" s="18"/>
      <c r="H32" s="18"/>
      <c r="I32" s="18"/>
      <c r="J32" s="18"/>
      <c r="K32" s="18"/>
      <c r="L32" s="18"/>
      <c r="M32" s="54">
        <v>27</v>
      </c>
      <c r="N32" s="31" t="s">
        <v>36</v>
      </c>
      <c r="O32" s="31"/>
      <c r="P32" s="17"/>
      <c r="Q32" s="17"/>
      <c r="R32" s="42"/>
      <c r="S32" s="49"/>
      <c r="T32" s="6"/>
      <c r="U32" s="6"/>
      <c r="V32" s="6"/>
      <c r="W32" s="6"/>
    </row>
    <row r="33" spans="1:24" hidden="1" x14ac:dyDescent="0.2">
      <c r="A33" s="18"/>
      <c r="B33" s="18"/>
      <c r="C33" s="18"/>
      <c r="D33" s="18"/>
      <c r="E33" s="18"/>
      <c r="F33" s="18"/>
      <c r="G33" s="18"/>
      <c r="H33" s="18"/>
      <c r="I33" s="18"/>
      <c r="J33" s="18"/>
      <c r="K33" s="18"/>
      <c r="L33" s="18"/>
      <c r="M33" s="54">
        <v>28</v>
      </c>
      <c r="N33" s="31" t="s">
        <v>37</v>
      </c>
      <c r="O33" s="31"/>
      <c r="P33" s="17"/>
      <c r="Q33" s="17"/>
      <c r="R33" s="42"/>
      <c r="S33" s="49"/>
      <c r="T33" s="6"/>
      <c r="U33" s="6"/>
      <c r="V33" s="6"/>
      <c r="W33" s="6"/>
    </row>
    <row r="34" spans="1:24" hidden="1" x14ac:dyDescent="0.2">
      <c r="A34" s="18"/>
      <c r="B34" s="18"/>
      <c r="C34" s="18"/>
      <c r="D34" s="18"/>
      <c r="E34" s="18"/>
      <c r="F34" s="18"/>
      <c r="G34" s="18"/>
      <c r="H34" s="18"/>
      <c r="I34" s="18"/>
      <c r="J34" s="18"/>
      <c r="K34" s="18"/>
      <c r="L34" s="18"/>
      <c r="M34" s="54">
        <v>29</v>
      </c>
      <c r="N34" s="31" t="s">
        <v>38</v>
      </c>
      <c r="O34" s="31"/>
      <c r="P34" s="17"/>
      <c r="Q34" s="17"/>
      <c r="R34" s="42"/>
      <c r="S34" s="49"/>
      <c r="T34" s="6"/>
      <c r="U34" s="6"/>
      <c r="V34" s="6"/>
      <c r="W34" s="6"/>
    </row>
    <row r="35" spans="1:24" hidden="1" x14ac:dyDescent="0.2">
      <c r="A35" s="18"/>
      <c r="B35" s="18"/>
      <c r="C35" s="18"/>
      <c r="D35" s="18"/>
      <c r="E35" s="18"/>
      <c r="F35" s="18"/>
      <c r="G35" s="18"/>
      <c r="H35" s="18"/>
      <c r="I35" s="18"/>
      <c r="J35" s="18"/>
      <c r="K35" s="18"/>
      <c r="L35" s="18"/>
      <c r="M35" s="54">
        <v>30</v>
      </c>
      <c r="N35" s="31" t="s">
        <v>39</v>
      </c>
      <c r="O35" s="31"/>
      <c r="P35" s="17"/>
      <c r="Q35" s="17"/>
      <c r="R35" s="42"/>
      <c r="S35" s="49"/>
      <c r="T35" s="6"/>
      <c r="U35" s="6"/>
      <c r="V35" s="6"/>
      <c r="W35" s="6"/>
    </row>
    <row r="36" spans="1:24" hidden="1" x14ac:dyDescent="0.2">
      <c r="A36" s="18"/>
      <c r="B36" s="18"/>
      <c r="C36" s="18"/>
      <c r="D36" s="18"/>
      <c r="E36" s="18"/>
      <c r="F36" s="18"/>
      <c r="G36" s="18"/>
      <c r="H36" s="18"/>
      <c r="I36" s="18"/>
      <c r="J36" s="18"/>
      <c r="K36" s="18"/>
      <c r="L36" s="18"/>
      <c r="M36" s="54">
        <v>31</v>
      </c>
      <c r="N36" s="31" t="s">
        <v>40</v>
      </c>
      <c r="O36" s="31"/>
      <c r="P36" s="17"/>
      <c r="Q36" s="17"/>
      <c r="R36" s="42"/>
      <c r="S36" s="49"/>
      <c r="T36" s="6"/>
      <c r="U36" s="6"/>
      <c r="V36" s="6"/>
      <c r="W36" s="6"/>
    </row>
    <row r="37" spans="1:24" hidden="1" x14ac:dyDescent="0.2">
      <c r="A37" s="18"/>
      <c r="B37" s="18"/>
      <c r="C37" s="18"/>
      <c r="D37" s="18"/>
      <c r="E37" s="18"/>
      <c r="F37" s="18"/>
      <c r="G37" s="18"/>
      <c r="H37" s="18"/>
      <c r="I37" s="18"/>
      <c r="J37" s="18"/>
      <c r="K37" s="18"/>
      <c r="L37" s="18"/>
      <c r="M37" s="54">
        <v>32</v>
      </c>
      <c r="N37" s="31" t="s">
        <v>41</v>
      </c>
      <c r="O37" s="31"/>
      <c r="P37" s="17"/>
      <c r="Q37" s="17"/>
      <c r="R37" s="42"/>
      <c r="S37" s="49"/>
      <c r="T37" s="6"/>
      <c r="U37" s="6"/>
      <c r="V37" s="6"/>
      <c r="W37" s="6"/>
    </row>
    <row r="38" spans="1:24" hidden="1" x14ac:dyDescent="0.2">
      <c r="A38" s="18"/>
      <c r="B38" s="18"/>
      <c r="C38" s="18"/>
      <c r="D38" s="18"/>
      <c r="E38" s="18"/>
      <c r="F38" s="18"/>
      <c r="G38" s="18"/>
      <c r="H38" s="18"/>
      <c r="I38" s="18"/>
      <c r="J38" s="18"/>
      <c r="K38" s="18"/>
      <c r="L38" s="18"/>
      <c r="M38" s="54">
        <v>33</v>
      </c>
      <c r="N38" s="31" t="s">
        <v>42</v>
      </c>
      <c r="O38" s="31"/>
      <c r="P38" s="17"/>
      <c r="Q38" s="17"/>
      <c r="R38" s="42"/>
      <c r="S38" s="49"/>
      <c r="T38" s="6"/>
      <c r="U38" s="6"/>
      <c r="V38" s="6"/>
      <c r="W38" s="6"/>
    </row>
    <row r="39" spans="1:24" hidden="1" x14ac:dyDescent="0.2">
      <c r="A39" s="18"/>
      <c r="B39" s="18"/>
      <c r="C39" s="18"/>
      <c r="D39" s="18"/>
      <c r="E39" s="18"/>
      <c r="F39" s="18"/>
      <c r="G39" s="18"/>
      <c r="H39" s="18"/>
      <c r="I39" s="18"/>
      <c r="J39" s="18"/>
      <c r="K39" s="18"/>
      <c r="L39" s="18"/>
      <c r="M39" s="54">
        <v>34</v>
      </c>
      <c r="N39" s="31" t="s">
        <v>43</v>
      </c>
      <c r="O39" s="31"/>
      <c r="P39" s="17"/>
      <c r="Q39" s="17"/>
      <c r="R39" s="42"/>
      <c r="S39" s="49"/>
      <c r="T39" s="6"/>
      <c r="U39" s="6"/>
      <c r="V39" s="6"/>
      <c r="W39" s="6"/>
    </row>
    <row r="40" spans="1:24" s="41" customFormat="1" x14ac:dyDescent="0.2">
      <c r="A40" s="31"/>
      <c r="B40" s="31"/>
      <c r="C40" s="31"/>
      <c r="D40" s="31"/>
      <c r="E40" s="31"/>
      <c r="F40" s="31"/>
      <c r="G40" s="31"/>
      <c r="H40" s="31"/>
      <c r="I40" s="31"/>
      <c r="J40" s="31"/>
      <c r="K40" s="31"/>
      <c r="L40" s="31"/>
      <c r="M40" s="56">
        <v>35</v>
      </c>
      <c r="N40" s="31" t="s">
        <v>44</v>
      </c>
      <c r="O40" s="31"/>
      <c r="P40" s="29"/>
      <c r="Q40" s="29"/>
      <c r="R40" s="44"/>
      <c r="S40" s="50"/>
      <c r="T40" s="9"/>
      <c r="U40" s="9"/>
      <c r="V40" s="9"/>
      <c r="W40" s="9"/>
      <c r="X40" s="40"/>
    </row>
    <row r="41" spans="1:24" s="8" customFormat="1" ht="36" customHeight="1" x14ac:dyDescent="0.2">
      <c r="A41" s="439">
        <v>1</v>
      </c>
      <c r="B41" s="440" t="s">
        <v>5561</v>
      </c>
      <c r="C41" s="57" t="s">
        <v>86</v>
      </c>
      <c r="D41" s="58" t="s">
        <v>3148</v>
      </c>
      <c r="E41" s="58" t="s">
        <v>5562</v>
      </c>
      <c r="F41" s="57">
        <v>450</v>
      </c>
      <c r="G41" s="439">
        <v>1</v>
      </c>
      <c r="H41" s="440" t="s">
        <v>1597</v>
      </c>
      <c r="I41" s="57" t="s">
        <v>86</v>
      </c>
      <c r="J41" s="57" t="s">
        <v>3148</v>
      </c>
      <c r="K41" s="57" t="s">
        <v>1598</v>
      </c>
      <c r="L41" s="57">
        <v>700</v>
      </c>
      <c r="M41" s="430" t="s">
        <v>4386</v>
      </c>
      <c r="N41" s="431" t="s">
        <v>1597</v>
      </c>
      <c r="O41" s="24" t="s">
        <v>86</v>
      </c>
      <c r="P41" s="434" t="s">
        <v>1602</v>
      </c>
      <c r="Q41" s="422" t="s">
        <v>6005</v>
      </c>
      <c r="R41" s="417">
        <v>1100</v>
      </c>
      <c r="S41" s="414" t="s">
        <v>6006</v>
      </c>
      <c r="T41" s="53"/>
      <c r="U41" s="12"/>
      <c r="V41" s="12"/>
      <c r="W41" s="12"/>
    </row>
    <row r="42" spans="1:24" s="8" customFormat="1" ht="25.5" x14ac:dyDescent="0.2">
      <c r="A42" s="439"/>
      <c r="B42" s="440"/>
      <c r="C42" s="57"/>
      <c r="D42" s="58"/>
      <c r="E42" s="58"/>
      <c r="F42" s="57"/>
      <c r="G42" s="439"/>
      <c r="H42" s="440"/>
      <c r="I42" s="57" t="s">
        <v>88</v>
      </c>
      <c r="J42" s="57" t="s">
        <v>1598</v>
      </c>
      <c r="K42" s="57" t="s">
        <v>5569</v>
      </c>
      <c r="L42" s="57">
        <v>900</v>
      </c>
      <c r="M42" s="430"/>
      <c r="N42" s="431"/>
      <c r="O42" s="24"/>
      <c r="P42" s="435"/>
      <c r="Q42" s="423"/>
      <c r="R42" s="418"/>
      <c r="S42" s="415"/>
      <c r="T42" s="53"/>
      <c r="U42" s="12"/>
      <c r="V42" s="12"/>
      <c r="W42" s="12"/>
    </row>
    <row r="43" spans="1:24" s="8" customFormat="1" ht="25.5" x14ac:dyDescent="0.2">
      <c r="A43" s="439"/>
      <c r="B43" s="440"/>
      <c r="C43" s="57" t="s">
        <v>88</v>
      </c>
      <c r="D43" s="58" t="s">
        <v>5562</v>
      </c>
      <c r="E43" s="58" t="s">
        <v>5563</v>
      </c>
      <c r="F43" s="57">
        <v>600</v>
      </c>
      <c r="G43" s="439"/>
      <c r="H43" s="440"/>
      <c r="I43" s="57" t="s">
        <v>88</v>
      </c>
      <c r="J43" s="57" t="s">
        <v>5569</v>
      </c>
      <c r="K43" s="57" t="s">
        <v>5570</v>
      </c>
      <c r="L43" s="59">
        <v>1.1000000000000001</v>
      </c>
      <c r="M43" s="430"/>
      <c r="N43" s="431"/>
      <c r="O43" s="24" t="s">
        <v>88</v>
      </c>
      <c r="P43" s="436"/>
      <c r="Q43" s="424"/>
      <c r="R43" s="419"/>
      <c r="S43" s="416"/>
      <c r="T43" s="53"/>
      <c r="U43" s="12"/>
      <c r="V43" s="12"/>
      <c r="W43" s="12"/>
    </row>
    <row r="44" spans="1:24" s="8" customFormat="1" ht="25.5" x14ac:dyDescent="0.2">
      <c r="A44" s="439">
        <v>2</v>
      </c>
      <c r="B44" s="440" t="s">
        <v>123</v>
      </c>
      <c r="C44" s="57" t="s">
        <v>194</v>
      </c>
      <c r="D44" s="58" t="s">
        <v>5564</v>
      </c>
      <c r="E44" s="58" t="s">
        <v>5565</v>
      </c>
      <c r="F44" s="59">
        <v>1.5</v>
      </c>
      <c r="G44" s="439">
        <v>2</v>
      </c>
      <c r="H44" s="440" t="s">
        <v>473</v>
      </c>
      <c r="I44" s="57" t="s">
        <v>194</v>
      </c>
      <c r="J44" s="57" t="s">
        <v>5564</v>
      </c>
      <c r="K44" s="57" t="s">
        <v>5571</v>
      </c>
      <c r="L44" s="59">
        <v>2.2000000000000002</v>
      </c>
      <c r="M44" s="430" t="s">
        <v>4387</v>
      </c>
      <c r="N44" s="431" t="s">
        <v>1599</v>
      </c>
      <c r="O44" s="24" t="s">
        <v>194</v>
      </c>
      <c r="P44" s="434" t="s">
        <v>546</v>
      </c>
      <c r="Q44" s="422" t="s">
        <v>6007</v>
      </c>
      <c r="R44" s="417">
        <v>2200</v>
      </c>
      <c r="S44" s="414" t="s">
        <v>6006</v>
      </c>
      <c r="T44" s="53"/>
      <c r="U44" s="12"/>
      <c r="V44" s="12"/>
      <c r="W44" s="12"/>
    </row>
    <row r="45" spans="1:24" s="8" customFormat="1" ht="25.5" x14ac:dyDescent="0.2">
      <c r="A45" s="439"/>
      <c r="B45" s="440"/>
      <c r="C45" s="57" t="s">
        <v>129</v>
      </c>
      <c r="D45" s="439" t="s">
        <v>1514</v>
      </c>
      <c r="E45" s="439"/>
      <c r="F45" s="57">
        <v>1000</v>
      </c>
      <c r="G45" s="439"/>
      <c r="H45" s="440"/>
      <c r="I45" s="57" t="s">
        <v>129</v>
      </c>
      <c r="J45" s="57" t="s">
        <v>5571</v>
      </c>
      <c r="K45" s="57" t="s">
        <v>3152</v>
      </c>
      <c r="L45" s="59">
        <v>1.7</v>
      </c>
      <c r="M45" s="430"/>
      <c r="N45" s="431"/>
      <c r="O45" s="24" t="s">
        <v>129</v>
      </c>
      <c r="P45" s="436"/>
      <c r="Q45" s="424"/>
      <c r="R45" s="419"/>
      <c r="S45" s="416"/>
      <c r="T45" s="53"/>
      <c r="U45" s="12"/>
      <c r="V45" s="12"/>
      <c r="W45" s="12"/>
    </row>
    <row r="46" spans="1:24" ht="51" x14ac:dyDescent="0.2">
      <c r="A46" s="57">
        <v>3</v>
      </c>
      <c r="B46" s="60" t="s">
        <v>5586</v>
      </c>
      <c r="C46" s="57" t="s">
        <v>88</v>
      </c>
      <c r="D46" s="57" t="s">
        <v>5587</v>
      </c>
      <c r="E46" s="57" t="s">
        <v>1615</v>
      </c>
      <c r="F46" s="57">
        <v>700</v>
      </c>
      <c r="G46" s="57">
        <v>3</v>
      </c>
      <c r="H46" s="60" t="s">
        <v>5585</v>
      </c>
      <c r="I46" s="57" t="s">
        <v>88</v>
      </c>
      <c r="J46" s="57" t="s">
        <v>1616</v>
      </c>
      <c r="K46" s="57" t="s">
        <v>1615</v>
      </c>
      <c r="L46" s="57">
        <v>1.4</v>
      </c>
      <c r="M46" s="430"/>
      <c r="N46" s="17" t="s">
        <v>1633</v>
      </c>
      <c r="O46" s="24" t="s">
        <v>88</v>
      </c>
      <c r="P46" s="154" t="s">
        <v>156</v>
      </c>
      <c r="Q46" s="154" t="s">
        <v>6007</v>
      </c>
      <c r="R46" s="147">
        <v>1400</v>
      </c>
      <c r="S46" s="159" t="s">
        <v>6008</v>
      </c>
      <c r="T46" s="34"/>
      <c r="U46" s="6"/>
      <c r="V46" s="6"/>
      <c r="W46" s="6"/>
      <c r="X46" s="1"/>
    </row>
    <row r="47" spans="1:24" s="11" customFormat="1" ht="36" customHeight="1" x14ac:dyDescent="0.2">
      <c r="A47" s="444">
        <v>3</v>
      </c>
      <c r="B47" s="441" t="s">
        <v>5566</v>
      </c>
      <c r="C47" s="143" t="s">
        <v>129</v>
      </c>
      <c r="D47" s="143" t="s">
        <v>5564</v>
      </c>
      <c r="E47" s="143" t="s">
        <v>5562</v>
      </c>
      <c r="F47" s="143">
        <v>1000</v>
      </c>
      <c r="G47" s="444">
        <v>3</v>
      </c>
      <c r="H47" s="441" t="s">
        <v>1562</v>
      </c>
      <c r="I47" s="143" t="s">
        <v>129</v>
      </c>
      <c r="J47" s="143" t="s">
        <v>5564</v>
      </c>
      <c r="K47" s="143" t="s">
        <v>5572</v>
      </c>
      <c r="L47" s="145">
        <v>1.9</v>
      </c>
      <c r="M47" s="430" t="s">
        <v>4388</v>
      </c>
      <c r="N47" s="431" t="s">
        <v>1630</v>
      </c>
      <c r="O47" s="24" t="s">
        <v>129</v>
      </c>
      <c r="P47" s="437" t="s">
        <v>546</v>
      </c>
      <c r="Q47" s="422" t="s">
        <v>1598</v>
      </c>
      <c r="R47" s="417">
        <v>1900</v>
      </c>
      <c r="S47" s="414" t="s">
        <v>6006</v>
      </c>
      <c r="T47" s="144"/>
      <c r="U47" s="10"/>
      <c r="V47" s="10"/>
      <c r="W47" s="10"/>
    </row>
    <row r="48" spans="1:24" s="11" customFormat="1" ht="25.5" x14ac:dyDescent="0.2">
      <c r="A48" s="444"/>
      <c r="B48" s="441"/>
      <c r="C48" s="143"/>
      <c r="D48" s="143"/>
      <c r="E48" s="143"/>
      <c r="F48" s="143"/>
      <c r="G48" s="444"/>
      <c r="H48" s="441"/>
      <c r="I48" s="143" t="s">
        <v>105</v>
      </c>
      <c r="J48" s="143" t="s">
        <v>5572</v>
      </c>
      <c r="K48" s="143" t="s">
        <v>1598</v>
      </c>
      <c r="L48" s="145">
        <v>1.3</v>
      </c>
      <c r="M48" s="430"/>
      <c r="N48" s="431"/>
      <c r="O48" s="24"/>
      <c r="P48" s="438"/>
      <c r="Q48" s="424"/>
      <c r="R48" s="419"/>
      <c r="S48" s="416"/>
      <c r="T48" s="144"/>
      <c r="U48" s="10"/>
      <c r="V48" s="10"/>
      <c r="W48" s="10"/>
    </row>
    <row r="49" spans="1:24" s="11" customFormat="1" ht="37.5" x14ac:dyDescent="0.2">
      <c r="A49" s="444"/>
      <c r="B49" s="441"/>
      <c r="C49" s="143" t="s">
        <v>105</v>
      </c>
      <c r="D49" s="143" t="s">
        <v>5562</v>
      </c>
      <c r="E49" s="143" t="s">
        <v>3148</v>
      </c>
      <c r="F49" s="143">
        <v>600</v>
      </c>
      <c r="G49" s="444"/>
      <c r="H49" s="441"/>
      <c r="I49" s="143" t="s">
        <v>105</v>
      </c>
      <c r="J49" s="143" t="s">
        <v>1598</v>
      </c>
      <c r="K49" s="143" t="s">
        <v>3148</v>
      </c>
      <c r="L49" s="143">
        <v>900</v>
      </c>
      <c r="M49" s="430"/>
      <c r="N49" s="431"/>
      <c r="O49" s="24" t="s">
        <v>105</v>
      </c>
      <c r="P49" s="155" t="s">
        <v>1598</v>
      </c>
      <c r="Q49" s="155" t="s">
        <v>1602</v>
      </c>
      <c r="R49" s="147">
        <v>900</v>
      </c>
      <c r="S49" s="159" t="s">
        <v>6008</v>
      </c>
      <c r="T49" s="144"/>
      <c r="U49" s="10"/>
      <c r="V49" s="10"/>
      <c r="W49" s="10"/>
    </row>
    <row r="50" spans="1:24" s="8" customFormat="1" ht="36" customHeight="1" x14ac:dyDescent="0.2">
      <c r="A50" s="439">
        <v>4</v>
      </c>
      <c r="B50" s="440" t="s">
        <v>5567</v>
      </c>
      <c r="C50" s="57" t="s">
        <v>88</v>
      </c>
      <c r="D50" s="57" t="s">
        <v>1601</v>
      </c>
      <c r="E50" s="57" t="s">
        <v>5562</v>
      </c>
      <c r="F50" s="57">
        <v>600</v>
      </c>
      <c r="G50" s="439">
        <v>4</v>
      </c>
      <c r="H50" s="440" t="s">
        <v>1600</v>
      </c>
      <c r="I50" s="57" t="s">
        <v>88</v>
      </c>
      <c r="J50" s="57" t="s">
        <v>1601</v>
      </c>
      <c r="K50" s="57" t="s">
        <v>5569</v>
      </c>
      <c r="L50" s="59">
        <v>1.3</v>
      </c>
      <c r="M50" s="430" t="s">
        <v>4389</v>
      </c>
      <c r="N50" s="431" t="s">
        <v>1600</v>
      </c>
      <c r="O50" s="24" t="s">
        <v>88</v>
      </c>
      <c r="P50" s="422" t="s">
        <v>1565</v>
      </c>
      <c r="Q50" s="422" t="s">
        <v>1602</v>
      </c>
      <c r="R50" s="417">
        <v>1300</v>
      </c>
      <c r="S50" s="414" t="s">
        <v>6006</v>
      </c>
      <c r="T50" s="53"/>
      <c r="U50" s="12"/>
      <c r="V50" s="12"/>
      <c r="W50" s="12"/>
    </row>
    <row r="51" spans="1:24" s="8" customFormat="1" ht="25.5" x14ac:dyDescent="0.2">
      <c r="A51" s="439"/>
      <c r="B51" s="440"/>
      <c r="C51" s="57"/>
      <c r="D51" s="57"/>
      <c r="E51" s="57"/>
      <c r="F51" s="57"/>
      <c r="G51" s="439"/>
      <c r="H51" s="440"/>
      <c r="I51" s="57" t="s">
        <v>88</v>
      </c>
      <c r="J51" s="57" t="s">
        <v>5569</v>
      </c>
      <c r="K51" s="57" t="s">
        <v>1598</v>
      </c>
      <c r="L51" s="59">
        <v>1</v>
      </c>
      <c r="M51" s="430"/>
      <c r="N51" s="431"/>
      <c r="O51" s="24"/>
      <c r="P51" s="423"/>
      <c r="Q51" s="423"/>
      <c r="R51" s="418"/>
      <c r="S51" s="415"/>
      <c r="T51" s="53"/>
      <c r="U51" s="12"/>
      <c r="V51" s="12"/>
      <c r="W51" s="12"/>
    </row>
    <row r="52" spans="1:24" s="8" customFormat="1" ht="25.5" x14ac:dyDescent="0.2">
      <c r="A52" s="439"/>
      <c r="B52" s="440"/>
      <c r="C52" s="57" t="s">
        <v>86</v>
      </c>
      <c r="D52" s="57" t="s">
        <v>5562</v>
      </c>
      <c r="E52" s="57" t="s">
        <v>1602</v>
      </c>
      <c r="F52" s="57">
        <v>450</v>
      </c>
      <c r="G52" s="439"/>
      <c r="H52" s="440"/>
      <c r="I52" s="57" t="s">
        <v>86</v>
      </c>
      <c r="J52" s="57" t="s">
        <v>1598</v>
      </c>
      <c r="K52" s="57" t="s">
        <v>1602</v>
      </c>
      <c r="L52" s="57">
        <v>700</v>
      </c>
      <c r="M52" s="430"/>
      <c r="N52" s="431"/>
      <c r="O52" s="24" t="s">
        <v>86</v>
      </c>
      <c r="P52" s="424"/>
      <c r="Q52" s="424"/>
      <c r="R52" s="419"/>
      <c r="S52" s="416"/>
      <c r="T52" s="53"/>
      <c r="U52" s="12"/>
      <c r="V52" s="12"/>
      <c r="W52" s="12"/>
    </row>
    <row r="53" spans="1:24" s="8" customFormat="1" ht="76.5" x14ac:dyDescent="0.2">
      <c r="A53" s="33"/>
      <c r="B53" s="33"/>
      <c r="C53" s="33"/>
      <c r="D53" s="33"/>
      <c r="E53" s="33"/>
      <c r="F53" s="33"/>
      <c r="G53" s="57">
        <v>5</v>
      </c>
      <c r="H53" s="60" t="s">
        <v>5573</v>
      </c>
      <c r="I53" s="57" t="s">
        <v>129</v>
      </c>
      <c r="J53" s="439" t="s">
        <v>77</v>
      </c>
      <c r="K53" s="439"/>
      <c r="L53" s="57">
        <v>600</v>
      </c>
      <c r="M53" s="55" t="s">
        <v>4390</v>
      </c>
      <c r="N53" s="17" t="s">
        <v>1557</v>
      </c>
      <c r="O53" s="24" t="s">
        <v>129</v>
      </c>
      <c r="P53" s="17" t="s">
        <v>1634</v>
      </c>
      <c r="Q53" s="17" t="s">
        <v>6022</v>
      </c>
      <c r="R53" s="147">
        <v>600</v>
      </c>
      <c r="S53" s="159" t="s">
        <v>6008</v>
      </c>
      <c r="T53" s="53"/>
      <c r="U53" s="12"/>
      <c r="V53" s="12"/>
      <c r="W53" s="12"/>
    </row>
    <row r="54" spans="1:24" s="8" customFormat="1" ht="51" x14ac:dyDescent="0.2">
      <c r="A54" s="33"/>
      <c r="B54" s="33"/>
      <c r="C54" s="33"/>
      <c r="D54" s="33"/>
      <c r="E54" s="33"/>
      <c r="F54" s="33"/>
      <c r="G54" s="57">
        <v>6</v>
      </c>
      <c r="H54" s="60" t="s">
        <v>1569</v>
      </c>
      <c r="I54" s="57" t="s">
        <v>194</v>
      </c>
      <c r="J54" s="57" t="s">
        <v>5574</v>
      </c>
      <c r="K54" s="57" t="s">
        <v>5575</v>
      </c>
      <c r="L54" s="57">
        <v>700</v>
      </c>
      <c r="M54" s="55" t="s">
        <v>4391</v>
      </c>
      <c r="N54" s="17" t="s">
        <v>1636</v>
      </c>
      <c r="O54" s="24" t="s">
        <v>194</v>
      </c>
      <c r="P54" s="17" t="s">
        <v>473</v>
      </c>
      <c r="Q54" s="17" t="s">
        <v>1637</v>
      </c>
      <c r="R54" s="147">
        <v>700</v>
      </c>
      <c r="S54" s="159" t="s">
        <v>6008</v>
      </c>
      <c r="T54" s="53"/>
      <c r="U54" s="12"/>
      <c r="V54" s="12"/>
      <c r="W54" s="12"/>
    </row>
    <row r="55" spans="1:24" ht="76.5" x14ac:dyDescent="0.2">
      <c r="A55" s="57">
        <v>5</v>
      </c>
      <c r="B55" s="60" t="s">
        <v>658</v>
      </c>
      <c r="C55" s="57" t="s">
        <v>90</v>
      </c>
      <c r="D55" s="439" t="s">
        <v>5568</v>
      </c>
      <c r="E55" s="439"/>
      <c r="F55" s="57">
        <v>300</v>
      </c>
      <c r="G55" s="57">
        <v>7</v>
      </c>
      <c r="H55" s="60" t="s">
        <v>5576</v>
      </c>
      <c r="I55" s="57" t="s">
        <v>86</v>
      </c>
      <c r="J55" s="57" t="s">
        <v>5577</v>
      </c>
      <c r="K55" s="57" t="s">
        <v>1597</v>
      </c>
      <c r="L55" s="57">
        <v>450</v>
      </c>
      <c r="M55" s="432" t="s">
        <v>4392</v>
      </c>
      <c r="N55" s="420" t="s">
        <v>1603</v>
      </c>
      <c r="O55" s="24" t="s">
        <v>86</v>
      </c>
      <c r="P55" s="422" t="s">
        <v>1597</v>
      </c>
      <c r="Q55" s="422" t="s">
        <v>1600</v>
      </c>
      <c r="R55" s="417">
        <v>450</v>
      </c>
      <c r="S55" s="414" t="s">
        <v>6009</v>
      </c>
      <c r="T55" s="34"/>
      <c r="U55" s="6"/>
      <c r="V55" s="6"/>
      <c r="W55" s="6"/>
    </row>
    <row r="56" spans="1:24" ht="51" x14ac:dyDescent="0.2">
      <c r="A56" s="18"/>
      <c r="B56" s="18"/>
      <c r="C56" s="18"/>
      <c r="D56" s="18"/>
      <c r="E56" s="18"/>
      <c r="F56" s="18"/>
      <c r="G56" s="57">
        <v>8</v>
      </c>
      <c r="H56" s="60" t="s">
        <v>1605</v>
      </c>
      <c r="I56" s="57" t="s">
        <v>86</v>
      </c>
      <c r="J56" s="57" t="s">
        <v>5577</v>
      </c>
      <c r="K56" s="57" t="s">
        <v>1600</v>
      </c>
      <c r="L56" s="57">
        <v>450</v>
      </c>
      <c r="M56" s="433"/>
      <c r="N56" s="421"/>
      <c r="O56" s="24" t="s">
        <v>86</v>
      </c>
      <c r="P56" s="424"/>
      <c r="Q56" s="424"/>
      <c r="R56" s="419"/>
      <c r="S56" s="416"/>
      <c r="T56" s="34"/>
      <c r="U56" s="6"/>
      <c r="V56" s="6"/>
      <c r="W56" s="6"/>
    </row>
    <row r="57" spans="1:24" x14ac:dyDescent="0.2">
      <c r="A57" s="18"/>
      <c r="B57" s="18"/>
      <c r="C57" s="18"/>
      <c r="D57" s="18"/>
      <c r="E57" s="18"/>
      <c r="F57" s="18"/>
      <c r="G57" s="57"/>
      <c r="H57" s="60"/>
      <c r="I57" s="57"/>
      <c r="J57" s="57"/>
      <c r="K57" s="57"/>
      <c r="L57" s="57"/>
      <c r="M57" s="55" t="s">
        <v>4393</v>
      </c>
      <c r="N57" s="153" t="s">
        <v>6023</v>
      </c>
      <c r="O57" s="24"/>
      <c r="P57" s="146"/>
      <c r="Q57" s="146"/>
      <c r="R57" s="152"/>
      <c r="S57" s="168"/>
      <c r="T57" s="34"/>
      <c r="U57" s="6"/>
      <c r="V57" s="6"/>
      <c r="W57" s="6"/>
    </row>
    <row r="58" spans="1:24" s="14" customFormat="1" ht="34.9" customHeight="1" x14ac:dyDescent="0.2">
      <c r="A58" s="22"/>
      <c r="B58" s="22"/>
      <c r="C58" s="22"/>
      <c r="D58" s="22"/>
      <c r="E58" s="22"/>
      <c r="F58" s="22"/>
      <c r="G58" s="22"/>
      <c r="H58" s="17" t="s">
        <v>1606</v>
      </c>
      <c r="I58" s="24" t="s">
        <v>88</v>
      </c>
      <c r="J58" s="431" t="s">
        <v>77</v>
      </c>
      <c r="K58" s="431"/>
      <c r="L58" s="147">
        <v>1368</v>
      </c>
      <c r="M58" s="55" t="s">
        <v>6024</v>
      </c>
      <c r="N58" s="17" t="s">
        <v>1606</v>
      </c>
      <c r="O58" s="24" t="s">
        <v>88</v>
      </c>
      <c r="P58" s="452" t="s">
        <v>77</v>
      </c>
      <c r="Q58" s="452"/>
      <c r="R58" s="147">
        <v>1368</v>
      </c>
      <c r="S58" s="160"/>
      <c r="T58" s="35"/>
      <c r="U58" s="13"/>
      <c r="V58" s="13"/>
      <c r="W58" s="13"/>
      <c r="X58" s="446" t="s">
        <v>122</v>
      </c>
    </row>
    <row r="59" spans="1:24" ht="37.5" x14ac:dyDescent="0.2">
      <c r="A59" s="18"/>
      <c r="B59" s="18"/>
      <c r="C59" s="18"/>
      <c r="D59" s="18"/>
      <c r="E59" s="18"/>
      <c r="F59" s="18"/>
      <c r="G59" s="18"/>
      <c r="H59" s="17" t="s">
        <v>1607</v>
      </c>
      <c r="I59" s="24" t="s">
        <v>88</v>
      </c>
      <c r="J59" s="431" t="s">
        <v>77</v>
      </c>
      <c r="K59" s="431"/>
      <c r="L59" s="147">
        <v>1368</v>
      </c>
      <c r="M59" s="54" t="s">
        <v>6024</v>
      </c>
      <c r="N59" s="17" t="s">
        <v>1607</v>
      </c>
      <c r="O59" s="24" t="s">
        <v>88</v>
      </c>
      <c r="P59" s="452" t="s">
        <v>77</v>
      </c>
      <c r="Q59" s="452"/>
      <c r="R59" s="147">
        <v>1368</v>
      </c>
      <c r="S59" s="160"/>
      <c r="T59" s="34"/>
      <c r="U59" s="6"/>
      <c r="V59" s="6"/>
      <c r="W59" s="6"/>
      <c r="X59" s="447"/>
    </row>
    <row r="60" spans="1:24" ht="37.5" x14ac:dyDescent="0.2">
      <c r="A60" s="18"/>
      <c r="B60" s="18"/>
      <c r="C60" s="18"/>
      <c r="D60" s="18"/>
      <c r="E60" s="18"/>
      <c r="F60" s="18"/>
      <c r="G60" s="18"/>
      <c r="H60" s="17" t="s">
        <v>1608</v>
      </c>
      <c r="I60" s="24" t="s">
        <v>88</v>
      </c>
      <c r="J60" s="431" t="s">
        <v>77</v>
      </c>
      <c r="K60" s="431"/>
      <c r="L60" s="147">
        <v>1368</v>
      </c>
      <c r="M60" s="54" t="s">
        <v>6024</v>
      </c>
      <c r="N60" s="17" t="s">
        <v>1608</v>
      </c>
      <c r="O60" s="24" t="s">
        <v>88</v>
      </c>
      <c r="P60" s="452" t="s">
        <v>77</v>
      </c>
      <c r="Q60" s="452"/>
      <c r="R60" s="147">
        <v>1368</v>
      </c>
      <c r="S60" s="160"/>
      <c r="T60" s="34"/>
      <c r="U60" s="6"/>
      <c r="V60" s="6"/>
      <c r="W60" s="6"/>
      <c r="X60" s="447"/>
    </row>
    <row r="61" spans="1:24" s="14" customFormat="1" ht="37.5" hidden="1" x14ac:dyDescent="0.2">
      <c r="A61" s="22"/>
      <c r="B61" s="22"/>
      <c r="C61" s="22"/>
      <c r="D61" s="22"/>
      <c r="E61" s="22"/>
      <c r="F61" s="22"/>
      <c r="G61" s="22"/>
      <c r="H61" s="17" t="s">
        <v>1609</v>
      </c>
      <c r="I61" s="24" t="s">
        <v>88</v>
      </c>
      <c r="J61" s="431" t="s">
        <v>77</v>
      </c>
      <c r="K61" s="431"/>
      <c r="L61" s="147">
        <v>1368</v>
      </c>
      <c r="M61" s="148"/>
      <c r="N61" s="149" t="s">
        <v>1609</v>
      </c>
      <c r="O61" s="150" t="s">
        <v>88</v>
      </c>
      <c r="P61" s="445" t="s">
        <v>77</v>
      </c>
      <c r="Q61" s="445"/>
      <c r="R61" s="151">
        <v>1368</v>
      </c>
      <c r="S61" s="169" t="s">
        <v>6020</v>
      </c>
      <c r="T61" s="38"/>
      <c r="U61" s="13"/>
      <c r="V61" s="13"/>
      <c r="W61" s="13"/>
      <c r="X61" s="448"/>
    </row>
    <row r="62" spans="1:24" ht="36" customHeight="1" x14ac:dyDescent="0.2">
      <c r="A62" s="439">
        <v>1</v>
      </c>
      <c r="B62" s="440" t="s">
        <v>2344</v>
      </c>
      <c r="C62" s="57" t="s">
        <v>86</v>
      </c>
      <c r="D62" s="57" t="s">
        <v>1611</v>
      </c>
      <c r="E62" s="57" t="s">
        <v>5580</v>
      </c>
      <c r="F62" s="57">
        <v>500</v>
      </c>
      <c r="G62" s="439">
        <v>1</v>
      </c>
      <c r="H62" s="440" t="s">
        <v>5583</v>
      </c>
      <c r="I62" s="57" t="s">
        <v>86</v>
      </c>
      <c r="J62" s="57" t="s">
        <v>1611</v>
      </c>
      <c r="K62" s="57" t="s">
        <v>5584</v>
      </c>
      <c r="L62" s="57">
        <v>600</v>
      </c>
      <c r="M62" s="430" t="s">
        <v>4397</v>
      </c>
      <c r="N62" s="431" t="s">
        <v>1610</v>
      </c>
      <c r="O62" s="24" t="s">
        <v>86</v>
      </c>
      <c r="P62" s="422" t="s">
        <v>6010</v>
      </c>
      <c r="Q62" s="422" t="s">
        <v>1612</v>
      </c>
      <c r="R62" s="417">
        <v>600</v>
      </c>
      <c r="S62" s="414" t="s">
        <v>6006</v>
      </c>
      <c r="T62" s="34"/>
      <c r="U62" s="6"/>
      <c r="V62" s="6"/>
      <c r="W62" s="6"/>
    </row>
    <row r="63" spans="1:24" ht="25.5" x14ac:dyDescent="0.2">
      <c r="A63" s="439"/>
      <c r="B63" s="440"/>
      <c r="C63" s="57"/>
      <c r="D63" s="57"/>
      <c r="E63" s="57"/>
      <c r="F63" s="57"/>
      <c r="G63" s="439"/>
      <c r="H63" s="440"/>
      <c r="I63" s="57" t="s">
        <v>129</v>
      </c>
      <c r="J63" s="57" t="s">
        <v>5584</v>
      </c>
      <c r="K63" s="57" t="s">
        <v>1612</v>
      </c>
      <c r="L63" s="59">
        <v>1.1000000000000001</v>
      </c>
      <c r="M63" s="430"/>
      <c r="N63" s="431"/>
      <c r="O63" s="24"/>
      <c r="P63" s="424"/>
      <c r="Q63" s="424"/>
      <c r="R63" s="419"/>
      <c r="S63" s="416"/>
      <c r="T63" s="34"/>
      <c r="U63" s="6"/>
      <c r="V63" s="6"/>
      <c r="W63" s="6"/>
    </row>
    <row r="64" spans="1:24" ht="37.5" x14ac:dyDescent="0.2">
      <c r="A64" s="439"/>
      <c r="B64" s="440"/>
      <c r="C64" s="57" t="s">
        <v>88</v>
      </c>
      <c r="D64" s="57" t="s">
        <v>5581</v>
      </c>
      <c r="E64" s="57" t="s">
        <v>5582</v>
      </c>
      <c r="F64" s="57">
        <v>700</v>
      </c>
      <c r="G64" s="439"/>
      <c r="H64" s="440"/>
      <c r="I64" s="57" t="s">
        <v>194</v>
      </c>
      <c r="J64" s="57" t="s">
        <v>1612</v>
      </c>
      <c r="K64" s="57" t="s">
        <v>1613</v>
      </c>
      <c r="L64" s="59">
        <v>1.4</v>
      </c>
      <c r="M64" s="430"/>
      <c r="N64" s="431"/>
      <c r="O64" s="24" t="s">
        <v>194</v>
      </c>
      <c r="P64" s="154" t="s">
        <v>1612</v>
      </c>
      <c r="Q64" s="154" t="s">
        <v>473</v>
      </c>
      <c r="R64" s="147">
        <v>1400</v>
      </c>
      <c r="S64" s="159"/>
      <c r="T64" s="34"/>
      <c r="U64" s="6"/>
      <c r="V64" s="6"/>
      <c r="W64" s="6"/>
    </row>
    <row r="65" spans="1:24" ht="36" customHeight="1" x14ac:dyDescent="0.2">
      <c r="A65" s="439"/>
      <c r="B65" s="440"/>
      <c r="C65" s="57" t="s">
        <v>86</v>
      </c>
      <c r="D65" s="57" t="s">
        <v>5582</v>
      </c>
      <c r="E65" s="57" t="s">
        <v>1602</v>
      </c>
      <c r="F65" s="57">
        <v>500</v>
      </c>
      <c r="G65" s="439"/>
      <c r="H65" s="440"/>
      <c r="I65" s="57" t="s">
        <v>88</v>
      </c>
      <c r="J65" s="57" t="s">
        <v>1613</v>
      </c>
      <c r="K65" s="57" t="s">
        <v>1614</v>
      </c>
      <c r="L65" s="57">
        <v>900</v>
      </c>
      <c r="M65" s="430"/>
      <c r="N65" s="431"/>
      <c r="O65" s="24" t="s">
        <v>88</v>
      </c>
      <c r="P65" s="422" t="s">
        <v>473</v>
      </c>
      <c r="Q65" s="414" t="s">
        <v>1602</v>
      </c>
      <c r="R65" s="417">
        <v>900</v>
      </c>
      <c r="S65" s="414" t="s">
        <v>6006</v>
      </c>
      <c r="T65" s="34"/>
      <c r="U65" s="6"/>
      <c r="V65" s="6"/>
      <c r="W65" s="6"/>
    </row>
    <row r="66" spans="1:24" ht="36" customHeight="1" x14ac:dyDescent="0.2">
      <c r="A66" s="18"/>
      <c r="B66" s="18"/>
      <c r="C66" s="18"/>
      <c r="D66" s="18"/>
      <c r="E66" s="18"/>
      <c r="F66" s="18"/>
      <c r="G66" s="439"/>
      <c r="H66" s="440"/>
      <c r="I66" s="57" t="s">
        <v>86</v>
      </c>
      <c r="J66" s="57" t="s">
        <v>1614</v>
      </c>
      <c r="K66" s="57" t="s">
        <v>1602</v>
      </c>
      <c r="L66" s="57">
        <v>600</v>
      </c>
      <c r="M66" s="430"/>
      <c r="N66" s="431"/>
      <c r="O66" s="24" t="s">
        <v>86</v>
      </c>
      <c r="P66" s="424"/>
      <c r="Q66" s="416"/>
      <c r="R66" s="419"/>
      <c r="S66" s="416"/>
      <c r="T66" s="34"/>
      <c r="U66" s="6"/>
      <c r="V66" s="6"/>
      <c r="W66" s="6"/>
    </row>
    <row r="67" spans="1:24" ht="38.25" x14ac:dyDescent="0.2">
      <c r="A67" s="57">
        <v>4</v>
      </c>
      <c r="B67" s="60" t="s">
        <v>5588</v>
      </c>
      <c r="C67" s="57" t="s">
        <v>88</v>
      </c>
      <c r="D67" s="57" t="s">
        <v>5589</v>
      </c>
      <c r="E67" s="57" t="s">
        <v>123</v>
      </c>
      <c r="F67" s="57">
        <v>700</v>
      </c>
      <c r="G67" s="57">
        <v>4</v>
      </c>
      <c r="H67" s="60" t="s">
        <v>1617</v>
      </c>
      <c r="I67" s="57" t="s">
        <v>88</v>
      </c>
      <c r="J67" s="57" t="s">
        <v>1618</v>
      </c>
      <c r="K67" s="57" t="s">
        <v>473</v>
      </c>
      <c r="L67" s="57">
        <v>820</v>
      </c>
      <c r="M67" s="55" t="s">
        <v>4398</v>
      </c>
      <c r="N67" s="154" t="s">
        <v>1619</v>
      </c>
      <c r="O67" s="156" t="s">
        <v>88</v>
      </c>
      <c r="P67" s="154" t="s">
        <v>1610</v>
      </c>
      <c r="Q67" s="154" t="s">
        <v>6011</v>
      </c>
      <c r="R67" s="147">
        <v>820</v>
      </c>
      <c r="S67" s="159" t="s">
        <v>6012</v>
      </c>
      <c r="T67" s="34"/>
      <c r="U67" s="6"/>
      <c r="V67" s="6"/>
      <c r="W67" s="6"/>
    </row>
    <row r="68" spans="1:24" ht="38.25" x14ac:dyDescent="0.2">
      <c r="A68" s="57">
        <v>5</v>
      </c>
      <c r="B68" s="60" t="s">
        <v>5591</v>
      </c>
      <c r="C68" s="57" t="s">
        <v>90</v>
      </c>
      <c r="D68" s="57" t="s">
        <v>1620</v>
      </c>
      <c r="E68" s="57" t="s">
        <v>1621</v>
      </c>
      <c r="F68" s="57">
        <v>250</v>
      </c>
      <c r="G68" s="57">
        <v>5</v>
      </c>
      <c r="H68" s="60" t="s">
        <v>1619</v>
      </c>
      <c r="I68" s="57" t="s">
        <v>90</v>
      </c>
      <c r="J68" s="57" t="s">
        <v>1620</v>
      </c>
      <c r="K68" s="57" t="s">
        <v>1621</v>
      </c>
      <c r="L68" s="57">
        <v>300</v>
      </c>
      <c r="M68" s="55" t="s">
        <v>4399</v>
      </c>
      <c r="N68" s="154" t="s">
        <v>6013</v>
      </c>
      <c r="O68" s="156" t="s">
        <v>90</v>
      </c>
      <c r="P68" s="154" t="s">
        <v>1610</v>
      </c>
      <c r="Q68" s="154" t="s">
        <v>6014</v>
      </c>
      <c r="R68" s="147">
        <v>300</v>
      </c>
      <c r="S68" s="159" t="s">
        <v>6012</v>
      </c>
      <c r="T68" s="34"/>
      <c r="U68" s="6"/>
      <c r="V68" s="6"/>
      <c r="W68" s="6"/>
    </row>
    <row r="69" spans="1:24" ht="37.5" x14ac:dyDescent="0.2">
      <c r="A69" s="57">
        <v>6</v>
      </c>
      <c r="B69" s="60" t="s">
        <v>5592</v>
      </c>
      <c r="C69" s="57" t="s">
        <v>90</v>
      </c>
      <c r="D69" s="57" t="s">
        <v>123</v>
      </c>
      <c r="E69" s="57" t="s">
        <v>5593</v>
      </c>
      <c r="F69" s="57">
        <v>250</v>
      </c>
      <c r="G69" s="57">
        <v>6</v>
      </c>
      <c r="H69" s="60" t="s">
        <v>1622</v>
      </c>
      <c r="I69" s="57" t="s">
        <v>90</v>
      </c>
      <c r="J69" s="57" t="s">
        <v>473</v>
      </c>
      <c r="K69" s="57" t="s">
        <v>1623</v>
      </c>
      <c r="L69" s="57">
        <v>300</v>
      </c>
      <c r="M69" s="55" t="s">
        <v>4400</v>
      </c>
      <c r="N69" s="17" t="s">
        <v>1622</v>
      </c>
      <c r="O69" s="24" t="s">
        <v>90</v>
      </c>
      <c r="P69" s="154" t="s">
        <v>6015</v>
      </c>
      <c r="Q69" s="27" t="s">
        <v>473</v>
      </c>
      <c r="R69" s="147">
        <v>300</v>
      </c>
      <c r="S69" s="159" t="s">
        <v>6016</v>
      </c>
      <c r="T69" s="34"/>
      <c r="U69" s="6"/>
      <c r="V69" s="6"/>
      <c r="W69" s="6"/>
    </row>
    <row r="70" spans="1:24" s="8" customFormat="1" ht="38.25" x14ac:dyDescent="0.2">
      <c r="A70" s="57">
        <v>7</v>
      </c>
      <c r="B70" s="60" t="s">
        <v>5594</v>
      </c>
      <c r="C70" s="57" t="s">
        <v>86</v>
      </c>
      <c r="D70" s="57" t="s">
        <v>5590</v>
      </c>
      <c r="E70" s="57" t="s">
        <v>5564</v>
      </c>
      <c r="F70" s="57">
        <v>350</v>
      </c>
      <c r="G70" s="57">
        <v>7</v>
      </c>
      <c r="H70" s="60" t="s">
        <v>517</v>
      </c>
      <c r="I70" s="57" t="s">
        <v>86</v>
      </c>
      <c r="J70" s="57" t="s">
        <v>5590</v>
      </c>
      <c r="K70" s="57" t="s">
        <v>5564</v>
      </c>
      <c r="L70" s="57">
        <v>420</v>
      </c>
      <c r="M70" s="55" t="s">
        <v>4401</v>
      </c>
      <c r="N70" s="17" t="s">
        <v>517</v>
      </c>
      <c r="O70" s="24" t="s">
        <v>86</v>
      </c>
      <c r="P70" s="154" t="s">
        <v>1610</v>
      </c>
      <c r="Q70" s="154" t="s">
        <v>546</v>
      </c>
      <c r="R70" s="147">
        <v>420</v>
      </c>
      <c r="S70" s="159" t="s">
        <v>6016</v>
      </c>
      <c r="T70" s="53"/>
      <c r="U70" s="12"/>
      <c r="V70" s="12"/>
      <c r="W70" s="12"/>
    </row>
    <row r="71" spans="1:24" s="8" customFormat="1" ht="51" x14ac:dyDescent="0.2">
      <c r="A71" s="57"/>
      <c r="B71" s="60"/>
      <c r="C71" s="57"/>
      <c r="D71" s="57"/>
      <c r="E71" s="57"/>
      <c r="F71" s="57"/>
      <c r="G71" s="57">
        <v>8</v>
      </c>
      <c r="H71" s="60" t="s">
        <v>1569</v>
      </c>
      <c r="I71" s="57" t="s">
        <v>88</v>
      </c>
      <c r="J71" s="57" t="s">
        <v>1554</v>
      </c>
      <c r="K71" s="57" t="s">
        <v>1602</v>
      </c>
      <c r="L71" s="57">
        <v>500</v>
      </c>
      <c r="M71" s="55" t="s">
        <v>4402</v>
      </c>
      <c r="N71" s="17" t="s">
        <v>1569</v>
      </c>
      <c r="O71" s="24" t="s">
        <v>88</v>
      </c>
      <c r="P71" s="17" t="s">
        <v>6025</v>
      </c>
      <c r="Q71" s="17" t="s">
        <v>1602</v>
      </c>
      <c r="R71" s="147">
        <v>500</v>
      </c>
      <c r="S71" s="159"/>
      <c r="T71" s="53"/>
      <c r="U71" s="12"/>
      <c r="V71" s="12"/>
      <c r="W71" s="12"/>
    </row>
    <row r="72" spans="1:24" ht="38.25" x14ac:dyDescent="0.2">
      <c r="A72" s="18"/>
      <c r="B72" s="18"/>
      <c r="C72" s="18"/>
      <c r="D72" s="18"/>
      <c r="E72" s="18"/>
      <c r="F72" s="18"/>
      <c r="G72" s="57">
        <v>9</v>
      </c>
      <c r="H72" s="60" t="s">
        <v>5596</v>
      </c>
      <c r="I72" s="57" t="s">
        <v>90</v>
      </c>
      <c r="J72" s="439" t="s">
        <v>2306</v>
      </c>
      <c r="K72" s="439"/>
      <c r="L72" s="57">
        <v>350</v>
      </c>
      <c r="M72" s="55" t="s">
        <v>4402</v>
      </c>
      <c r="N72" s="154" t="s">
        <v>6017</v>
      </c>
      <c r="O72" s="156" t="s">
        <v>90</v>
      </c>
      <c r="P72" s="157" t="s">
        <v>473</v>
      </c>
      <c r="Q72" s="157" t="s">
        <v>218</v>
      </c>
      <c r="R72" s="147">
        <v>350</v>
      </c>
      <c r="S72" s="159" t="s">
        <v>6009</v>
      </c>
      <c r="T72" s="34"/>
      <c r="U72" s="6"/>
      <c r="V72" s="6"/>
      <c r="W72" s="6"/>
    </row>
    <row r="73" spans="1:24" s="11" customFormat="1" ht="37.5" x14ac:dyDescent="0.2">
      <c r="B73" s="61"/>
      <c r="C73" s="61"/>
      <c r="D73" s="61"/>
      <c r="E73" s="61"/>
      <c r="F73" s="61"/>
      <c r="G73" s="61"/>
      <c r="H73" s="61"/>
      <c r="I73" s="61"/>
      <c r="J73" s="61"/>
      <c r="K73" s="61"/>
      <c r="L73" s="61"/>
      <c r="M73" s="55" t="s">
        <v>4403</v>
      </c>
      <c r="N73" s="32" t="s">
        <v>1639</v>
      </c>
      <c r="O73" s="31"/>
      <c r="P73" s="452" t="s">
        <v>1625</v>
      </c>
      <c r="Q73" s="452"/>
      <c r="R73" s="42"/>
      <c r="S73" s="163" t="s">
        <v>6027</v>
      </c>
      <c r="T73" s="10"/>
      <c r="U73" s="10"/>
      <c r="V73" s="10"/>
      <c r="W73" s="10"/>
    </row>
    <row r="74" spans="1:24" s="11" customFormat="1" ht="37.5" x14ac:dyDescent="0.2">
      <c r="B74" s="61"/>
      <c r="C74" s="61"/>
      <c r="D74" s="61"/>
      <c r="E74" s="61"/>
      <c r="F74" s="61"/>
      <c r="G74" s="61"/>
      <c r="H74" s="61"/>
      <c r="I74" s="61"/>
      <c r="J74" s="61"/>
      <c r="K74" s="61"/>
      <c r="L74" s="61"/>
      <c r="M74" s="55" t="s">
        <v>5595</v>
      </c>
      <c r="N74" s="32" t="s">
        <v>1640</v>
      </c>
      <c r="O74" s="31"/>
      <c r="P74" s="17"/>
      <c r="Q74" s="17"/>
      <c r="R74" s="42"/>
      <c r="S74" s="163" t="s">
        <v>6027</v>
      </c>
      <c r="T74" s="10"/>
      <c r="U74" s="10"/>
      <c r="V74" s="10"/>
      <c r="W74" s="10"/>
    </row>
    <row r="75" spans="1:24" s="158" customFormat="1" ht="56.25" x14ac:dyDescent="0.2">
      <c r="M75" s="449" t="s">
        <v>6026</v>
      </c>
      <c r="N75" s="451" t="s">
        <v>6018</v>
      </c>
      <c r="O75" s="160"/>
      <c r="P75" s="161" t="s">
        <v>6019</v>
      </c>
      <c r="Q75" s="161" t="s">
        <v>1562</v>
      </c>
      <c r="R75" s="162"/>
      <c r="S75" s="163" t="s">
        <v>6027</v>
      </c>
      <c r="T75" s="164"/>
      <c r="U75" s="164"/>
      <c r="V75" s="164"/>
      <c r="W75" s="164"/>
    </row>
    <row r="76" spans="1:24" s="165" customFormat="1" ht="56.25" x14ac:dyDescent="0.2">
      <c r="M76" s="450"/>
      <c r="N76" s="451"/>
      <c r="O76" s="162"/>
      <c r="P76" s="161" t="s">
        <v>1562</v>
      </c>
      <c r="Q76" s="161" t="s">
        <v>1600</v>
      </c>
      <c r="R76" s="162"/>
      <c r="S76" s="163" t="s">
        <v>6027</v>
      </c>
      <c r="T76" s="166"/>
      <c r="U76" s="166"/>
      <c r="V76" s="166"/>
      <c r="W76" s="166"/>
      <c r="X76" s="167"/>
    </row>
  </sheetData>
  <autoFilter ref="M40:AB74"/>
  <mergeCells count="96">
    <mergeCell ref="X58:X61"/>
    <mergeCell ref="M75:M76"/>
    <mergeCell ref="J58:K58"/>
    <mergeCell ref="J59:K59"/>
    <mergeCell ref="J60:K60"/>
    <mergeCell ref="J61:K61"/>
    <mergeCell ref="J72:K72"/>
    <mergeCell ref="R62:R63"/>
    <mergeCell ref="S62:S63"/>
    <mergeCell ref="S65:S66"/>
    <mergeCell ref="R65:R66"/>
    <mergeCell ref="N75:N76"/>
    <mergeCell ref="P73:Q73"/>
    <mergeCell ref="P58:Q58"/>
    <mergeCell ref="P59:Q59"/>
    <mergeCell ref="P60:Q60"/>
    <mergeCell ref="P61:Q61"/>
    <mergeCell ref="P62:P63"/>
    <mergeCell ref="Q62:Q63"/>
    <mergeCell ref="Q65:Q66"/>
    <mergeCell ref="P65:P66"/>
    <mergeCell ref="G4:L4"/>
    <mergeCell ref="A4:F4"/>
    <mergeCell ref="A62:A65"/>
    <mergeCell ref="B62:B65"/>
    <mergeCell ref="G62:G66"/>
    <mergeCell ref="H62:H66"/>
    <mergeCell ref="G41:G43"/>
    <mergeCell ref="H41:H43"/>
    <mergeCell ref="G44:G45"/>
    <mergeCell ref="H44:H45"/>
    <mergeCell ref="G47:G49"/>
    <mergeCell ref="H47:H49"/>
    <mergeCell ref="G50:G52"/>
    <mergeCell ref="H50:H52"/>
    <mergeCell ref="J53:K53"/>
    <mergeCell ref="A47:A49"/>
    <mergeCell ref="G5:G6"/>
    <mergeCell ref="H5:H6"/>
    <mergeCell ref="J5:K5"/>
    <mergeCell ref="L5:L6"/>
    <mergeCell ref="D55:E55"/>
    <mergeCell ref="F5:F6"/>
    <mergeCell ref="A41:A43"/>
    <mergeCell ref="B41:B43"/>
    <mergeCell ref="A5:A6"/>
    <mergeCell ref="B5:B6"/>
    <mergeCell ref="D5:E5"/>
    <mergeCell ref="A44:A45"/>
    <mergeCell ref="B44:B45"/>
    <mergeCell ref="D45:E45"/>
    <mergeCell ref="B47:B49"/>
    <mergeCell ref="A50:A52"/>
    <mergeCell ref="B50:B52"/>
    <mergeCell ref="P41:P43"/>
    <mergeCell ref="M41:M43"/>
    <mergeCell ref="M47:M49"/>
    <mergeCell ref="M44:M46"/>
    <mergeCell ref="P47:P48"/>
    <mergeCell ref="P44:P45"/>
    <mergeCell ref="M50:M52"/>
    <mergeCell ref="M62:M66"/>
    <mergeCell ref="N41:N43"/>
    <mergeCell ref="N44:N45"/>
    <mergeCell ref="N47:N49"/>
    <mergeCell ref="N50:N52"/>
    <mergeCell ref="N62:N66"/>
    <mergeCell ref="M55:M56"/>
    <mergeCell ref="M1:W1"/>
    <mergeCell ref="T5:W5"/>
    <mergeCell ref="N5:N6"/>
    <mergeCell ref="M5:M6"/>
    <mergeCell ref="P5:Q5"/>
    <mergeCell ref="R5:R6"/>
    <mergeCell ref="S5:S6"/>
    <mergeCell ref="M4:W4"/>
    <mergeCell ref="M3:W3"/>
    <mergeCell ref="M2:W2"/>
    <mergeCell ref="R41:R43"/>
    <mergeCell ref="S41:S43"/>
    <mergeCell ref="R44:R45"/>
    <mergeCell ref="S44:S45"/>
    <mergeCell ref="Q47:Q48"/>
    <mergeCell ref="R47:R48"/>
    <mergeCell ref="S47:S48"/>
    <mergeCell ref="Q41:Q43"/>
    <mergeCell ref="Q44:Q45"/>
    <mergeCell ref="S50:S52"/>
    <mergeCell ref="R50:R52"/>
    <mergeCell ref="S55:S56"/>
    <mergeCell ref="R55:R56"/>
    <mergeCell ref="N55:N56"/>
    <mergeCell ref="P50:P52"/>
    <mergeCell ref="Q50:Q52"/>
    <mergeCell ref="P55:P56"/>
    <mergeCell ref="Q55:Q56"/>
  </mergeCells>
  <phoneticPr fontId="27" type="noConversion"/>
  <pageMargins left="0.5" right="0.5" top="0.75" bottom="0.75" header="0.5" footer="5"/>
  <pageSetup paperSize="9" scale="70" orientation="landscape" r:id="rId1"/>
  <headerFooter differentFirst="1" alignWithMargins="0">
    <oddHeader>&amp;C&amp;14&amp;P</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J36"/>
  <sheetViews>
    <sheetView topLeftCell="M1" zoomScale="86" zoomScaleNormal="86" zoomScaleSheetLayoutView="86" workbookViewId="0">
      <pane ySplit="4" topLeftCell="A5" activePane="bottomLeft" state="frozen"/>
      <selection activeCell="P9" sqref="P9:P10"/>
      <selection pane="bottomLeft" activeCell="P9" sqref="P9:P10"/>
    </sheetView>
  </sheetViews>
  <sheetFormatPr defaultColWidth="9.33203125" defaultRowHeight="18.75" x14ac:dyDescent="0.2"/>
  <cols>
    <col min="1" max="1" width="7.1640625" style="1" hidden="1" customWidth="1"/>
    <col min="2" max="2" width="24.5" style="1" hidden="1" customWidth="1"/>
    <col min="3" max="3" width="16.33203125" style="1" hidden="1" customWidth="1"/>
    <col min="4" max="5" width="24.5" style="1" hidden="1" customWidth="1"/>
    <col min="6" max="6" width="13.83203125" style="1" hidden="1" customWidth="1"/>
    <col min="7" max="7" width="7.1640625" style="1" hidden="1" customWidth="1"/>
    <col min="8" max="11" width="13.83203125" style="1" hidden="1" customWidth="1"/>
    <col min="12" max="12" width="12.1640625" style="1" hidden="1" customWidth="1"/>
    <col min="13" max="13" width="12.6640625" style="48" customWidth="1"/>
    <col min="14" max="14" width="44.5" style="2" customWidth="1"/>
    <col min="15" max="15" width="15.83203125" style="2" hidden="1" customWidth="1"/>
    <col min="16" max="16" width="30.33203125" style="28" customWidth="1"/>
    <col min="17" max="17" width="26.1640625" style="28" customWidth="1"/>
    <col min="18" max="18" width="16.6640625" style="212" customWidth="1"/>
    <col min="19" max="19" width="16.6640625" style="191" customWidth="1"/>
    <col min="20" max="20" width="8.1640625" style="222" hidden="1" customWidth="1"/>
    <col min="21" max="23" width="6.83203125" style="222" hidden="1" customWidth="1"/>
    <col min="24" max="24" width="8.1640625" style="222" hidden="1" customWidth="1"/>
    <col min="25" max="31" width="6.83203125" style="222" hidden="1" customWidth="1"/>
    <col min="32" max="35" width="5.33203125" style="222" hidden="1" customWidth="1"/>
    <col min="36" max="36" width="10.5" style="222" hidden="1" customWidth="1"/>
    <col min="37" max="38" width="8.1640625" style="222" hidden="1" customWidth="1"/>
    <col min="39" max="40" width="6.83203125" style="222" hidden="1" customWidth="1"/>
    <col min="41" max="41" width="8.1640625" style="222" hidden="1" customWidth="1"/>
    <col min="42" max="44" width="6.83203125" style="222" hidden="1" customWidth="1"/>
    <col min="45" max="45" width="8.1640625" style="222" hidden="1" customWidth="1"/>
    <col min="46" max="48" width="6.83203125" style="222" hidden="1" customWidth="1"/>
    <col min="49" max="60" width="9.1640625" style="223" hidden="1" customWidth="1"/>
    <col min="61" max="61" width="6.33203125" style="222" hidden="1" customWidth="1"/>
    <col min="62" max="72" width="5.33203125" style="222" hidden="1" customWidth="1"/>
    <col min="73" max="73" width="9.5" style="222" hidden="1" customWidth="1"/>
    <col min="74" max="75" width="8.1640625" style="222" hidden="1" customWidth="1"/>
    <col min="76" max="76" width="9.5" style="222" hidden="1" customWidth="1"/>
    <col min="77" max="77" width="10.5" style="222" hidden="1" customWidth="1"/>
    <col min="78" max="78" width="16.6640625" style="196" hidden="1" customWidth="1"/>
    <col min="79" max="79" width="21.33203125" style="232" customWidth="1"/>
    <col min="80" max="83" width="11" style="3" hidden="1" customWidth="1"/>
    <col min="84" max="86" width="14.5" style="1" bestFit="1" customWidth="1"/>
    <col min="87" max="87" width="11.5" style="1" bestFit="1" customWidth="1"/>
    <col min="88" max="16384" width="9.33203125" style="1"/>
  </cols>
  <sheetData>
    <row r="1" spans="1:88" ht="50.25" customHeight="1" x14ac:dyDescent="0.2">
      <c r="M1" s="429" t="s">
        <v>6004</v>
      </c>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9"/>
      <c r="BN1" s="429"/>
      <c r="BO1" s="429"/>
      <c r="BP1" s="429"/>
      <c r="BQ1" s="429"/>
      <c r="BR1" s="429"/>
      <c r="BS1" s="429"/>
      <c r="BT1" s="429"/>
      <c r="BU1" s="429"/>
      <c r="BV1" s="429"/>
      <c r="BW1" s="429"/>
      <c r="BX1" s="429"/>
      <c r="BY1" s="429"/>
      <c r="BZ1" s="429"/>
      <c r="CA1" s="429"/>
      <c r="CB1" s="429"/>
      <c r="CC1" s="429"/>
      <c r="CD1" s="429"/>
      <c r="CE1" s="429"/>
      <c r="CF1" s="62"/>
      <c r="CG1" s="62"/>
      <c r="CH1" s="62"/>
      <c r="CI1" s="62"/>
      <c r="CJ1" s="62"/>
    </row>
    <row r="2" spans="1:88" x14ac:dyDescent="0.2">
      <c r="A2" s="443" t="s">
        <v>5578</v>
      </c>
      <c r="B2" s="443"/>
      <c r="C2" s="443"/>
      <c r="D2" s="443"/>
      <c r="E2" s="443"/>
      <c r="F2" s="443"/>
      <c r="G2" s="443" t="s">
        <v>5579</v>
      </c>
      <c r="H2" s="443"/>
      <c r="I2" s="443"/>
      <c r="J2" s="443"/>
      <c r="K2" s="443"/>
      <c r="L2" s="443"/>
      <c r="M2" s="428" t="s">
        <v>9</v>
      </c>
      <c r="N2" s="428"/>
      <c r="O2" s="428"/>
      <c r="P2" s="428"/>
      <c r="Q2" s="428"/>
      <c r="R2" s="428"/>
      <c r="S2" s="428"/>
      <c r="T2" s="428"/>
      <c r="U2" s="428"/>
      <c r="V2" s="428"/>
      <c r="W2" s="428"/>
      <c r="X2" s="428"/>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28"/>
      <c r="BW2" s="428"/>
      <c r="BX2" s="428"/>
      <c r="BY2" s="428"/>
      <c r="BZ2" s="428"/>
      <c r="CA2" s="428"/>
      <c r="CB2" s="428"/>
      <c r="CC2" s="428"/>
      <c r="CD2" s="428"/>
      <c r="CE2" s="428"/>
      <c r="CF2" s="62"/>
      <c r="CG2" s="62"/>
      <c r="CH2" s="62"/>
      <c r="CI2" s="62"/>
      <c r="CJ2" s="62"/>
    </row>
    <row r="3" spans="1:88" ht="63" x14ac:dyDescent="0.2">
      <c r="A3" s="442" t="s">
        <v>4385</v>
      </c>
      <c r="B3" s="426" t="s">
        <v>0</v>
      </c>
      <c r="C3" s="15"/>
      <c r="D3" s="426" t="s">
        <v>3</v>
      </c>
      <c r="E3" s="426"/>
      <c r="F3" s="426" t="s">
        <v>76</v>
      </c>
      <c r="G3" s="442" t="s">
        <v>4385</v>
      </c>
      <c r="H3" s="426" t="s">
        <v>0</v>
      </c>
      <c r="I3" s="15"/>
      <c r="J3" s="426" t="s">
        <v>3</v>
      </c>
      <c r="K3" s="426"/>
      <c r="L3" s="426" t="s">
        <v>76</v>
      </c>
      <c r="M3" s="427" t="s">
        <v>4385</v>
      </c>
      <c r="N3" s="426" t="s">
        <v>0</v>
      </c>
      <c r="O3" s="15"/>
      <c r="P3" s="426" t="s">
        <v>3</v>
      </c>
      <c r="Q3" s="426"/>
      <c r="R3" s="475" t="s">
        <v>76</v>
      </c>
      <c r="S3" s="446" t="s">
        <v>6028</v>
      </c>
      <c r="T3" s="462" t="s">
        <v>6045</v>
      </c>
      <c r="U3" s="463"/>
      <c r="V3" s="463"/>
      <c r="W3" s="463"/>
      <c r="X3" s="463"/>
      <c r="Y3" s="463"/>
      <c r="Z3" s="463"/>
      <c r="AA3" s="463"/>
      <c r="AB3" s="463"/>
      <c r="AC3" s="463"/>
      <c r="AD3" s="463"/>
      <c r="AE3" s="464"/>
      <c r="AF3" s="465" t="s">
        <v>6046</v>
      </c>
      <c r="AG3" s="465"/>
      <c r="AH3" s="465"/>
      <c r="AI3" s="465"/>
      <c r="AJ3" s="214" t="s">
        <v>6047</v>
      </c>
      <c r="AK3" s="465" t="s">
        <v>6048</v>
      </c>
      <c r="AL3" s="465"/>
      <c r="AM3" s="465"/>
      <c r="AN3" s="465"/>
      <c r="AO3" s="465"/>
      <c r="AP3" s="465"/>
      <c r="AQ3" s="465"/>
      <c r="AR3" s="465"/>
      <c r="AS3" s="465"/>
      <c r="AT3" s="465"/>
      <c r="AU3" s="465"/>
      <c r="AV3" s="465"/>
      <c r="AW3" s="466" t="s">
        <v>6049</v>
      </c>
      <c r="AX3" s="466"/>
      <c r="AY3" s="466"/>
      <c r="AZ3" s="466"/>
      <c r="BA3" s="466"/>
      <c r="BB3" s="466"/>
      <c r="BC3" s="466"/>
      <c r="BD3" s="466"/>
      <c r="BE3" s="466"/>
      <c r="BF3" s="466"/>
      <c r="BG3" s="466"/>
      <c r="BH3" s="466"/>
      <c r="BI3" s="467" t="s">
        <v>6050</v>
      </c>
      <c r="BJ3" s="467"/>
      <c r="BK3" s="467"/>
      <c r="BL3" s="467"/>
      <c r="BM3" s="467"/>
      <c r="BN3" s="467"/>
      <c r="BO3" s="467"/>
      <c r="BP3" s="467"/>
      <c r="BQ3" s="467"/>
      <c r="BR3" s="467"/>
      <c r="BS3" s="467"/>
      <c r="BT3" s="467"/>
      <c r="BU3" s="467" t="s">
        <v>6051</v>
      </c>
      <c r="BV3" s="467"/>
      <c r="BW3" s="467"/>
      <c r="BX3" s="480" t="s">
        <v>6052</v>
      </c>
      <c r="BY3" s="481"/>
      <c r="BZ3" s="482" t="s">
        <v>6029</v>
      </c>
      <c r="CA3" s="426" t="s">
        <v>4384</v>
      </c>
      <c r="CB3" s="426" t="s">
        <v>8</v>
      </c>
      <c r="CC3" s="426"/>
      <c r="CD3" s="426"/>
      <c r="CE3" s="426"/>
      <c r="CF3" s="62"/>
      <c r="CG3" s="62"/>
      <c r="CH3" s="62"/>
      <c r="CI3" s="62"/>
      <c r="CJ3" s="62"/>
    </row>
    <row r="4" spans="1:88" ht="47.25" x14ac:dyDescent="0.2">
      <c r="A4" s="442"/>
      <c r="B4" s="426"/>
      <c r="C4" s="15" t="s">
        <v>828</v>
      </c>
      <c r="D4" s="15" t="s">
        <v>2</v>
      </c>
      <c r="E4" s="15" t="s">
        <v>1</v>
      </c>
      <c r="F4" s="426"/>
      <c r="G4" s="442"/>
      <c r="H4" s="426"/>
      <c r="I4" s="15" t="s">
        <v>828</v>
      </c>
      <c r="J4" s="15" t="s">
        <v>2</v>
      </c>
      <c r="K4" s="15" t="s">
        <v>1</v>
      </c>
      <c r="L4" s="426"/>
      <c r="M4" s="427"/>
      <c r="N4" s="426"/>
      <c r="O4" s="15" t="s">
        <v>828</v>
      </c>
      <c r="P4" s="15" t="s">
        <v>2</v>
      </c>
      <c r="Q4" s="15" t="s">
        <v>1</v>
      </c>
      <c r="R4" s="475"/>
      <c r="S4" s="448"/>
      <c r="T4" s="465" t="s">
        <v>6053</v>
      </c>
      <c r="U4" s="465"/>
      <c r="V4" s="465"/>
      <c r="W4" s="465"/>
      <c r="X4" s="465" t="s">
        <v>6054</v>
      </c>
      <c r="Y4" s="465"/>
      <c r="Z4" s="465"/>
      <c r="AA4" s="465"/>
      <c r="AB4" s="465" t="s">
        <v>6055</v>
      </c>
      <c r="AC4" s="465"/>
      <c r="AD4" s="465"/>
      <c r="AE4" s="465"/>
      <c r="AF4" s="484" t="s">
        <v>4</v>
      </c>
      <c r="AG4" s="484" t="s">
        <v>5</v>
      </c>
      <c r="AH4" s="484" t="s">
        <v>6</v>
      </c>
      <c r="AI4" s="484" t="s">
        <v>7</v>
      </c>
      <c r="AJ4" s="484" t="s">
        <v>6053</v>
      </c>
      <c r="AK4" s="465" t="s">
        <v>6053</v>
      </c>
      <c r="AL4" s="465"/>
      <c r="AM4" s="465"/>
      <c r="AN4" s="465"/>
      <c r="AO4" s="485" t="s">
        <v>6056</v>
      </c>
      <c r="AP4" s="485"/>
      <c r="AQ4" s="485"/>
      <c r="AR4" s="485"/>
      <c r="AS4" s="485" t="s">
        <v>6057</v>
      </c>
      <c r="AT4" s="485"/>
      <c r="AU4" s="485"/>
      <c r="AV4" s="485"/>
      <c r="AW4" s="459" t="s">
        <v>6053</v>
      </c>
      <c r="AX4" s="460"/>
      <c r="AY4" s="460"/>
      <c r="AZ4" s="461"/>
      <c r="BA4" s="459" t="s">
        <v>6056</v>
      </c>
      <c r="BB4" s="460"/>
      <c r="BC4" s="460"/>
      <c r="BD4" s="461"/>
      <c r="BE4" s="459" t="s">
        <v>6057</v>
      </c>
      <c r="BF4" s="460"/>
      <c r="BG4" s="460"/>
      <c r="BH4" s="461"/>
      <c r="BI4" s="479" t="s">
        <v>6053</v>
      </c>
      <c r="BJ4" s="479"/>
      <c r="BK4" s="479"/>
      <c r="BL4" s="479"/>
      <c r="BM4" s="479" t="s">
        <v>6056</v>
      </c>
      <c r="BN4" s="479"/>
      <c r="BO4" s="479"/>
      <c r="BP4" s="479"/>
      <c r="BQ4" s="479" t="s">
        <v>6057</v>
      </c>
      <c r="BR4" s="479"/>
      <c r="BS4" s="479"/>
      <c r="BT4" s="479"/>
      <c r="BU4" s="216" t="s">
        <v>6053</v>
      </c>
      <c r="BV4" s="216" t="s">
        <v>6056</v>
      </c>
      <c r="BW4" s="216" t="s">
        <v>6057</v>
      </c>
      <c r="BX4" s="217" t="s">
        <v>8</v>
      </c>
      <c r="BY4" s="217" t="s">
        <v>6058</v>
      </c>
      <c r="BZ4" s="483"/>
      <c r="CA4" s="426"/>
      <c r="CB4" s="5" t="s">
        <v>4</v>
      </c>
      <c r="CC4" s="5" t="s">
        <v>5</v>
      </c>
      <c r="CD4" s="5" t="s">
        <v>6</v>
      </c>
      <c r="CE4" s="5" t="s">
        <v>7</v>
      </c>
      <c r="CF4" s="62"/>
      <c r="CG4" s="62"/>
      <c r="CH4" s="62"/>
      <c r="CI4" s="62"/>
      <c r="CJ4" s="62"/>
    </row>
    <row r="5" spans="1:88" s="180" customFormat="1" ht="31.5" x14ac:dyDescent="0.2">
      <c r="A5" s="175"/>
      <c r="B5" s="175"/>
      <c r="C5" s="175"/>
      <c r="D5" s="175"/>
      <c r="E5" s="175"/>
      <c r="F5" s="175"/>
      <c r="G5" s="175"/>
      <c r="H5" s="175"/>
      <c r="I5" s="175"/>
      <c r="J5" s="175"/>
      <c r="K5" s="175"/>
      <c r="L5" s="175"/>
      <c r="M5" s="176">
        <v>35</v>
      </c>
      <c r="N5" s="175" t="s">
        <v>44</v>
      </c>
      <c r="O5" s="175"/>
      <c r="P5" s="177"/>
      <c r="Q5" s="177"/>
      <c r="R5" s="207"/>
      <c r="S5" s="188"/>
      <c r="T5" s="215" t="s">
        <v>4</v>
      </c>
      <c r="U5" s="215" t="s">
        <v>5</v>
      </c>
      <c r="V5" s="215" t="s">
        <v>6</v>
      </c>
      <c r="W5" s="215" t="s">
        <v>7</v>
      </c>
      <c r="X5" s="215" t="s">
        <v>4</v>
      </c>
      <c r="Y5" s="215" t="s">
        <v>5</v>
      </c>
      <c r="Z5" s="215" t="s">
        <v>6</v>
      </c>
      <c r="AA5" s="215" t="s">
        <v>7</v>
      </c>
      <c r="AB5" s="215" t="s">
        <v>4</v>
      </c>
      <c r="AC5" s="215" t="s">
        <v>5</v>
      </c>
      <c r="AD5" s="215" t="s">
        <v>6</v>
      </c>
      <c r="AE5" s="215" t="s">
        <v>7</v>
      </c>
      <c r="AF5" s="484"/>
      <c r="AG5" s="484"/>
      <c r="AH5" s="484"/>
      <c r="AI5" s="484"/>
      <c r="AJ5" s="484"/>
      <c r="AK5" s="215" t="s">
        <v>4</v>
      </c>
      <c r="AL5" s="215" t="s">
        <v>5</v>
      </c>
      <c r="AM5" s="215" t="s">
        <v>6</v>
      </c>
      <c r="AN5" s="215" t="s">
        <v>7</v>
      </c>
      <c r="AO5" s="218" t="s">
        <v>4</v>
      </c>
      <c r="AP5" s="218" t="s">
        <v>5</v>
      </c>
      <c r="AQ5" s="218" t="s">
        <v>6</v>
      </c>
      <c r="AR5" s="218" t="s">
        <v>7</v>
      </c>
      <c r="AS5" s="218" t="s">
        <v>4</v>
      </c>
      <c r="AT5" s="218" t="s">
        <v>5</v>
      </c>
      <c r="AU5" s="218" t="s">
        <v>6</v>
      </c>
      <c r="AV5" s="218" t="s">
        <v>7</v>
      </c>
      <c r="AW5" s="219" t="s">
        <v>4</v>
      </c>
      <c r="AX5" s="219" t="s">
        <v>5</v>
      </c>
      <c r="AY5" s="219" t="s">
        <v>6</v>
      </c>
      <c r="AZ5" s="219" t="s">
        <v>7</v>
      </c>
      <c r="BA5" s="219" t="s">
        <v>4</v>
      </c>
      <c r="BB5" s="219" t="s">
        <v>5</v>
      </c>
      <c r="BC5" s="219" t="s">
        <v>6</v>
      </c>
      <c r="BD5" s="219" t="s">
        <v>7</v>
      </c>
      <c r="BE5" s="219" t="s">
        <v>4</v>
      </c>
      <c r="BF5" s="219" t="s">
        <v>5</v>
      </c>
      <c r="BG5" s="219" t="s">
        <v>6</v>
      </c>
      <c r="BH5" s="219" t="s">
        <v>7</v>
      </c>
      <c r="BI5" s="220" t="s">
        <v>4</v>
      </c>
      <c r="BJ5" s="220" t="s">
        <v>5</v>
      </c>
      <c r="BK5" s="220" t="s">
        <v>6</v>
      </c>
      <c r="BL5" s="220" t="s">
        <v>7</v>
      </c>
      <c r="BM5" s="220" t="s">
        <v>4</v>
      </c>
      <c r="BN5" s="220" t="s">
        <v>5</v>
      </c>
      <c r="BO5" s="220" t="s">
        <v>6</v>
      </c>
      <c r="BP5" s="220" t="s">
        <v>7</v>
      </c>
      <c r="BQ5" s="220" t="s">
        <v>4</v>
      </c>
      <c r="BR5" s="220" t="s">
        <v>5</v>
      </c>
      <c r="BS5" s="220" t="s">
        <v>6</v>
      </c>
      <c r="BT5" s="220" t="s">
        <v>7</v>
      </c>
      <c r="BU5" s="220" t="s">
        <v>4</v>
      </c>
      <c r="BV5" s="220" t="s">
        <v>4</v>
      </c>
      <c r="BW5" s="220" t="s">
        <v>4</v>
      </c>
      <c r="BX5" s="221"/>
      <c r="BY5" s="221"/>
      <c r="BZ5" s="192"/>
      <c r="CA5" s="229"/>
      <c r="CB5" s="179"/>
      <c r="CC5" s="179"/>
      <c r="CD5" s="179"/>
      <c r="CE5" s="179"/>
    </row>
    <row r="6" spans="1:88" ht="36" customHeight="1" x14ac:dyDescent="0.2">
      <c r="A6" s="468">
        <v>1</v>
      </c>
      <c r="B6" s="469" t="s">
        <v>2344</v>
      </c>
      <c r="C6" s="170" t="s">
        <v>86</v>
      </c>
      <c r="D6" s="170" t="s">
        <v>1611</v>
      </c>
      <c r="E6" s="170" t="s">
        <v>5580</v>
      </c>
      <c r="F6" s="170">
        <v>500</v>
      </c>
      <c r="G6" s="468">
        <v>1</v>
      </c>
      <c r="H6" s="469" t="s">
        <v>5583</v>
      </c>
      <c r="I6" s="170" t="s">
        <v>86</v>
      </c>
      <c r="J6" s="170" t="s">
        <v>1611</v>
      </c>
      <c r="K6" s="170" t="s">
        <v>5584</v>
      </c>
      <c r="L6" s="170">
        <v>600</v>
      </c>
      <c r="M6" s="430" t="s">
        <v>4386</v>
      </c>
      <c r="N6" s="431" t="s">
        <v>1610</v>
      </c>
      <c r="O6" s="24" t="s">
        <v>86</v>
      </c>
      <c r="P6" s="470" t="s">
        <v>6010</v>
      </c>
      <c r="Q6" s="470" t="s">
        <v>1612</v>
      </c>
      <c r="R6" s="453">
        <v>1100</v>
      </c>
      <c r="S6" s="472">
        <v>1500</v>
      </c>
      <c r="T6" s="453">
        <v>1100</v>
      </c>
      <c r="U6" s="453"/>
      <c r="V6" s="453"/>
      <c r="W6" s="453"/>
      <c r="X6" s="453">
        <f>T6*80%</f>
        <v>880</v>
      </c>
      <c r="Y6" s="453"/>
      <c r="Z6" s="453"/>
      <c r="AA6" s="453"/>
      <c r="AB6" s="453">
        <f>T6*60%</f>
        <v>660</v>
      </c>
      <c r="AC6" s="453"/>
      <c r="AD6" s="453"/>
      <c r="AE6" s="453"/>
      <c r="AF6" s="453"/>
      <c r="AG6" s="453"/>
      <c r="AH6" s="453"/>
      <c r="AI6" s="453"/>
      <c r="AJ6" s="453"/>
      <c r="AK6" s="456">
        <v>1500</v>
      </c>
      <c r="AL6" s="453">
        <f>ROUND(AK6*0.6,-1)</f>
        <v>900</v>
      </c>
      <c r="AM6" s="453">
        <f>ROUND(AK6*0.4,-1)</f>
        <v>600</v>
      </c>
      <c r="AN6" s="453">
        <f>ROUND(AK6*0.2,-1)</f>
        <v>300</v>
      </c>
      <c r="AO6" s="453">
        <f>ROUND(AK6*80%,-1)</f>
        <v>1200</v>
      </c>
      <c r="AP6" s="453">
        <f>ROUND(AO6*0.6,-1)</f>
        <v>720</v>
      </c>
      <c r="AQ6" s="453">
        <f>ROUND(AO6*0.4,-1)</f>
        <v>480</v>
      </c>
      <c r="AR6" s="453">
        <f>ROUND(AO6*0.2,-1)</f>
        <v>240</v>
      </c>
      <c r="AS6" s="453">
        <f t="shared" ref="AS6:AS7" si="0">ROUND(AK6*60%,-1)</f>
        <v>900</v>
      </c>
      <c r="AT6" s="453">
        <f>ROUND(AS6*0.6,-1)</f>
        <v>540</v>
      </c>
      <c r="AU6" s="453">
        <f>ROUND(AS6*0.4,-1)</f>
        <v>360</v>
      </c>
      <c r="AV6" s="453">
        <f>ROUND(AS6*0.2,-1)</f>
        <v>180</v>
      </c>
      <c r="AW6" s="453">
        <f>(AK6-T6)/T6*100</f>
        <v>36.363636363636367</v>
      </c>
      <c r="AX6" s="453">
        <f t="shared" ref="AX6:BH12" si="1">(AL6-U6)/AL6*100</f>
        <v>100</v>
      </c>
      <c r="AY6" s="453">
        <f t="shared" si="1"/>
        <v>100</v>
      </c>
      <c r="AZ6" s="453">
        <f t="shared" si="1"/>
        <v>100</v>
      </c>
      <c r="BA6" s="453">
        <f t="shared" si="1"/>
        <v>26.666666666666668</v>
      </c>
      <c r="BB6" s="453">
        <f t="shared" si="1"/>
        <v>100</v>
      </c>
      <c r="BC6" s="453">
        <f t="shared" si="1"/>
        <v>100</v>
      </c>
      <c r="BD6" s="453">
        <f t="shared" si="1"/>
        <v>100</v>
      </c>
      <c r="BE6" s="453">
        <f t="shared" si="1"/>
        <v>26.666666666666668</v>
      </c>
      <c r="BF6" s="453">
        <f t="shared" si="1"/>
        <v>100</v>
      </c>
      <c r="BG6" s="453">
        <f t="shared" si="1"/>
        <v>100</v>
      </c>
      <c r="BH6" s="453">
        <f t="shared" si="1"/>
        <v>100</v>
      </c>
      <c r="BI6" s="453">
        <f>AK6</f>
        <v>1500</v>
      </c>
      <c r="BJ6" s="453">
        <f t="shared" ref="BJ6:BT8" si="2">AL6</f>
        <v>900</v>
      </c>
      <c r="BK6" s="453">
        <f t="shared" si="2"/>
        <v>600</v>
      </c>
      <c r="BL6" s="453">
        <f t="shared" si="2"/>
        <v>300</v>
      </c>
      <c r="BM6" s="453">
        <f t="shared" si="2"/>
        <v>1200</v>
      </c>
      <c r="BN6" s="453">
        <f t="shared" si="2"/>
        <v>720</v>
      </c>
      <c r="BO6" s="453">
        <f t="shared" si="2"/>
        <v>480</v>
      </c>
      <c r="BP6" s="453">
        <f t="shared" si="2"/>
        <v>240</v>
      </c>
      <c r="BQ6" s="453">
        <f t="shared" si="2"/>
        <v>900</v>
      </c>
      <c r="BR6" s="453">
        <f t="shared" si="2"/>
        <v>540</v>
      </c>
      <c r="BS6" s="453">
        <f t="shared" si="2"/>
        <v>360</v>
      </c>
      <c r="BT6" s="453">
        <f t="shared" si="2"/>
        <v>180</v>
      </c>
      <c r="BU6" s="453">
        <f>(BI6-T6)/T6*100</f>
        <v>36.363636363636367</v>
      </c>
      <c r="BV6" s="453">
        <f>(BM6-X6)/X6*100</f>
        <v>36.363636363636367</v>
      </c>
      <c r="BW6" s="453">
        <f>(BQ6-AB6)/AB6*100</f>
        <v>36.363636363636367</v>
      </c>
      <c r="BX6" s="453"/>
      <c r="BY6" s="453"/>
      <c r="BZ6" s="477"/>
      <c r="CA6" s="470" t="s">
        <v>6006</v>
      </c>
      <c r="CB6" s="34"/>
      <c r="CC6" s="6"/>
      <c r="CD6" s="6"/>
      <c r="CE6" s="6"/>
    </row>
    <row r="7" spans="1:88" ht="25.5" x14ac:dyDescent="0.2">
      <c r="A7" s="468"/>
      <c r="B7" s="469"/>
      <c r="C7" s="170"/>
      <c r="D7" s="170"/>
      <c r="E7" s="170"/>
      <c r="F7" s="170"/>
      <c r="G7" s="468"/>
      <c r="H7" s="469"/>
      <c r="I7" s="170" t="s">
        <v>129</v>
      </c>
      <c r="J7" s="170" t="s">
        <v>5584</v>
      </c>
      <c r="K7" s="170" t="s">
        <v>1612</v>
      </c>
      <c r="L7" s="172">
        <v>1.1000000000000001</v>
      </c>
      <c r="M7" s="430"/>
      <c r="N7" s="431"/>
      <c r="O7" s="24"/>
      <c r="P7" s="471"/>
      <c r="Q7" s="471"/>
      <c r="R7" s="454"/>
      <c r="S7" s="473"/>
      <c r="T7" s="454"/>
      <c r="U7" s="454"/>
      <c r="V7" s="454"/>
      <c r="W7" s="454"/>
      <c r="X7" s="454">
        <f>T7*80%</f>
        <v>0</v>
      </c>
      <c r="Y7" s="454"/>
      <c r="Z7" s="454"/>
      <c r="AA7" s="454"/>
      <c r="AB7" s="454">
        <f>T7*60%</f>
        <v>0</v>
      </c>
      <c r="AC7" s="454"/>
      <c r="AD7" s="454"/>
      <c r="AE7" s="454"/>
      <c r="AF7" s="454"/>
      <c r="AG7" s="454"/>
      <c r="AH7" s="454"/>
      <c r="AI7" s="454"/>
      <c r="AJ7" s="454"/>
      <c r="AK7" s="457"/>
      <c r="AL7" s="454">
        <f t="shared" ref="AL7:AL36" si="3">ROUND(AK7*0.6,-1)</f>
        <v>0</v>
      </c>
      <c r="AM7" s="454">
        <f t="shared" ref="AM7:AM36" si="4">ROUND(AK7*0.4,-1)</f>
        <v>0</v>
      </c>
      <c r="AN7" s="454">
        <f t="shared" ref="AN7:AN36" si="5">ROUND(AK7*0.2,-1)</f>
        <v>0</v>
      </c>
      <c r="AO7" s="454">
        <f t="shared" ref="AO7:AO36" si="6">ROUND(AK7*80%,-1)</f>
        <v>0</v>
      </c>
      <c r="AP7" s="454">
        <f t="shared" ref="AP7:AP36" si="7">ROUND(AO7*0.6,-1)</f>
        <v>0</v>
      </c>
      <c r="AQ7" s="454">
        <f t="shared" ref="AQ7:AQ36" si="8">ROUND(AO7*0.4,-1)</f>
        <v>0</v>
      </c>
      <c r="AR7" s="454">
        <f t="shared" ref="AR7:AR36" si="9">ROUND(AO7*0.2,-1)</f>
        <v>0</v>
      </c>
      <c r="AS7" s="454">
        <f t="shared" si="0"/>
        <v>0</v>
      </c>
      <c r="AT7" s="454">
        <f t="shared" ref="AT7:AT36" si="10">ROUND(AS7*0.6,-1)</f>
        <v>0</v>
      </c>
      <c r="AU7" s="454">
        <f t="shared" ref="AU7:AU36" si="11">ROUND(AS7*0.4,-1)</f>
        <v>0</v>
      </c>
      <c r="AV7" s="454">
        <f t="shared" ref="AV7:AV36" si="12">ROUND(AS7*0.2,-1)</f>
        <v>0</v>
      </c>
      <c r="AW7" s="454" t="e">
        <f t="shared" ref="AW7:AW12" si="13">(AK7-T7)/T7*100</f>
        <v>#DIV/0!</v>
      </c>
      <c r="AX7" s="454" t="e">
        <f t="shared" si="1"/>
        <v>#DIV/0!</v>
      </c>
      <c r="AY7" s="454" t="e">
        <f t="shared" si="1"/>
        <v>#DIV/0!</v>
      </c>
      <c r="AZ7" s="454" t="e">
        <f t="shared" si="1"/>
        <v>#DIV/0!</v>
      </c>
      <c r="BA7" s="454" t="e">
        <f t="shared" si="1"/>
        <v>#DIV/0!</v>
      </c>
      <c r="BB7" s="454" t="e">
        <f t="shared" si="1"/>
        <v>#DIV/0!</v>
      </c>
      <c r="BC7" s="454" t="e">
        <f t="shared" si="1"/>
        <v>#DIV/0!</v>
      </c>
      <c r="BD7" s="454" t="e">
        <f t="shared" si="1"/>
        <v>#DIV/0!</v>
      </c>
      <c r="BE7" s="454" t="e">
        <f t="shared" si="1"/>
        <v>#DIV/0!</v>
      </c>
      <c r="BF7" s="454" t="e">
        <f t="shared" si="1"/>
        <v>#DIV/0!</v>
      </c>
      <c r="BG7" s="454" t="e">
        <f t="shared" si="1"/>
        <v>#DIV/0!</v>
      </c>
      <c r="BH7" s="454" t="e">
        <f t="shared" si="1"/>
        <v>#DIV/0!</v>
      </c>
      <c r="BI7" s="454">
        <f>AK7</f>
        <v>0</v>
      </c>
      <c r="BJ7" s="454">
        <f t="shared" si="2"/>
        <v>0</v>
      </c>
      <c r="BK7" s="454">
        <f t="shared" si="2"/>
        <v>0</v>
      </c>
      <c r="BL7" s="454">
        <f t="shared" si="2"/>
        <v>0</v>
      </c>
      <c r="BM7" s="454">
        <f t="shared" si="2"/>
        <v>0</v>
      </c>
      <c r="BN7" s="454">
        <f t="shared" si="2"/>
        <v>0</v>
      </c>
      <c r="BO7" s="454">
        <f t="shared" si="2"/>
        <v>0</v>
      </c>
      <c r="BP7" s="454">
        <f t="shared" si="2"/>
        <v>0</v>
      </c>
      <c r="BQ7" s="454">
        <f t="shared" si="2"/>
        <v>0</v>
      </c>
      <c r="BR7" s="454">
        <f t="shared" si="2"/>
        <v>0</v>
      </c>
      <c r="BS7" s="454">
        <f t="shared" si="2"/>
        <v>0</v>
      </c>
      <c r="BT7" s="454">
        <f t="shared" si="2"/>
        <v>0</v>
      </c>
      <c r="BU7" s="454" t="e">
        <f>(BI7-T7)/T7*100</f>
        <v>#DIV/0!</v>
      </c>
      <c r="BV7" s="454" t="e">
        <f>(BM7-X7)/X7*100</f>
        <v>#DIV/0!</v>
      </c>
      <c r="BW7" s="454" t="e">
        <f>(BQ7-AB7)/AB7*100</f>
        <v>#DIV/0!</v>
      </c>
      <c r="BX7" s="454"/>
      <c r="BY7" s="454"/>
      <c r="BZ7" s="478"/>
      <c r="CA7" s="471"/>
      <c r="CB7" s="34"/>
      <c r="CC7" s="6"/>
      <c r="CD7" s="6"/>
      <c r="CE7" s="6"/>
    </row>
    <row r="8" spans="1:88" ht="37.5" x14ac:dyDescent="0.2">
      <c r="A8" s="468"/>
      <c r="B8" s="469"/>
      <c r="C8" s="170" t="s">
        <v>88</v>
      </c>
      <c r="D8" s="170" t="s">
        <v>5581</v>
      </c>
      <c r="E8" s="170" t="s">
        <v>5582</v>
      </c>
      <c r="F8" s="170">
        <v>700</v>
      </c>
      <c r="G8" s="468"/>
      <c r="H8" s="469"/>
      <c r="I8" s="170" t="s">
        <v>194</v>
      </c>
      <c r="J8" s="170" t="s">
        <v>1612</v>
      </c>
      <c r="K8" s="170" t="s">
        <v>1613</v>
      </c>
      <c r="L8" s="172">
        <v>1.4</v>
      </c>
      <c r="M8" s="430"/>
      <c r="N8" s="431"/>
      <c r="O8" s="24" t="s">
        <v>194</v>
      </c>
      <c r="P8" s="21" t="s">
        <v>1612</v>
      </c>
      <c r="Q8" s="21" t="s">
        <v>473</v>
      </c>
      <c r="R8" s="209">
        <v>1400</v>
      </c>
      <c r="S8" s="189">
        <v>1800</v>
      </c>
      <c r="T8" s="209">
        <v>1400</v>
      </c>
      <c r="U8" s="209"/>
      <c r="V8" s="209"/>
      <c r="W8" s="209"/>
      <c r="X8" s="209">
        <f>T8*80%</f>
        <v>1120</v>
      </c>
      <c r="Y8" s="209"/>
      <c r="Z8" s="209"/>
      <c r="AA8" s="209"/>
      <c r="AB8" s="209">
        <f>T8*60%</f>
        <v>840</v>
      </c>
      <c r="AC8" s="209"/>
      <c r="AD8" s="209"/>
      <c r="AE8" s="209"/>
      <c r="AF8" s="209"/>
      <c r="AG8" s="209"/>
      <c r="AH8" s="209"/>
      <c r="AI8" s="209"/>
      <c r="AJ8" s="209"/>
      <c r="AK8" s="225">
        <v>1800</v>
      </c>
      <c r="AL8" s="209">
        <f t="shared" si="3"/>
        <v>1080</v>
      </c>
      <c r="AM8" s="209">
        <f t="shared" si="4"/>
        <v>720</v>
      </c>
      <c r="AN8" s="209">
        <f t="shared" si="5"/>
        <v>360</v>
      </c>
      <c r="AO8" s="209">
        <f t="shared" si="6"/>
        <v>1440</v>
      </c>
      <c r="AP8" s="209">
        <f t="shared" si="7"/>
        <v>860</v>
      </c>
      <c r="AQ8" s="209">
        <f t="shared" si="8"/>
        <v>580</v>
      </c>
      <c r="AR8" s="209">
        <f t="shared" si="9"/>
        <v>290</v>
      </c>
      <c r="AS8" s="209">
        <f>ROUND(AK8*60%,-1)</f>
        <v>1080</v>
      </c>
      <c r="AT8" s="209">
        <f t="shared" si="10"/>
        <v>650</v>
      </c>
      <c r="AU8" s="209">
        <f t="shared" si="11"/>
        <v>430</v>
      </c>
      <c r="AV8" s="209">
        <f t="shared" si="12"/>
        <v>220</v>
      </c>
      <c r="AW8" s="209">
        <f>(AK8-T8)/T8*100</f>
        <v>28.571428571428569</v>
      </c>
      <c r="AX8" s="209">
        <f t="shared" si="1"/>
        <v>100</v>
      </c>
      <c r="AY8" s="209">
        <f t="shared" si="1"/>
        <v>100</v>
      </c>
      <c r="AZ8" s="209">
        <f t="shared" si="1"/>
        <v>100</v>
      </c>
      <c r="BA8" s="209">
        <f t="shared" si="1"/>
        <v>22.222222222222221</v>
      </c>
      <c r="BB8" s="209">
        <f t="shared" si="1"/>
        <v>100</v>
      </c>
      <c r="BC8" s="209">
        <f t="shared" si="1"/>
        <v>100</v>
      </c>
      <c r="BD8" s="209">
        <f t="shared" si="1"/>
        <v>100</v>
      </c>
      <c r="BE8" s="209">
        <f t="shared" si="1"/>
        <v>22.222222222222221</v>
      </c>
      <c r="BF8" s="209">
        <f t="shared" si="1"/>
        <v>100</v>
      </c>
      <c r="BG8" s="209">
        <f t="shared" si="1"/>
        <v>100</v>
      </c>
      <c r="BH8" s="209">
        <f t="shared" si="1"/>
        <v>100</v>
      </c>
      <c r="BI8" s="209">
        <f>AK8</f>
        <v>1800</v>
      </c>
      <c r="BJ8" s="209">
        <f t="shared" si="2"/>
        <v>1080</v>
      </c>
      <c r="BK8" s="209">
        <f t="shared" si="2"/>
        <v>720</v>
      </c>
      <c r="BL8" s="209">
        <f t="shared" si="2"/>
        <v>360</v>
      </c>
      <c r="BM8" s="209">
        <f t="shared" si="2"/>
        <v>1440</v>
      </c>
      <c r="BN8" s="209">
        <f t="shared" si="2"/>
        <v>860</v>
      </c>
      <c r="BO8" s="209">
        <f t="shared" si="2"/>
        <v>580</v>
      </c>
      <c r="BP8" s="209">
        <f t="shared" si="2"/>
        <v>290</v>
      </c>
      <c r="BQ8" s="209">
        <f t="shared" si="2"/>
        <v>1080</v>
      </c>
      <c r="BR8" s="209">
        <f t="shared" si="2"/>
        <v>650</v>
      </c>
      <c r="BS8" s="209">
        <f t="shared" si="2"/>
        <v>430</v>
      </c>
      <c r="BT8" s="209">
        <f t="shared" si="2"/>
        <v>220</v>
      </c>
      <c r="BU8" s="209">
        <f t="shared" ref="BU8" si="14">(BI8-T8)/T8*100</f>
        <v>28.571428571428569</v>
      </c>
      <c r="BV8" s="209">
        <f t="shared" ref="BV8" si="15">(BM8-X8)/X8*100</f>
        <v>28.571428571428569</v>
      </c>
      <c r="BW8" s="209">
        <f t="shared" ref="BW8" si="16">(BQ8-AB8)/AB8*100</f>
        <v>28.571428571428569</v>
      </c>
      <c r="BX8" s="209"/>
      <c r="BY8" s="209"/>
      <c r="BZ8" s="194"/>
      <c r="CA8" s="161"/>
      <c r="CB8" s="34"/>
      <c r="CC8" s="6"/>
      <c r="CD8" s="6"/>
      <c r="CE8" s="6"/>
    </row>
    <row r="9" spans="1:88" ht="36" customHeight="1" x14ac:dyDescent="0.2">
      <c r="A9" s="468"/>
      <c r="B9" s="469"/>
      <c r="C9" s="170" t="s">
        <v>86</v>
      </c>
      <c r="D9" s="170" t="s">
        <v>5582</v>
      </c>
      <c r="E9" s="170" t="s">
        <v>1602</v>
      </c>
      <c r="F9" s="170">
        <v>500</v>
      </c>
      <c r="G9" s="468"/>
      <c r="H9" s="469"/>
      <c r="I9" s="170" t="s">
        <v>88</v>
      </c>
      <c r="J9" s="170" t="s">
        <v>1613</v>
      </c>
      <c r="K9" s="170" t="s">
        <v>1614</v>
      </c>
      <c r="L9" s="170">
        <v>900</v>
      </c>
      <c r="M9" s="430"/>
      <c r="N9" s="431"/>
      <c r="O9" s="24" t="s">
        <v>88</v>
      </c>
      <c r="P9" s="470" t="s">
        <v>473</v>
      </c>
      <c r="Q9" s="470" t="s">
        <v>1602</v>
      </c>
      <c r="R9" s="453">
        <v>900</v>
      </c>
      <c r="S9" s="472">
        <v>1300</v>
      </c>
      <c r="T9" s="453">
        <v>900</v>
      </c>
      <c r="U9" s="453"/>
      <c r="V9" s="453"/>
      <c r="W9" s="453"/>
      <c r="X9" s="453"/>
      <c r="Y9" s="453"/>
      <c r="Z9" s="453"/>
      <c r="AA9" s="453"/>
      <c r="AB9" s="453"/>
      <c r="AC9" s="453"/>
      <c r="AD9" s="453"/>
      <c r="AE9" s="453"/>
      <c r="AF9" s="453"/>
      <c r="AG9" s="453"/>
      <c r="AH9" s="453"/>
      <c r="AI9" s="453"/>
      <c r="AJ9" s="453"/>
      <c r="AK9" s="456">
        <v>1300</v>
      </c>
      <c r="AL9" s="453"/>
      <c r="AM9" s="453"/>
      <c r="AN9" s="453"/>
      <c r="AO9" s="453"/>
      <c r="AP9" s="453"/>
      <c r="AQ9" s="453"/>
      <c r="AR9" s="453"/>
      <c r="AS9" s="453"/>
      <c r="AT9" s="453"/>
      <c r="AU9" s="453"/>
      <c r="AV9" s="453"/>
      <c r="AW9" s="453"/>
      <c r="AX9" s="453"/>
      <c r="AY9" s="453"/>
      <c r="AZ9" s="453"/>
      <c r="BA9" s="453"/>
      <c r="BB9" s="453"/>
      <c r="BC9" s="453"/>
      <c r="BD9" s="453"/>
      <c r="BE9" s="453"/>
      <c r="BF9" s="453"/>
      <c r="BG9" s="453"/>
      <c r="BH9" s="453"/>
      <c r="BI9" s="453"/>
      <c r="BJ9" s="453"/>
      <c r="BK9" s="453"/>
      <c r="BL9" s="453"/>
      <c r="BM9" s="453"/>
      <c r="BN9" s="453"/>
      <c r="BO9" s="453"/>
      <c r="BP9" s="453"/>
      <c r="BQ9" s="453"/>
      <c r="BR9" s="453"/>
      <c r="BS9" s="453"/>
      <c r="BT9" s="453"/>
      <c r="BU9" s="453"/>
      <c r="BV9" s="453"/>
      <c r="BW9" s="453"/>
      <c r="BX9" s="453"/>
      <c r="BY9" s="453"/>
      <c r="BZ9" s="477"/>
      <c r="CA9" s="470" t="s">
        <v>6006</v>
      </c>
      <c r="CB9" s="34"/>
      <c r="CC9" s="6"/>
      <c r="CD9" s="6"/>
      <c r="CE9" s="6"/>
    </row>
    <row r="10" spans="1:88" ht="36" customHeight="1" x14ac:dyDescent="0.2">
      <c r="A10" s="18"/>
      <c r="B10" s="18"/>
      <c r="C10" s="18"/>
      <c r="D10" s="18"/>
      <c r="E10" s="18"/>
      <c r="F10" s="18"/>
      <c r="G10" s="468"/>
      <c r="H10" s="469"/>
      <c r="I10" s="170" t="s">
        <v>86</v>
      </c>
      <c r="J10" s="170" t="s">
        <v>1614</v>
      </c>
      <c r="K10" s="170" t="s">
        <v>1602</v>
      </c>
      <c r="L10" s="170">
        <v>600</v>
      </c>
      <c r="M10" s="430"/>
      <c r="N10" s="431"/>
      <c r="O10" s="24" t="s">
        <v>86</v>
      </c>
      <c r="P10" s="471"/>
      <c r="Q10" s="471"/>
      <c r="R10" s="454"/>
      <c r="S10" s="473"/>
      <c r="T10" s="454"/>
      <c r="U10" s="454"/>
      <c r="V10" s="454"/>
      <c r="W10" s="454"/>
      <c r="X10" s="454">
        <f t="shared" ref="X10:X36" si="17">T10*80%</f>
        <v>0</v>
      </c>
      <c r="Y10" s="454"/>
      <c r="Z10" s="454"/>
      <c r="AA10" s="454"/>
      <c r="AB10" s="454">
        <f t="shared" ref="AB10:AB36" si="18">T10*60%</f>
        <v>0</v>
      </c>
      <c r="AC10" s="454"/>
      <c r="AD10" s="454"/>
      <c r="AE10" s="454"/>
      <c r="AF10" s="454"/>
      <c r="AG10" s="454"/>
      <c r="AH10" s="454"/>
      <c r="AI10" s="454"/>
      <c r="AJ10" s="454"/>
      <c r="AK10" s="457"/>
      <c r="AL10" s="454">
        <f t="shared" si="3"/>
        <v>0</v>
      </c>
      <c r="AM10" s="454">
        <f t="shared" si="4"/>
        <v>0</v>
      </c>
      <c r="AN10" s="454">
        <f t="shared" si="5"/>
        <v>0</v>
      </c>
      <c r="AO10" s="454">
        <f t="shared" si="6"/>
        <v>0</v>
      </c>
      <c r="AP10" s="454">
        <f t="shared" si="7"/>
        <v>0</v>
      </c>
      <c r="AQ10" s="454">
        <f t="shared" si="8"/>
        <v>0</v>
      </c>
      <c r="AR10" s="454">
        <f t="shared" si="9"/>
        <v>0</v>
      </c>
      <c r="AS10" s="454">
        <f t="shared" ref="AS10:AS36" si="19">ROUND(AK10*60%,-1)</f>
        <v>0</v>
      </c>
      <c r="AT10" s="454">
        <f t="shared" si="10"/>
        <v>0</v>
      </c>
      <c r="AU10" s="454">
        <f t="shared" si="11"/>
        <v>0</v>
      </c>
      <c r="AV10" s="454">
        <f t="shared" si="12"/>
        <v>0</v>
      </c>
      <c r="AW10" s="454" t="e">
        <f t="shared" si="13"/>
        <v>#DIV/0!</v>
      </c>
      <c r="AX10" s="454" t="e">
        <f t="shared" si="1"/>
        <v>#DIV/0!</v>
      </c>
      <c r="AY10" s="454" t="e">
        <f t="shared" si="1"/>
        <v>#DIV/0!</v>
      </c>
      <c r="AZ10" s="454" t="e">
        <f t="shared" si="1"/>
        <v>#DIV/0!</v>
      </c>
      <c r="BA10" s="454" t="e">
        <f t="shared" si="1"/>
        <v>#DIV/0!</v>
      </c>
      <c r="BB10" s="454" t="e">
        <f t="shared" si="1"/>
        <v>#DIV/0!</v>
      </c>
      <c r="BC10" s="454" t="e">
        <f t="shared" si="1"/>
        <v>#DIV/0!</v>
      </c>
      <c r="BD10" s="454" t="e">
        <f t="shared" si="1"/>
        <v>#DIV/0!</v>
      </c>
      <c r="BE10" s="454" t="e">
        <f t="shared" si="1"/>
        <v>#DIV/0!</v>
      </c>
      <c r="BF10" s="454" t="e">
        <f t="shared" si="1"/>
        <v>#DIV/0!</v>
      </c>
      <c r="BG10" s="454" t="e">
        <f t="shared" si="1"/>
        <v>#DIV/0!</v>
      </c>
      <c r="BH10" s="454" t="e">
        <f t="shared" si="1"/>
        <v>#DIV/0!</v>
      </c>
      <c r="BI10" s="454">
        <f>AK10</f>
        <v>0</v>
      </c>
      <c r="BJ10" s="454">
        <f t="shared" ref="BJ10:BT25" si="20">AL10</f>
        <v>0</v>
      </c>
      <c r="BK10" s="454">
        <f t="shared" si="20"/>
        <v>0</v>
      </c>
      <c r="BL10" s="454">
        <f t="shared" si="20"/>
        <v>0</v>
      </c>
      <c r="BM10" s="454">
        <f t="shared" si="20"/>
        <v>0</v>
      </c>
      <c r="BN10" s="454">
        <f t="shared" si="20"/>
        <v>0</v>
      </c>
      <c r="BO10" s="454">
        <f t="shared" si="20"/>
        <v>0</v>
      </c>
      <c r="BP10" s="454">
        <f t="shared" si="20"/>
        <v>0</v>
      </c>
      <c r="BQ10" s="454">
        <f t="shared" si="20"/>
        <v>0</v>
      </c>
      <c r="BR10" s="454">
        <f t="shared" si="20"/>
        <v>0</v>
      </c>
      <c r="BS10" s="454">
        <f t="shared" si="20"/>
        <v>0</v>
      </c>
      <c r="BT10" s="454">
        <f t="shared" si="20"/>
        <v>0</v>
      </c>
      <c r="BU10" s="454" t="e">
        <f t="shared" ref="BU10:BU36" si="21">(BI10-T10)/T10*100</f>
        <v>#DIV/0!</v>
      </c>
      <c r="BV10" s="454" t="e">
        <f t="shared" ref="BV10:BV36" si="22">(BM10-X10)/X10*100</f>
        <v>#DIV/0!</v>
      </c>
      <c r="BW10" s="454" t="e">
        <f t="shared" ref="BW10:BW36" si="23">(BQ10-AB10)/AB10*100</f>
        <v>#DIV/0!</v>
      </c>
      <c r="BX10" s="454"/>
      <c r="BY10" s="454"/>
      <c r="BZ10" s="478"/>
      <c r="CA10" s="471"/>
      <c r="CB10" s="34"/>
      <c r="CC10" s="6"/>
      <c r="CD10" s="6"/>
      <c r="CE10" s="6"/>
    </row>
    <row r="11" spans="1:88" ht="48.6" customHeight="1" x14ac:dyDescent="0.2">
      <c r="A11" s="468">
        <v>2</v>
      </c>
      <c r="B11" s="469" t="s">
        <v>123</v>
      </c>
      <c r="C11" s="170" t="s">
        <v>194</v>
      </c>
      <c r="D11" s="173" t="s">
        <v>5564</v>
      </c>
      <c r="E11" s="173" t="s">
        <v>5565</v>
      </c>
      <c r="F11" s="172">
        <v>1.5</v>
      </c>
      <c r="G11" s="468">
        <v>2</v>
      </c>
      <c r="H11" s="469" t="s">
        <v>473</v>
      </c>
      <c r="I11" s="170" t="s">
        <v>194</v>
      </c>
      <c r="J11" s="170" t="s">
        <v>5564</v>
      </c>
      <c r="K11" s="170" t="s">
        <v>5571</v>
      </c>
      <c r="L11" s="172">
        <v>2.2000000000000002</v>
      </c>
      <c r="M11" s="432" t="s">
        <v>4387</v>
      </c>
      <c r="N11" s="431" t="s">
        <v>1599</v>
      </c>
      <c r="O11" s="24" t="s">
        <v>194</v>
      </c>
      <c r="P11" s="205" t="s">
        <v>546</v>
      </c>
      <c r="Q11" s="213" t="s">
        <v>1628</v>
      </c>
      <c r="R11" s="209">
        <v>2200</v>
      </c>
      <c r="S11" s="189">
        <v>2800</v>
      </c>
      <c r="T11" s="209">
        <v>2200</v>
      </c>
      <c r="U11" s="209"/>
      <c r="V11" s="209"/>
      <c r="W11" s="209"/>
      <c r="X11" s="209">
        <f t="shared" si="17"/>
        <v>1760</v>
      </c>
      <c r="Y11" s="209"/>
      <c r="Z11" s="209"/>
      <c r="AA11" s="209"/>
      <c r="AB11" s="209">
        <f t="shared" si="18"/>
        <v>1320</v>
      </c>
      <c r="AC11" s="209"/>
      <c r="AD11" s="209"/>
      <c r="AE11" s="209"/>
      <c r="AF11" s="209"/>
      <c r="AG11" s="209"/>
      <c r="AH11" s="209"/>
      <c r="AI11" s="209"/>
      <c r="AJ11" s="209"/>
      <c r="AK11" s="225">
        <v>2800</v>
      </c>
      <c r="AL11" s="209">
        <f t="shared" si="3"/>
        <v>1680</v>
      </c>
      <c r="AM11" s="209">
        <f t="shared" si="4"/>
        <v>1120</v>
      </c>
      <c r="AN11" s="209">
        <f t="shared" si="5"/>
        <v>560</v>
      </c>
      <c r="AO11" s="209">
        <f t="shared" si="6"/>
        <v>2240</v>
      </c>
      <c r="AP11" s="209">
        <f t="shared" si="7"/>
        <v>1340</v>
      </c>
      <c r="AQ11" s="209">
        <f t="shared" si="8"/>
        <v>900</v>
      </c>
      <c r="AR11" s="209">
        <f t="shared" si="9"/>
        <v>450</v>
      </c>
      <c r="AS11" s="209">
        <f t="shared" si="19"/>
        <v>1680</v>
      </c>
      <c r="AT11" s="209">
        <f t="shared" si="10"/>
        <v>1010</v>
      </c>
      <c r="AU11" s="209">
        <f t="shared" si="11"/>
        <v>670</v>
      </c>
      <c r="AV11" s="209">
        <f t="shared" si="12"/>
        <v>340</v>
      </c>
      <c r="AW11" s="209">
        <f t="shared" si="13"/>
        <v>27.27272727272727</v>
      </c>
      <c r="AX11" s="209">
        <f t="shared" si="1"/>
        <v>100</v>
      </c>
      <c r="AY11" s="209">
        <f t="shared" si="1"/>
        <v>100</v>
      </c>
      <c r="AZ11" s="209">
        <f t="shared" si="1"/>
        <v>100</v>
      </c>
      <c r="BA11" s="209">
        <f t="shared" si="1"/>
        <v>21.428571428571427</v>
      </c>
      <c r="BB11" s="209">
        <f t="shared" si="1"/>
        <v>100</v>
      </c>
      <c r="BC11" s="209">
        <f t="shared" si="1"/>
        <v>100</v>
      </c>
      <c r="BD11" s="209">
        <f t="shared" si="1"/>
        <v>100</v>
      </c>
      <c r="BE11" s="209">
        <f t="shared" si="1"/>
        <v>21.428571428571427</v>
      </c>
      <c r="BF11" s="209">
        <f t="shared" si="1"/>
        <v>100</v>
      </c>
      <c r="BG11" s="209">
        <f t="shared" si="1"/>
        <v>100</v>
      </c>
      <c r="BH11" s="209">
        <f t="shared" si="1"/>
        <v>100</v>
      </c>
      <c r="BI11" s="209">
        <f t="shared" ref="BI11:BT36" si="24">AK11</f>
        <v>2800</v>
      </c>
      <c r="BJ11" s="209">
        <f t="shared" si="20"/>
        <v>1680</v>
      </c>
      <c r="BK11" s="209">
        <f t="shared" si="20"/>
        <v>1120</v>
      </c>
      <c r="BL11" s="209">
        <f t="shared" si="20"/>
        <v>560</v>
      </c>
      <c r="BM11" s="209">
        <f t="shared" si="20"/>
        <v>2240</v>
      </c>
      <c r="BN11" s="209">
        <f t="shared" si="20"/>
        <v>1340</v>
      </c>
      <c r="BO11" s="209">
        <f t="shared" si="20"/>
        <v>900</v>
      </c>
      <c r="BP11" s="209">
        <f t="shared" si="20"/>
        <v>450</v>
      </c>
      <c r="BQ11" s="209">
        <f t="shared" si="20"/>
        <v>1680</v>
      </c>
      <c r="BR11" s="209">
        <f t="shared" si="20"/>
        <v>1010</v>
      </c>
      <c r="BS11" s="209">
        <f t="shared" si="20"/>
        <v>670</v>
      </c>
      <c r="BT11" s="209">
        <f t="shared" si="20"/>
        <v>340</v>
      </c>
      <c r="BU11" s="209">
        <f t="shared" si="21"/>
        <v>27.27272727272727</v>
      </c>
      <c r="BV11" s="209">
        <f t="shared" si="22"/>
        <v>27.27272727272727</v>
      </c>
      <c r="BW11" s="209">
        <f t="shared" si="23"/>
        <v>27.27272727272727</v>
      </c>
      <c r="BX11" s="209"/>
      <c r="BY11" s="209"/>
      <c r="BZ11" s="206"/>
      <c r="CA11" s="174" t="s">
        <v>6006</v>
      </c>
      <c r="CB11" s="34"/>
      <c r="CC11" s="6"/>
      <c r="CD11" s="6"/>
      <c r="CE11" s="6"/>
    </row>
    <row r="12" spans="1:88" ht="37.5" x14ac:dyDescent="0.2">
      <c r="A12" s="468"/>
      <c r="B12" s="469"/>
      <c r="C12" s="170" t="s">
        <v>129</v>
      </c>
      <c r="D12" s="468" t="s">
        <v>1514</v>
      </c>
      <c r="E12" s="468"/>
      <c r="F12" s="170">
        <v>1000</v>
      </c>
      <c r="G12" s="468"/>
      <c r="H12" s="469"/>
      <c r="I12" s="170" t="s">
        <v>129</v>
      </c>
      <c r="J12" s="170" t="s">
        <v>5571</v>
      </c>
      <c r="K12" s="170" t="s">
        <v>3152</v>
      </c>
      <c r="L12" s="172">
        <v>1.7</v>
      </c>
      <c r="M12" s="433"/>
      <c r="N12" s="431"/>
      <c r="O12" s="24" t="s">
        <v>129</v>
      </c>
      <c r="P12" s="213" t="s">
        <v>1628</v>
      </c>
      <c r="Q12" s="161" t="s">
        <v>6007</v>
      </c>
      <c r="R12" s="209">
        <v>1700</v>
      </c>
      <c r="S12" s="189">
        <v>2000</v>
      </c>
      <c r="T12" s="209">
        <v>1700</v>
      </c>
      <c r="U12" s="209"/>
      <c r="V12" s="209"/>
      <c r="W12" s="209"/>
      <c r="X12" s="209">
        <f t="shared" si="17"/>
        <v>1360</v>
      </c>
      <c r="Y12" s="209"/>
      <c r="Z12" s="209"/>
      <c r="AA12" s="209"/>
      <c r="AB12" s="209">
        <f t="shared" si="18"/>
        <v>1020</v>
      </c>
      <c r="AC12" s="209"/>
      <c r="AD12" s="209"/>
      <c r="AE12" s="209"/>
      <c r="AF12" s="209"/>
      <c r="AG12" s="209"/>
      <c r="AH12" s="209"/>
      <c r="AI12" s="209"/>
      <c r="AJ12" s="209"/>
      <c r="AK12" s="225">
        <v>2000</v>
      </c>
      <c r="AL12" s="209">
        <f t="shared" si="3"/>
        <v>1200</v>
      </c>
      <c r="AM12" s="209">
        <f t="shared" si="4"/>
        <v>800</v>
      </c>
      <c r="AN12" s="209">
        <f t="shared" si="5"/>
        <v>400</v>
      </c>
      <c r="AO12" s="209">
        <f t="shared" si="6"/>
        <v>1600</v>
      </c>
      <c r="AP12" s="209">
        <f t="shared" si="7"/>
        <v>960</v>
      </c>
      <c r="AQ12" s="209">
        <f t="shared" si="8"/>
        <v>640</v>
      </c>
      <c r="AR12" s="209">
        <f t="shared" si="9"/>
        <v>320</v>
      </c>
      <c r="AS12" s="209">
        <f t="shared" si="19"/>
        <v>1200</v>
      </c>
      <c r="AT12" s="209">
        <f t="shared" si="10"/>
        <v>720</v>
      </c>
      <c r="AU12" s="209">
        <f t="shared" si="11"/>
        <v>480</v>
      </c>
      <c r="AV12" s="209">
        <f t="shared" si="12"/>
        <v>240</v>
      </c>
      <c r="AW12" s="209">
        <f t="shared" si="13"/>
        <v>17.647058823529413</v>
      </c>
      <c r="AX12" s="209">
        <f t="shared" si="1"/>
        <v>100</v>
      </c>
      <c r="AY12" s="209">
        <f t="shared" si="1"/>
        <v>100</v>
      </c>
      <c r="AZ12" s="209">
        <f t="shared" si="1"/>
        <v>100</v>
      </c>
      <c r="BA12" s="209">
        <f t="shared" si="1"/>
        <v>15</v>
      </c>
      <c r="BB12" s="209">
        <f t="shared" si="1"/>
        <v>100</v>
      </c>
      <c r="BC12" s="209">
        <f t="shared" si="1"/>
        <v>100</v>
      </c>
      <c r="BD12" s="209">
        <f t="shared" si="1"/>
        <v>100</v>
      </c>
      <c r="BE12" s="209">
        <f t="shared" si="1"/>
        <v>15</v>
      </c>
      <c r="BF12" s="209">
        <f t="shared" si="1"/>
        <v>100</v>
      </c>
      <c r="BG12" s="209">
        <f t="shared" si="1"/>
        <v>100</v>
      </c>
      <c r="BH12" s="209">
        <f t="shared" si="1"/>
        <v>100</v>
      </c>
      <c r="BI12" s="209">
        <f t="shared" si="24"/>
        <v>2000</v>
      </c>
      <c r="BJ12" s="209">
        <f t="shared" si="20"/>
        <v>1200</v>
      </c>
      <c r="BK12" s="209">
        <f t="shared" si="20"/>
        <v>800</v>
      </c>
      <c r="BL12" s="209">
        <f t="shared" si="20"/>
        <v>400</v>
      </c>
      <c r="BM12" s="209">
        <f t="shared" si="20"/>
        <v>1600</v>
      </c>
      <c r="BN12" s="209">
        <f t="shared" si="20"/>
        <v>960</v>
      </c>
      <c r="BO12" s="209">
        <f t="shared" si="20"/>
        <v>640</v>
      </c>
      <c r="BP12" s="209">
        <f t="shared" si="20"/>
        <v>320</v>
      </c>
      <c r="BQ12" s="209">
        <f t="shared" si="20"/>
        <v>1200</v>
      </c>
      <c r="BR12" s="209">
        <f t="shared" si="20"/>
        <v>720</v>
      </c>
      <c r="BS12" s="209">
        <f t="shared" si="20"/>
        <v>480</v>
      </c>
      <c r="BT12" s="209">
        <f t="shared" si="20"/>
        <v>240</v>
      </c>
      <c r="BU12" s="209">
        <f t="shared" si="21"/>
        <v>17.647058823529413</v>
      </c>
      <c r="BV12" s="209">
        <f t="shared" si="22"/>
        <v>17.647058823529413</v>
      </c>
      <c r="BW12" s="209">
        <f t="shared" si="23"/>
        <v>17.647058823529413</v>
      </c>
      <c r="BX12" s="209"/>
      <c r="BY12" s="209"/>
      <c r="BZ12" s="206"/>
      <c r="CA12" s="174" t="s">
        <v>6006</v>
      </c>
      <c r="CB12" s="34"/>
      <c r="CC12" s="6"/>
      <c r="CD12" s="6"/>
      <c r="CE12" s="6"/>
    </row>
    <row r="13" spans="1:88" ht="51" x14ac:dyDescent="0.2">
      <c r="A13" s="170">
        <v>3</v>
      </c>
      <c r="B13" s="171" t="s">
        <v>5586</v>
      </c>
      <c r="C13" s="170" t="s">
        <v>88</v>
      </c>
      <c r="D13" s="170" t="s">
        <v>5587</v>
      </c>
      <c r="E13" s="170" t="s">
        <v>1615</v>
      </c>
      <c r="F13" s="170">
        <v>700</v>
      </c>
      <c r="G13" s="170">
        <v>3</v>
      </c>
      <c r="H13" s="171" t="s">
        <v>5585</v>
      </c>
      <c r="I13" s="170" t="s">
        <v>88</v>
      </c>
      <c r="J13" s="170" t="s">
        <v>1616</v>
      </c>
      <c r="K13" s="170" t="s">
        <v>1615</v>
      </c>
      <c r="L13" s="170">
        <v>1.4</v>
      </c>
      <c r="M13" s="55" t="s">
        <v>4388</v>
      </c>
      <c r="N13" s="161" t="s">
        <v>1633</v>
      </c>
      <c r="O13" s="24" t="s">
        <v>88</v>
      </c>
      <c r="P13" s="161" t="s">
        <v>156</v>
      </c>
      <c r="Q13" s="161" t="s">
        <v>6007</v>
      </c>
      <c r="R13" s="209">
        <v>1400</v>
      </c>
      <c r="S13" s="189">
        <v>1800</v>
      </c>
      <c r="T13" s="209">
        <v>1400</v>
      </c>
      <c r="U13" s="209"/>
      <c r="V13" s="209"/>
      <c r="W13" s="209"/>
      <c r="X13" s="209">
        <f t="shared" si="17"/>
        <v>1120</v>
      </c>
      <c r="Y13" s="209"/>
      <c r="Z13" s="209"/>
      <c r="AA13" s="209"/>
      <c r="AB13" s="209">
        <f t="shared" si="18"/>
        <v>840</v>
      </c>
      <c r="AC13" s="209"/>
      <c r="AD13" s="209"/>
      <c r="AE13" s="209"/>
      <c r="AF13" s="209"/>
      <c r="AG13" s="209"/>
      <c r="AH13" s="209"/>
      <c r="AI13" s="209"/>
      <c r="AJ13" s="209"/>
      <c r="AK13" s="225">
        <v>1800</v>
      </c>
      <c r="AL13" s="209">
        <f t="shared" si="3"/>
        <v>1080</v>
      </c>
      <c r="AM13" s="209">
        <f t="shared" si="4"/>
        <v>720</v>
      </c>
      <c r="AN13" s="209">
        <f t="shared" si="5"/>
        <v>360</v>
      </c>
      <c r="AO13" s="209">
        <f t="shared" si="6"/>
        <v>1440</v>
      </c>
      <c r="AP13" s="209">
        <f t="shared" si="7"/>
        <v>860</v>
      </c>
      <c r="AQ13" s="209">
        <f t="shared" si="8"/>
        <v>580</v>
      </c>
      <c r="AR13" s="209">
        <f t="shared" si="9"/>
        <v>290</v>
      </c>
      <c r="AS13" s="209">
        <f t="shared" si="19"/>
        <v>1080</v>
      </c>
      <c r="AT13" s="209">
        <f t="shared" si="10"/>
        <v>650</v>
      </c>
      <c r="AU13" s="209">
        <f t="shared" si="11"/>
        <v>430</v>
      </c>
      <c r="AV13" s="209">
        <f t="shared" si="12"/>
        <v>220</v>
      </c>
      <c r="AW13" s="209"/>
      <c r="AX13" s="209"/>
      <c r="AY13" s="209"/>
      <c r="AZ13" s="209"/>
      <c r="BA13" s="209"/>
      <c r="BB13" s="209"/>
      <c r="BC13" s="209"/>
      <c r="BD13" s="209"/>
      <c r="BE13" s="209"/>
      <c r="BF13" s="209"/>
      <c r="BG13" s="209"/>
      <c r="BH13" s="209"/>
      <c r="BI13" s="209">
        <f t="shared" si="24"/>
        <v>1800</v>
      </c>
      <c r="BJ13" s="209">
        <f t="shared" si="20"/>
        <v>1080</v>
      </c>
      <c r="BK13" s="209">
        <f t="shared" si="20"/>
        <v>720</v>
      </c>
      <c r="BL13" s="209">
        <f t="shared" si="20"/>
        <v>360</v>
      </c>
      <c r="BM13" s="209">
        <f t="shared" si="20"/>
        <v>1440</v>
      </c>
      <c r="BN13" s="209">
        <f t="shared" si="20"/>
        <v>860</v>
      </c>
      <c r="BO13" s="209">
        <f t="shared" si="20"/>
        <v>580</v>
      </c>
      <c r="BP13" s="209">
        <f t="shared" si="20"/>
        <v>290</v>
      </c>
      <c r="BQ13" s="209">
        <f t="shared" si="20"/>
        <v>1080</v>
      </c>
      <c r="BR13" s="209">
        <f t="shared" si="20"/>
        <v>650</v>
      </c>
      <c r="BS13" s="209">
        <f t="shared" si="20"/>
        <v>430</v>
      </c>
      <c r="BT13" s="209">
        <f t="shared" si="20"/>
        <v>220</v>
      </c>
      <c r="BU13" s="209">
        <f t="shared" si="21"/>
        <v>28.571428571428569</v>
      </c>
      <c r="BV13" s="209">
        <f t="shared" si="22"/>
        <v>28.571428571428569</v>
      </c>
      <c r="BW13" s="209">
        <f t="shared" si="23"/>
        <v>28.571428571428569</v>
      </c>
      <c r="BX13" s="209"/>
      <c r="BY13" s="209"/>
      <c r="BZ13" s="194"/>
      <c r="CA13" s="161" t="s">
        <v>6059</v>
      </c>
      <c r="CB13" s="34"/>
      <c r="CC13" s="6"/>
      <c r="CD13" s="6"/>
      <c r="CE13" s="6"/>
    </row>
    <row r="14" spans="1:88" ht="36" customHeight="1" x14ac:dyDescent="0.2">
      <c r="A14" s="468">
        <v>1</v>
      </c>
      <c r="B14" s="469" t="s">
        <v>5561</v>
      </c>
      <c r="C14" s="170" t="s">
        <v>86</v>
      </c>
      <c r="D14" s="173" t="s">
        <v>3148</v>
      </c>
      <c r="E14" s="173" t="s">
        <v>5562</v>
      </c>
      <c r="F14" s="170">
        <v>450</v>
      </c>
      <c r="G14" s="468">
        <v>1</v>
      </c>
      <c r="H14" s="469" t="s">
        <v>1597</v>
      </c>
      <c r="I14" s="170" t="s">
        <v>86</v>
      </c>
      <c r="J14" s="170" t="s">
        <v>3148</v>
      </c>
      <c r="K14" s="170" t="s">
        <v>1598</v>
      </c>
      <c r="L14" s="170">
        <v>700</v>
      </c>
      <c r="M14" s="430" t="s">
        <v>4389</v>
      </c>
      <c r="N14" s="431" t="s">
        <v>1597</v>
      </c>
      <c r="O14" s="24" t="s">
        <v>86</v>
      </c>
      <c r="P14" s="488" t="s">
        <v>6030</v>
      </c>
      <c r="Q14" s="488" t="s">
        <v>1602</v>
      </c>
      <c r="R14" s="453">
        <v>1100</v>
      </c>
      <c r="S14" s="472">
        <v>1500</v>
      </c>
      <c r="T14" s="453">
        <v>1100</v>
      </c>
      <c r="U14" s="453"/>
      <c r="V14" s="453"/>
      <c r="W14" s="453"/>
      <c r="X14" s="453">
        <f t="shared" si="17"/>
        <v>880</v>
      </c>
      <c r="Y14" s="453"/>
      <c r="Z14" s="453"/>
      <c r="AA14" s="453"/>
      <c r="AB14" s="453">
        <f t="shared" si="18"/>
        <v>660</v>
      </c>
      <c r="AC14" s="453"/>
      <c r="AD14" s="453"/>
      <c r="AE14" s="453"/>
      <c r="AF14" s="453"/>
      <c r="AG14" s="453"/>
      <c r="AH14" s="453"/>
      <c r="AI14" s="453"/>
      <c r="AJ14" s="453"/>
      <c r="AK14" s="456">
        <v>1500</v>
      </c>
      <c r="AL14" s="453">
        <f t="shared" si="3"/>
        <v>900</v>
      </c>
      <c r="AM14" s="453">
        <f t="shared" si="4"/>
        <v>600</v>
      </c>
      <c r="AN14" s="453">
        <f t="shared" si="5"/>
        <v>300</v>
      </c>
      <c r="AO14" s="453">
        <f t="shared" si="6"/>
        <v>1200</v>
      </c>
      <c r="AP14" s="453">
        <f t="shared" si="7"/>
        <v>720</v>
      </c>
      <c r="AQ14" s="453">
        <f t="shared" si="8"/>
        <v>480</v>
      </c>
      <c r="AR14" s="453">
        <f t="shared" si="9"/>
        <v>240</v>
      </c>
      <c r="AS14" s="453">
        <f t="shared" si="19"/>
        <v>900</v>
      </c>
      <c r="AT14" s="453">
        <f t="shared" si="10"/>
        <v>540</v>
      </c>
      <c r="AU14" s="453">
        <f t="shared" si="11"/>
        <v>360</v>
      </c>
      <c r="AV14" s="453">
        <f t="shared" si="12"/>
        <v>180</v>
      </c>
      <c r="AW14" s="453">
        <f t="shared" ref="AW14:BH35" si="25">(AK14-T14)/T14*100</f>
        <v>36.363636363636367</v>
      </c>
      <c r="AX14" s="453" t="e">
        <f t="shared" si="25"/>
        <v>#DIV/0!</v>
      </c>
      <c r="AY14" s="453" t="e">
        <f t="shared" si="25"/>
        <v>#DIV/0!</v>
      </c>
      <c r="AZ14" s="453" t="e">
        <f t="shared" si="25"/>
        <v>#DIV/0!</v>
      </c>
      <c r="BA14" s="453">
        <f t="shared" si="25"/>
        <v>36.363636363636367</v>
      </c>
      <c r="BB14" s="453" t="e">
        <f t="shared" si="25"/>
        <v>#DIV/0!</v>
      </c>
      <c r="BC14" s="453" t="e">
        <f t="shared" si="25"/>
        <v>#DIV/0!</v>
      </c>
      <c r="BD14" s="453" t="e">
        <f t="shared" si="25"/>
        <v>#DIV/0!</v>
      </c>
      <c r="BE14" s="453">
        <f t="shared" si="25"/>
        <v>36.363636363636367</v>
      </c>
      <c r="BF14" s="453" t="e">
        <f t="shared" si="25"/>
        <v>#DIV/0!</v>
      </c>
      <c r="BG14" s="453" t="e">
        <f t="shared" si="25"/>
        <v>#DIV/0!</v>
      </c>
      <c r="BH14" s="453" t="e">
        <f t="shared" si="25"/>
        <v>#DIV/0!</v>
      </c>
      <c r="BI14" s="453">
        <f t="shared" si="24"/>
        <v>1500</v>
      </c>
      <c r="BJ14" s="453">
        <f t="shared" si="20"/>
        <v>900</v>
      </c>
      <c r="BK14" s="453">
        <f t="shared" si="20"/>
        <v>600</v>
      </c>
      <c r="BL14" s="453">
        <f t="shared" si="20"/>
        <v>300</v>
      </c>
      <c r="BM14" s="453">
        <f t="shared" si="20"/>
        <v>1200</v>
      </c>
      <c r="BN14" s="453">
        <f t="shared" si="20"/>
        <v>720</v>
      </c>
      <c r="BO14" s="453">
        <f t="shared" si="20"/>
        <v>480</v>
      </c>
      <c r="BP14" s="453">
        <f t="shared" si="20"/>
        <v>240</v>
      </c>
      <c r="BQ14" s="453">
        <f t="shared" si="20"/>
        <v>900</v>
      </c>
      <c r="BR14" s="453">
        <f t="shared" si="20"/>
        <v>540</v>
      </c>
      <c r="BS14" s="453">
        <f t="shared" si="20"/>
        <v>360</v>
      </c>
      <c r="BT14" s="453">
        <f t="shared" si="20"/>
        <v>180</v>
      </c>
      <c r="BU14" s="453">
        <f t="shared" si="21"/>
        <v>36.363636363636367</v>
      </c>
      <c r="BV14" s="453">
        <f t="shared" si="22"/>
        <v>36.363636363636367</v>
      </c>
      <c r="BW14" s="453">
        <f t="shared" si="23"/>
        <v>36.363636363636367</v>
      </c>
      <c r="BX14" s="453"/>
      <c r="BY14" s="453"/>
      <c r="BZ14" s="477"/>
      <c r="CA14" s="470" t="s">
        <v>6006</v>
      </c>
      <c r="CB14" s="34"/>
      <c r="CC14" s="6"/>
      <c r="CD14" s="6"/>
      <c r="CE14" s="6"/>
    </row>
    <row r="15" spans="1:88" ht="25.5" x14ac:dyDescent="0.2">
      <c r="A15" s="468"/>
      <c r="B15" s="469"/>
      <c r="C15" s="170"/>
      <c r="D15" s="173"/>
      <c r="E15" s="173"/>
      <c r="F15" s="170"/>
      <c r="G15" s="468"/>
      <c r="H15" s="469"/>
      <c r="I15" s="170" t="s">
        <v>88</v>
      </c>
      <c r="J15" s="170" t="s">
        <v>1598</v>
      </c>
      <c r="K15" s="170" t="s">
        <v>5569</v>
      </c>
      <c r="L15" s="170">
        <v>900</v>
      </c>
      <c r="M15" s="430"/>
      <c r="N15" s="431"/>
      <c r="O15" s="24"/>
      <c r="P15" s="489"/>
      <c r="Q15" s="489"/>
      <c r="R15" s="455"/>
      <c r="S15" s="487"/>
      <c r="T15" s="455"/>
      <c r="U15" s="455"/>
      <c r="V15" s="455"/>
      <c r="W15" s="455"/>
      <c r="X15" s="455">
        <f t="shared" si="17"/>
        <v>0</v>
      </c>
      <c r="Y15" s="455"/>
      <c r="Z15" s="455"/>
      <c r="AA15" s="455"/>
      <c r="AB15" s="455">
        <f t="shared" si="18"/>
        <v>0</v>
      </c>
      <c r="AC15" s="455"/>
      <c r="AD15" s="455"/>
      <c r="AE15" s="455"/>
      <c r="AF15" s="455"/>
      <c r="AG15" s="455"/>
      <c r="AH15" s="455"/>
      <c r="AI15" s="455"/>
      <c r="AJ15" s="455"/>
      <c r="AK15" s="458"/>
      <c r="AL15" s="455">
        <f t="shared" si="3"/>
        <v>0</v>
      </c>
      <c r="AM15" s="455">
        <f t="shared" si="4"/>
        <v>0</v>
      </c>
      <c r="AN15" s="455">
        <f t="shared" si="5"/>
        <v>0</v>
      </c>
      <c r="AO15" s="455">
        <f t="shared" si="6"/>
        <v>0</v>
      </c>
      <c r="AP15" s="455">
        <f t="shared" si="7"/>
        <v>0</v>
      </c>
      <c r="AQ15" s="455">
        <f t="shared" si="8"/>
        <v>0</v>
      </c>
      <c r="AR15" s="455">
        <f t="shared" si="9"/>
        <v>0</v>
      </c>
      <c r="AS15" s="455">
        <f t="shared" si="19"/>
        <v>0</v>
      </c>
      <c r="AT15" s="455">
        <f t="shared" si="10"/>
        <v>0</v>
      </c>
      <c r="AU15" s="455">
        <f t="shared" si="11"/>
        <v>0</v>
      </c>
      <c r="AV15" s="455">
        <f t="shared" si="12"/>
        <v>0</v>
      </c>
      <c r="AW15" s="455" t="e">
        <f t="shared" si="25"/>
        <v>#DIV/0!</v>
      </c>
      <c r="AX15" s="455" t="e">
        <f t="shared" si="25"/>
        <v>#DIV/0!</v>
      </c>
      <c r="AY15" s="455" t="e">
        <f t="shared" si="25"/>
        <v>#DIV/0!</v>
      </c>
      <c r="AZ15" s="455" t="e">
        <f t="shared" si="25"/>
        <v>#DIV/0!</v>
      </c>
      <c r="BA15" s="455" t="e">
        <f t="shared" si="25"/>
        <v>#DIV/0!</v>
      </c>
      <c r="BB15" s="455" t="e">
        <f t="shared" si="25"/>
        <v>#DIV/0!</v>
      </c>
      <c r="BC15" s="455" t="e">
        <f t="shared" si="25"/>
        <v>#DIV/0!</v>
      </c>
      <c r="BD15" s="455" t="e">
        <f t="shared" si="25"/>
        <v>#DIV/0!</v>
      </c>
      <c r="BE15" s="455" t="e">
        <f t="shared" si="25"/>
        <v>#DIV/0!</v>
      </c>
      <c r="BF15" s="455" t="e">
        <f t="shared" si="25"/>
        <v>#DIV/0!</v>
      </c>
      <c r="BG15" s="455" t="e">
        <f t="shared" si="25"/>
        <v>#DIV/0!</v>
      </c>
      <c r="BH15" s="455" t="e">
        <f t="shared" si="25"/>
        <v>#DIV/0!</v>
      </c>
      <c r="BI15" s="455">
        <f t="shared" si="24"/>
        <v>0</v>
      </c>
      <c r="BJ15" s="455">
        <f t="shared" si="20"/>
        <v>0</v>
      </c>
      <c r="BK15" s="455">
        <f t="shared" si="20"/>
        <v>0</v>
      </c>
      <c r="BL15" s="455">
        <f t="shared" si="20"/>
        <v>0</v>
      </c>
      <c r="BM15" s="455">
        <f t="shared" si="20"/>
        <v>0</v>
      </c>
      <c r="BN15" s="455">
        <f t="shared" si="20"/>
        <v>0</v>
      </c>
      <c r="BO15" s="455">
        <f t="shared" si="20"/>
        <v>0</v>
      </c>
      <c r="BP15" s="455">
        <f t="shared" si="20"/>
        <v>0</v>
      </c>
      <c r="BQ15" s="455">
        <f t="shared" si="20"/>
        <v>0</v>
      </c>
      <c r="BR15" s="455">
        <f t="shared" si="20"/>
        <v>0</v>
      </c>
      <c r="BS15" s="455">
        <f t="shared" si="20"/>
        <v>0</v>
      </c>
      <c r="BT15" s="455">
        <f t="shared" si="20"/>
        <v>0</v>
      </c>
      <c r="BU15" s="455" t="e">
        <f t="shared" si="21"/>
        <v>#DIV/0!</v>
      </c>
      <c r="BV15" s="455" t="e">
        <f t="shared" si="22"/>
        <v>#DIV/0!</v>
      </c>
      <c r="BW15" s="455" t="e">
        <f t="shared" si="23"/>
        <v>#DIV/0!</v>
      </c>
      <c r="BX15" s="455"/>
      <c r="BY15" s="455"/>
      <c r="BZ15" s="486"/>
      <c r="CA15" s="474"/>
      <c r="CB15" s="34"/>
      <c r="CC15" s="6"/>
      <c r="CD15" s="6"/>
      <c r="CE15" s="6"/>
    </row>
    <row r="16" spans="1:88" ht="25.5" x14ac:dyDescent="0.2">
      <c r="A16" s="468"/>
      <c r="B16" s="469"/>
      <c r="C16" s="170" t="s">
        <v>88</v>
      </c>
      <c r="D16" s="173" t="s">
        <v>5562</v>
      </c>
      <c r="E16" s="173" t="s">
        <v>5563</v>
      </c>
      <c r="F16" s="170">
        <v>600</v>
      </c>
      <c r="G16" s="468"/>
      <c r="H16" s="469"/>
      <c r="I16" s="170" t="s">
        <v>88</v>
      </c>
      <c r="J16" s="170" t="s">
        <v>5569</v>
      </c>
      <c r="K16" s="170" t="s">
        <v>5570</v>
      </c>
      <c r="L16" s="172">
        <v>1.1000000000000001</v>
      </c>
      <c r="M16" s="430"/>
      <c r="N16" s="431"/>
      <c r="O16" s="24" t="s">
        <v>88</v>
      </c>
      <c r="P16" s="490"/>
      <c r="Q16" s="490"/>
      <c r="R16" s="454"/>
      <c r="S16" s="473"/>
      <c r="T16" s="454"/>
      <c r="U16" s="454"/>
      <c r="V16" s="454"/>
      <c r="W16" s="454"/>
      <c r="X16" s="454">
        <f t="shared" si="17"/>
        <v>0</v>
      </c>
      <c r="Y16" s="454"/>
      <c r="Z16" s="454"/>
      <c r="AA16" s="454"/>
      <c r="AB16" s="454">
        <f t="shared" si="18"/>
        <v>0</v>
      </c>
      <c r="AC16" s="454"/>
      <c r="AD16" s="454"/>
      <c r="AE16" s="454"/>
      <c r="AF16" s="454"/>
      <c r="AG16" s="454"/>
      <c r="AH16" s="454"/>
      <c r="AI16" s="454"/>
      <c r="AJ16" s="454"/>
      <c r="AK16" s="457"/>
      <c r="AL16" s="454">
        <f t="shared" si="3"/>
        <v>0</v>
      </c>
      <c r="AM16" s="454">
        <f>ROUND(AK16*0.4,-1)</f>
        <v>0</v>
      </c>
      <c r="AN16" s="454">
        <f>ROUND(AK16*0.2,-1)</f>
        <v>0</v>
      </c>
      <c r="AO16" s="454">
        <f>ROUND(AK16*80%,-1)</f>
        <v>0</v>
      </c>
      <c r="AP16" s="454">
        <f t="shared" si="7"/>
        <v>0</v>
      </c>
      <c r="AQ16" s="454">
        <f>ROUND(AO16*0.4,-1)</f>
        <v>0</v>
      </c>
      <c r="AR16" s="454">
        <f>ROUND(AO16*0.2,-1)</f>
        <v>0</v>
      </c>
      <c r="AS16" s="454">
        <f t="shared" si="19"/>
        <v>0</v>
      </c>
      <c r="AT16" s="454">
        <f t="shared" si="10"/>
        <v>0</v>
      </c>
      <c r="AU16" s="454">
        <f>ROUND(AS16*0.4,-1)</f>
        <v>0</v>
      </c>
      <c r="AV16" s="454">
        <f>ROUND(AS16*0.2,-1)</f>
        <v>0</v>
      </c>
      <c r="AW16" s="454" t="e">
        <f t="shared" si="25"/>
        <v>#DIV/0!</v>
      </c>
      <c r="AX16" s="454" t="e">
        <f t="shared" si="25"/>
        <v>#DIV/0!</v>
      </c>
      <c r="AY16" s="454" t="e">
        <f t="shared" si="25"/>
        <v>#DIV/0!</v>
      </c>
      <c r="AZ16" s="454" t="e">
        <f t="shared" si="25"/>
        <v>#DIV/0!</v>
      </c>
      <c r="BA16" s="454" t="e">
        <f t="shared" si="25"/>
        <v>#DIV/0!</v>
      </c>
      <c r="BB16" s="454" t="e">
        <f t="shared" si="25"/>
        <v>#DIV/0!</v>
      </c>
      <c r="BC16" s="454" t="e">
        <f t="shared" si="25"/>
        <v>#DIV/0!</v>
      </c>
      <c r="BD16" s="454" t="e">
        <f t="shared" si="25"/>
        <v>#DIV/0!</v>
      </c>
      <c r="BE16" s="454" t="e">
        <f t="shared" si="25"/>
        <v>#DIV/0!</v>
      </c>
      <c r="BF16" s="454" t="e">
        <f t="shared" si="25"/>
        <v>#DIV/0!</v>
      </c>
      <c r="BG16" s="454" t="e">
        <f t="shared" si="25"/>
        <v>#DIV/0!</v>
      </c>
      <c r="BH16" s="454" t="e">
        <f t="shared" si="25"/>
        <v>#DIV/0!</v>
      </c>
      <c r="BI16" s="454">
        <f t="shared" si="24"/>
        <v>0</v>
      </c>
      <c r="BJ16" s="454">
        <f t="shared" si="20"/>
        <v>0</v>
      </c>
      <c r="BK16" s="454">
        <f t="shared" si="20"/>
        <v>0</v>
      </c>
      <c r="BL16" s="454">
        <f t="shared" si="20"/>
        <v>0</v>
      </c>
      <c r="BM16" s="454">
        <f t="shared" si="20"/>
        <v>0</v>
      </c>
      <c r="BN16" s="454">
        <f t="shared" si="20"/>
        <v>0</v>
      </c>
      <c r="BO16" s="454">
        <f t="shared" si="20"/>
        <v>0</v>
      </c>
      <c r="BP16" s="454">
        <f t="shared" si="20"/>
        <v>0</v>
      </c>
      <c r="BQ16" s="454">
        <f t="shared" si="20"/>
        <v>0</v>
      </c>
      <c r="BR16" s="454">
        <f t="shared" si="20"/>
        <v>0</v>
      </c>
      <c r="BS16" s="454">
        <f t="shared" si="20"/>
        <v>0</v>
      </c>
      <c r="BT16" s="454">
        <f t="shared" si="20"/>
        <v>0</v>
      </c>
      <c r="BU16" s="454" t="e">
        <f t="shared" si="21"/>
        <v>#DIV/0!</v>
      </c>
      <c r="BV16" s="454" t="e">
        <f t="shared" si="22"/>
        <v>#DIV/0!</v>
      </c>
      <c r="BW16" s="454" t="e">
        <f t="shared" si="23"/>
        <v>#DIV/0!</v>
      </c>
      <c r="BX16" s="454"/>
      <c r="BY16" s="454"/>
      <c r="BZ16" s="478"/>
      <c r="CA16" s="471"/>
      <c r="CB16" s="34"/>
      <c r="CC16" s="6"/>
      <c r="CD16" s="6"/>
      <c r="CE16" s="6"/>
    </row>
    <row r="17" spans="1:85" ht="38.25" x14ac:dyDescent="0.2">
      <c r="A17" s="170">
        <v>7</v>
      </c>
      <c r="B17" s="171" t="s">
        <v>5594</v>
      </c>
      <c r="C17" s="170" t="s">
        <v>86</v>
      </c>
      <c r="D17" s="170" t="s">
        <v>5590</v>
      </c>
      <c r="E17" s="170" t="s">
        <v>5564</v>
      </c>
      <c r="F17" s="170">
        <v>350</v>
      </c>
      <c r="G17" s="170">
        <v>7</v>
      </c>
      <c r="H17" s="171" t="s">
        <v>517</v>
      </c>
      <c r="I17" s="170" t="s">
        <v>86</v>
      </c>
      <c r="J17" s="170" t="s">
        <v>5590</v>
      </c>
      <c r="K17" s="170" t="s">
        <v>5564</v>
      </c>
      <c r="L17" s="170">
        <v>420</v>
      </c>
      <c r="M17" s="55" t="s">
        <v>4390</v>
      </c>
      <c r="N17" s="17" t="s">
        <v>517</v>
      </c>
      <c r="O17" s="24" t="s">
        <v>86</v>
      </c>
      <c r="P17" s="161" t="s">
        <v>1610</v>
      </c>
      <c r="Q17" s="161" t="s">
        <v>546</v>
      </c>
      <c r="R17" s="209">
        <v>420</v>
      </c>
      <c r="S17" s="189">
        <v>800</v>
      </c>
      <c r="T17" s="209">
        <v>420</v>
      </c>
      <c r="U17" s="209"/>
      <c r="V17" s="209"/>
      <c r="W17" s="209"/>
      <c r="X17" s="209">
        <f t="shared" si="17"/>
        <v>336</v>
      </c>
      <c r="Y17" s="209"/>
      <c r="Z17" s="209"/>
      <c r="AA17" s="209"/>
      <c r="AB17" s="209">
        <f t="shared" si="18"/>
        <v>252</v>
      </c>
      <c r="AC17" s="209"/>
      <c r="AD17" s="209"/>
      <c r="AE17" s="209"/>
      <c r="AF17" s="209"/>
      <c r="AG17" s="209"/>
      <c r="AH17" s="209"/>
      <c r="AI17" s="209"/>
      <c r="AJ17" s="209"/>
      <c r="AK17" s="225">
        <v>800</v>
      </c>
      <c r="AL17" s="209">
        <f t="shared" si="3"/>
        <v>480</v>
      </c>
      <c r="AM17" s="209">
        <f t="shared" si="4"/>
        <v>320</v>
      </c>
      <c r="AN17" s="209">
        <f t="shared" si="5"/>
        <v>160</v>
      </c>
      <c r="AO17" s="209">
        <f t="shared" si="6"/>
        <v>640</v>
      </c>
      <c r="AP17" s="209">
        <f t="shared" si="7"/>
        <v>380</v>
      </c>
      <c r="AQ17" s="209">
        <f t="shared" si="8"/>
        <v>260</v>
      </c>
      <c r="AR17" s="209">
        <f t="shared" si="9"/>
        <v>130</v>
      </c>
      <c r="AS17" s="209">
        <f t="shared" si="19"/>
        <v>480</v>
      </c>
      <c r="AT17" s="209">
        <f t="shared" si="10"/>
        <v>290</v>
      </c>
      <c r="AU17" s="209">
        <f t="shared" si="11"/>
        <v>190</v>
      </c>
      <c r="AV17" s="209">
        <f t="shared" si="12"/>
        <v>100</v>
      </c>
      <c r="AW17" s="209">
        <f t="shared" si="25"/>
        <v>90.476190476190482</v>
      </c>
      <c r="AX17" s="209" t="e">
        <f t="shared" si="25"/>
        <v>#DIV/0!</v>
      </c>
      <c r="AY17" s="209" t="e">
        <f t="shared" si="25"/>
        <v>#DIV/0!</v>
      </c>
      <c r="AZ17" s="209" t="e">
        <f t="shared" si="25"/>
        <v>#DIV/0!</v>
      </c>
      <c r="BA17" s="209">
        <f t="shared" si="25"/>
        <v>90.476190476190482</v>
      </c>
      <c r="BB17" s="209" t="e">
        <f t="shared" si="25"/>
        <v>#DIV/0!</v>
      </c>
      <c r="BC17" s="209" t="e">
        <f t="shared" si="25"/>
        <v>#DIV/0!</v>
      </c>
      <c r="BD17" s="209" t="e">
        <f t="shared" si="25"/>
        <v>#DIV/0!</v>
      </c>
      <c r="BE17" s="209">
        <f t="shared" si="25"/>
        <v>90.476190476190482</v>
      </c>
      <c r="BF17" s="209" t="e">
        <f t="shared" si="25"/>
        <v>#DIV/0!</v>
      </c>
      <c r="BG17" s="209" t="e">
        <f t="shared" si="25"/>
        <v>#DIV/0!</v>
      </c>
      <c r="BH17" s="209" t="e">
        <f t="shared" si="25"/>
        <v>#DIV/0!</v>
      </c>
      <c r="BI17" s="209">
        <f t="shared" si="24"/>
        <v>800</v>
      </c>
      <c r="BJ17" s="209">
        <f t="shared" si="20"/>
        <v>480</v>
      </c>
      <c r="BK17" s="209">
        <f t="shared" si="20"/>
        <v>320</v>
      </c>
      <c r="BL17" s="209">
        <f t="shared" si="20"/>
        <v>160</v>
      </c>
      <c r="BM17" s="209">
        <f t="shared" si="20"/>
        <v>640</v>
      </c>
      <c r="BN17" s="209">
        <f t="shared" si="20"/>
        <v>380</v>
      </c>
      <c r="BO17" s="209">
        <f t="shared" si="20"/>
        <v>260</v>
      </c>
      <c r="BP17" s="209">
        <f t="shared" si="20"/>
        <v>130</v>
      </c>
      <c r="BQ17" s="209">
        <f t="shared" si="20"/>
        <v>480</v>
      </c>
      <c r="BR17" s="209">
        <f t="shared" si="20"/>
        <v>290</v>
      </c>
      <c r="BS17" s="209">
        <f t="shared" si="20"/>
        <v>190</v>
      </c>
      <c r="BT17" s="209">
        <f t="shared" si="20"/>
        <v>100</v>
      </c>
      <c r="BU17" s="209">
        <f t="shared" si="21"/>
        <v>90.476190476190482</v>
      </c>
      <c r="BV17" s="209">
        <f t="shared" si="22"/>
        <v>90.476190476190482</v>
      </c>
      <c r="BW17" s="209">
        <f t="shared" si="23"/>
        <v>90.476190476190482</v>
      </c>
      <c r="BX17" s="209"/>
      <c r="BY17" s="209"/>
      <c r="BZ17" s="194"/>
      <c r="CA17" s="161" t="s">
        <v>6016</v>
      </c>
      <c r="CB17" s="34"/>
      <c r="CC17" s="6"/>
      <c r="CD17" s="6"/>
      <c r="CE17" s="6"/>
    </row>
    <row r="18" spans="1:85" s="165" customFormat="1" ht="56.25" x14ac:dyDescent="0.2">
      <c r="M18" s="449" t="s">
        <v>4391</v>
      </c>
      <c r="N18" s="476" t="s">
        <v>6018</v>
      </c>
      <c r="O18" s="160"/>
      <c r="P18" s="161" t="s">
        <v>6019</v>
      </c>
      <c r="Q18" s="161" t="s">
        <v>1562</v>
      </c>
      <c r="R18" s="210"/>
      <c r="S18" s="190">
        <v>1500</v>
      </c>
      <c r="T18" s="210"/>
      <c r="U18" s="210"/>
      <c r="V18" s="210"/>
      <c r="W18" s="210"/>
      <c r="X18" s="210">
        <f t="shared" si="17"/>
        <v>0</v>
      </c>
      <c r="Y18" s="210"/>
      <c r="Z18" s="210"/>
      <c r="AA18" s="210"/>
      <c r="AB18" s="210">
        <f t="shared" si="18"/>
        <v>0</v>
      </c>
      <c r="AC18" s="210"/>
      <c r="AD18" s="210"/>
      <c r="AE18" s="210"/>
      <c r="AF18" s="210"/>
      <c r="AG18" s="210"/>
      <c r="AH18" s="210"/>
      <c r="AI18" s="210"/>
      <c r="AJ18" s="210"/>
      <c r="AK18" s="226">
        <v>1500</v>
      </c>
      <c r="AL18" s="210">
        <f t="shared" si="3"/>
        <v>900</v>
      </c>
      <c r="AM18" s="210">
        <f t="shared" si="4"/>
        <v>600</v>
      </c>
      <c r="AN18" s="210">
        <f t="shared" si="5"/>
        <v>300</v>
      </c>
      <c r="AO18" s="210">
        <f t="shared" si="6"/>
        <v>1200</v>
      </c>
      <c r="AP18" s="210">
        <f t="shared" si="7"/>
        <v>720</v>
      </c>
      <c r="AQ18" s="210">
        <f t="shared" si="8"/>
        <v>480</v>
      </c>
      <c r="AR18" s="210">
        <f t="shared" si="9"/>
        <v>240</v>
      </c>
      <c r="AS18" s="210">
        <f t="shared" si="19"/>
        <v>900</v>
      </c>
      <c r="AT18" s="210">
        <f t="shared" si="10"/>
        <v>540</v>
      </c>
      <c r="AU18" s="210">
        <f t="shared" si="11"/>
        <v>360</v>
      </c>
      <c r="AV18" s="210">
        <f t="shared" si="12"/>
        <v>180</v>
      </c>
      <c r="AW18" s="210" t="e">
        <f t="shared" si="25"/>
        <v>#DIV/0!</v>
      </c>
      <c r="AX18" s="210" t="e">
        <f t="shared" si="25"/>
        <v>#DIV/0!</v>
      </c>
      <c r="AY18" s="210" t="e">
        <f t="shared" si="25"/>
        <v>#DIV/0!</v>
      </c>
      <c r="AZ18" s="210" t="e">
        <f t="shared" si="25"/>
        <v>#DIV/0!</v>
      </c>
      <c r="BA18" s="210" t="e">
        <f t="shared" si="25"/>
        <v>#DIV/0!</v>
      </c>
      <c r="BB18" s="210" t="e">
        <f t="shared" si="25"/>
        <v>#DIV/0!</v>
      </c>
      <c r="BC18" s="210" t="e">
        <f t="shared" si="25"/>
        <v>#DIV/0!</v>
      </c>
      <c r="BD18" s="210" t="e">
        <f t="shared" si="25"/>
        <v>#DIV/0!</v>
      </c>
      <c r="BE18" s="210" t="e">
        <f t="shared" si="25"/>
        <v>#DIV/0!</v>
      </c>
      <c r="BF18" s="210" t="e">
        <f t="shared" si="25"/>
        <v>#DIV/0!</v>
      </c>
      <c r="BG18" s="210" t="e">
        <f t="shared" si="25"/>
        <v>#DIV/0!</v>
      </c>
      <c r="BH18" s="210" t="e">
        <f t="shared" si="25"/>
        <v>#DIV/0!</v>
      </c>
      <c r="BI18" s="210">
        <f t="shared" si="24"/>
        <v>1500</v>
      </c>
      <c r="BJ18" s="210">
        <f t="shared" si="20"/>
        <v>900</v>
      </c>
      <c r="BK18" s="210">
        <f t="shared" si="20"/>
        <v>600</v>
      </c>
      <c r="BL18" s="210">
        <f t="shared" si="20"/>
        <v>300</v>
      </c>
      <c r="BM18" s="210">
        <f t="shared" si="20"/>
        <v>1200</v>
      </c>
      <c r="BN18" s="210">
        <f t="shared" si="20"/>
        <v>720</v>
      </c>
      <c r="BO18" s="210">
        <f t="shared" si="20"/>
        <v>480</v>
      </c>
      <c r="BP18" s="210">
        <f t="shared" si="20"/>
        <v>240</v>
      </c>
      <c r="BQ18" s="210">
        <f t="shared" si="20"/>
        <v>900</v>
      </c>
      <c r="BR18" s="210">
        <f t="shared" si="20"/>
        <v>540</v>
      </c>
      <c r="BS18" s="210">
        <f t="shared" si="20"/>
        <v>360</v>
      </c>
      <c r="BT18" s="210">
        <f t="shared" si="20"/>
        <v>180</v>
      </c>
      <c r="BU18" s="210" t="e">
        <f t="shared" si="21"/>
        <v>#DIV/0!</v>
      </c>
      <c r="BV18" s="210" t="e">
        <f t="shared" si="22"/>
        <v>#DIV/0!</v>
      </c>
      <c r="BW18" s="210" t="e">
        <f t="shared" si="23"/>
        <v>#DIV/0!</v>
      </c>
      <c r="BX18" s="210"/>
      <c r="BY18" s="210"/>
      <c r="BZ18" s="195"/>
      <c r="CA18" s="228" t="s">
        <v>6060</v>
      </c>
      <c r="CB18" s="166"/>
      <c r="CC18" s="166"/>
      <c r="CD18" s="166"/>
      <c r="CE18" s="166"/>
    </row>
    <row r="19" spans="1:85" s="165" customFormat="1" ht="56.25" x14ac:dyDescent="0.2">
      <c r="M19" s="450"/>
      <c r="N19" s="476"/>
      <c r="O19" s="162"/>
      <c r="P19" s="161" t="s">
        <v>1562</v>
      </c>
      <c r="Q19" s="161" t="s">
        <v>1600</v>
      </c>
      <c r="R19" s="210"/>
      <c r="S19" s="190">
        <v>1300</v>
      </c>
      <c r="T19" s="210"/>
      <c r="U19" s="210"/>
      <c r="V19" s="210"/>
      <c r="W19" s="210"/>
      <c r="X19" s="210">
        <f t="shared" si="17"/>
        <v>0</v>
      </c>
      <c r="Y19" s="210"/>
      <c r="Z19" s="210"/>
      <c r="AA19" s="210"/>
      <c r="AB19" s="210">
        <f t="shared" si="18"/>
        <v>0</v>
      </c>
      <c r="AC19" s="210"/>
      <c r="AD19" s="210"/>
      <c r="AE19" s="210"/>
      <c r="AF19" s="210"/>
      <c r="AG19" s="210"/>
      <c r="AH19" s="210"/>
      <c r="AI19" s="210"/>
      <c r="AJ19" s="210"/>
      <c r="AK19" s="226">
        <v>1300</v>
      </c>
      <c r="AL19" s="210">
        <f t="shared" si="3"/>
        <v>780</v>
      </c>
      <c r="AM19" s="210">
        <f t="shared" si="4"/>
        <v>520</v>
      </c>
      <c r="AN19" s="210">
        <f t="shared" si="5"/>
        <v>260</v>
      </c>
      <c r="AO19" s="210">
        <f t="shared" si="6"/>
        <v>1040</v>
      </c>
      <c r="AP19" s="210">
        <f t="shared" si="7"/>
        <v>620</v>
      </c>
      <c r="AQ19" s="210">
        <f t="shared" si="8"/>
        <v>420</v>
      </c>
      <c r="AR19" s="210">
        <f t="shared" si="9"/>
        <v>210</v>
      </c>
      <c r="AS19" s="210">
        <f t="shared" si="19"/>
        <v>780</v>
      </c>
      <c r="AT19" s="210">
        <f t="shared" si="10"/>
        <v>470</v>
      </c>
      <c r="AU19" s="210">
        <f t="shared" si="11"/>
        <v>310</v>
      </c>
      <c r="AV19" s="210">
        <f t="shared" si="12"/>
        <v>160</v>
      </c>
      <c r="AW19" s="210" t="e">
        <f t="shared" si="25"/>
        <v>#DIV/0!</v>
      </c>
      <c r="AX19" s="210" t="e">
        <f t="shared" si="25"/>
        <v>#DIV/0!</v>
      </c>
      <c r="AY19" s="210" t="e">
        <f t="shared" si="25"/>
        <v>#DIV/0!</v>
      </c>
      <c r="AZ19" s="210" t="e">
        <f t="shared" si="25"/>
        <v>#DIV/0!</v>
      </c>
      <c r="BA19" s="210" t="e">
        <f t="shared" si="25"/>
        <v>#DIV/0!</v>
      </c>
      <c r="BB19" s="210" t="e">
        <f t="shared" si="25"/>
        <v>#DIV/0!</v>
      </c>
      <c r="BC19" s="210" t="e">
        <f t="shared" si="25"/>
        <v>#DIV/0!</v>
      </c>
      <c r="BD19" s="210" t="e">
        <f t="shared" si="25"/>
        <v>#DIV/0!</v>
      </c>
      <c r="BE19" s="210" t="e">
        <f t="shared" si="25"/>
        <v>#DIV/0!</v>
      </c>
      <c r="BF19" s="210" t="e">
        <f t="shared" si="25"/>
        <v>#DIV/0!</v>
      </c>
      <c r="BG19" s="210" t="e">
        <f t="shared" si="25"/>
        <v>#DIV/0!</v>
      </c>
      <c r="BH19" s="210" t="e">
        <f t="shared" si="25"/>
        <v>#DIV/0!</v>
      </c>
      <c r="BI19" s="210">
        <f t="shared" si="24"/>
        <v>1300</v>
      </c>
      <c r="BJ19" s="210">
        <f t="shared" si="20"/>
        <v>780</v>
      </c>
      <c r="BK19" s="210">
        <f t="shared" si="20"/>
        <v>520</v>
      </c>
      <c r="BL19" s="210">
        <f t="shared" si="20"/>
        <v>260</v>
      </c>
      <c r="BM19" s="210">
        <f t="shared" si="20"/>
        <v>1040</v>
      </c>
      <c r="BN19" s="210">
        <f t="shared" si="20"/>
        <v>620</v>
      </c>
      <c r="BO19" s="210">
        <f t="shared" si="20"/>
        <v>420</v>
      </c>
      <c r="BP19" s="210">
        <f t="shared" si="20"/>
        <v>210</v>
      </c>
      <c r="BQ19" s="210">
        <f t="shared" si="20"/>
        <v>780</v>
      </c>
      <c r="BR19" s="210">
        <f t="shared" si="20"/>
        <v>470</v>
      </c>
      <c r="BS19" s="210">
        <f t="shared" si="20"/>
        <v>310</v>
      </c>
      <c r="BT19" s="210">
        <f t="shared" si="20"/>
        <v>160</v>
      </c>
      <c r="BU19" s="210" t="e">
        <f t="shared" si="21"/>
        <v>#DIV/0!</v>
      </c>
      <c r="BV19" s="210" t="e">
        <f t="shared" si="22"/>
        <v>#DIV/0!</v>
      </c>
      <c r="BW19" s="210" t="e">
        <f t="shared" si="23"/>
        <v>#DIV/0!</v>
      </c>
      <c r="BX19" s="210"/>
      <c r="BY19" s="210"/>
      <c r="BZ19" s="195"/>
      <c r="CA19" s="228" t="s">
        <v>6060</v>
      </c>
      <c r="CB19" s="166"/>
      <c r="CC19" s="166"/>
      <c r="CD19" s="166"/>
      <c r="CE19" s="166"/>
    </row>
    <row r="20" spans="1:85" ht="36" customHeight="1" x14ac:dyDescent="0.2">
      <c r="A20" s="468">
        <v>4</v>
      </c>
      <c r="B20" s="469" t="s">
        <v>5567</v>
      </c>
      <c r="C20" s="170" t="s">
        <v>88</v>
      </c>
      <c r="D20" s="170" t="s">
        <v>1601</v>
      </c>
      <c r="E20" s="170" t="s">
        <v>5562</v>
      </c>
      <c r="F20" s="170">
        <v>600</v>
      </c>
      <c r="G20" s="468">
        <v>4</v>
      </c>
      <c r="H20" s="469" t="s">
        <v>1600</v>
      </c>
      <c r="I20" s="170" t="s">
        <v>88</v>
      </c>
      <c r="J20" s="170" t="s">
        <v>1601</v>
      </c>
      <c r="K20" s="170" t="s">
        <v>5569</v>
      </c>
      <c r="L20" s="172">
        <v>1.3</v>
      </c>
      <c r="M20" s="430" t="s">
        <v>4392</v>
      </c>
      <c r="N20" s="431" t="s">
        <v>1600</v>
      </c>
      <c r="O20" s="24" t="s">
        <v>88</v>
      </c>
      <c r="P20" s="470" t="s">
        <v>1565</v>
      </c>
      <c r="Q20" s="470" t="s">
        <v>1602</v>
      </c>
      <c r="R20" s="453">
        <v>1300</v>
      </c>
      <c r="S20" s="472">
        <v>1500</v>
      </c>
      <c r="T20" s="453">
        <v>1300</v>
      </c>
      <c r="U20" s="453"/>
      <c r="V20" s="453"/>
      <c r="W20" s="453"/>
      <c r="X20" s="453">
        <f t="shared" si="17"/>
        <v>1040</v>
      </c>
      <c r="Y20" s="453"/>
      <c r="Z20" s="453"/>
      <c r="AA20" s="453"/>
      <c r="AB20" s="453">
        <f t="shared" si="18"/>
        <v>780</v>
      </c>
      <c r="AC20" s="453"/>
      <c r="AD20" s="453"/>
      <c r="AE20" s="453"/>
      <c r="AF20" s="453"/>
      <c r="AG20" s="453"/>
      <c r="AH20" s="453"/>
      <c r="AI20" s="453"/>
      <c r="AJ20" s="453"/>
      <c r="AK20" s="456">
        <v>1500</v>
      </c>
      <c r="AL20" s="453">
        <f t="shared" si="3"/>
        <v>900</v>
      </c>
      <c r="AM20" s="453">
        <f t="shared" si="4"/>
        <v>600</v>
      </c>
      <c r="AN20" s="453">
        <f t="shared" si="5"/>
        <v>300</v>
      </c>
      <c r="AO20" s="453">
        <f t="shared" si="6"/>
        <v>1200</v>
      </c>
      <c r="AP20" s="453">
        <f t="shared" si="7"/>
        <v>720</v>
      </c>
      <c r="AQ20" s="453">
        <f t="shared" si="8"/>
        <v>480</v>
      </c>
      <c r="AR20" s="453">
        <f t="shared" si="9"/>
        <v>240</v>
      </c>
      <c r="AS20" s="453">
        <f t="shared" si="19"/>
        <v>900</v>
      </c>
      <c r="AT20" s="453">
        <f t="shared" si="10"/>
        <v>540</v>
      </c>
      <c r="AU20" s="453">
        <f t="shared" si="11"/>
        <v>360</v>
      </c>
      <c r="AV20" s="453">
        <f t="shared" si="12"/>
        <v>180</v>
      </c>
      <c r="AW20" s="453">
        <f t="shared" si="25"/>
        <v>15.384615384615385</v>
      </c>
      <c r="AX20" s="453" t="e">
        <f t="shared" si="25"/>
        <v>#DIV/0!</v>
      </c>
      <c r="AY20" s="453" t="e">
        <f t="shared" si="25"/>
        <v>#DIV/0!</v>
      </c>
      <c r="AZ20" s="453" t="e">
        <f t="shared" si="25"/>
        <v>#DIV/0!</v>
      </c>
      <c r="BA20" s="453">
        <f t="shared" si="25"/>
        <v>15.384615384615385</v>
      </c>
      <c r="BB20" s="453" t="e">
        <f t="shared" si="25"/>
        <v>#DIV/0!</v>
      </c>
      <c r="BC20" s="453" t="e">
        <f t="shared" si="25"/>
        <v>#DIV/0!</v>
      </c>
      <c r="BD20" s="453" t="e">
        <f t="shared" si="25"/>
        <v>#DIV/0!</v>
      </c>
      <c r="BE20" s="453">
        <f t="shared" si="25"/>
        <v>15.384615384615385</v>
      </c>
      <c r="BF20" s="453" t="e">
        <f t="shared" si="25"/>
        <v>#DIV/0!</v>
      </c>
      <c r="BG20" s="453" t="e">
        <f t="shared" si="25"/>
        <v>#DIV/0!</v>
      </c>
      <c r="BH20" s="453" t="e">
        <f t="shared" si="25"/>
        <v>#DIV/0!</v>
      </c>
      <c r="BI20" s="453">
        <f t="shared" si="24"/>
        <v>1500</v>
      </c>
      <c r="BJ20" s="453">
        <f t="shared" si="20"/>
        <v>900</v>
      </c>
      <c r="BK20" s="453">
        <f t="shared" si="20"/>
        <v>600</v>
      </c>
      <c r="BL20" s="453">
        <f t="shared" si="20"/>
        <v>300</v>
      </c>
      <c r="BM20" s="453">
        <f t="shared" si="20"/>
        <v>1200</v>
      </c>
      <c r="BN20" s="453">
        <f t="shared" si="20"/>
        <v>720</v>
      </c>
      <c r="BO20" s="453">
        <f t="shared" si="20"/>
        <v>480</v>
      </c>
      <c r="BP20" s="453">
        <f t="shared" si="20"/>
        <v>240</v>
      </c>
      <c r="BQ20" s="453">
        <f t="shared" si="20"/>
        <v>900</v>
      </c>
      <c r="BR20" s="453">
        <f t="shared" si="20"/>
        <v>540</v>
      </c>
      <c r="BS20" s="453">
        <f t="shared" si="20"/>
        <v>360</v>
      </c>
      <c r="BT20" s="453">
        <f t="shared" si="20"/>
        <v>180</v>
      </c>
      <c r="BU20" s="453">
        <f t="shared" si="21"/>
        <v>15.384615384615385</v>
      </c>
      <c r="BV20" s="453">
        <f t="shared" si="22"/>
        <v>15.384615384615385</v>
      </c>
      <c r="BW20" s="453">
        <f t="shared" si="23"/>
        <v>15.384615384615385</v>
      </c>
      <c r="BX20" s="453"/>
      <c r="BY20" s="453"/>
      <c r="BZ20" s="477"/>
      <c r="CA20" s="470" t="s">
        <v>6006</v>
      </c>
      <c r="CB20" s="34"/>
      <c r="CC20" s="6"/>
      <c r="CD20" s="6"/>
      <c r="CE20" s="6"/>
    </row>
    <row r="21" spans="1:85" ht="25.5" x14ac:dyDescent="0.2">
      <c r="A21" s="468"/>
      <c r="B21" s="469"/>
      <c r="C21" s="170"/>
      <c r="D21" s="170"/>
      <c r="E21" s="170"/>
      <c r="F21" s="170"/>
      <c r="G21" s="468"/>
      <c r="H21" s="469"/>
      <c r="I21" s="170" t="s">
        <v>88</v>
      </c>
      <c r="J21" s="170" t="s">
        <v>5569</v>
      </c>
      <c r="K21" s="170" t="s">
        <v>1598</v>
      </c>
      <c r="L21" s="172">
        <v>1</v>
      </c>
      <c r="M21" s="430"/>
      <c r="N21" s="431"/>
      <c r="O21" s="24"/>
      <c r="P21" s="474"/>
      <c r="Q21" s="474"/>
      <c r="R21" s="455"/>
      <c r="S21" s="487"/>
      <c r="T21" s="455"/>
      <c r="U21" s="455"/>
      <c r="V21" s="455"/>
      <c r="W21" s="455"/>
      <c r="X21" s="455">
        <f t="shared" si="17"/>
        <v>0</v>
      </c>
      <c r="Y21" s="455"/>
      <c r="Z21" s="455"/>
      <c r="AA21" s="455"/>
      <c r="AB21" s="455">
        <f t="shared" si="18"/>
        <v>0</v>
      </c>
      <c r="AC21" s="455"/>
      <c r="AD21" s="455"/>
      <c r="AE21" s="455"/>
      <c r="AF21" s="455"/>
      <c r="AG21" s="455"/>
      <c r="AH21" s="455"/>
      <c r="AI21" s="455"/>
      <c r="AJ21" s="455"/>
      <c r="AK21" s="458"/>
      <c r="AL21" s="455">
        <f t="shared" si="3"/>
        <v>0</v>
      </c>
      <c r="AM21" s="455">
        <f t="shared" si="4"/>
        <v>0</v>
      </c>
      <c r="AN21" s="455">
        <f t="shared" si="5"/>
        <v>0</v>
      </c>
      <c r="AO21" s="455">
        <f t="shared" si="6"/>
        <v>0</v>
      </c>
      <c r="AP21" s="455">
        <f t="shared" si="7"/>
        <v>0</v>
      </c>
      <c r="AQ21" s="455">
        <f t="shared" si="8"/>
        <v>0</v>
      </c>
      <c r="AR21" s="455">
        <f t="shared" si="9"/>
        <v>0</v>
      </c>
      <c r="AS21" s="455">
        <f t="shared" si="19"/>
        <v>0</v>
      </c>
      <c r="AT21" s="455">
        <f t="shared" si="10"/>
        <v>0</v>
      </c>
      <c r="AU21" s="455">
        <f t="shared" si="11"/>
        <v>0</v>
      </c>
      <c r="AV21" s="455">
        <f t="shared" si="12"/>
        <v>0</v>
      </c>
      <c r="AW21" s="455" t="e">
        <f t="shared" si="25"/>
        <v>#DIV/0!</v>
      </c>
      <c r="AX21" s="455" t="e">
        <f t="shared" si="25"/>
        <v>#DIV/0!</v>
      </c>
      <c r="AY21" s="455" t="e">
        <f t="shared" si="25"/>
        <v>#DIV/0!</v>
      </c>
      <c r="AZ21" s="455" t="e">
        <f t="shared" si="25"/>
        <v>#DIV/0!</v>
      </c>
      <c r="BA21" s="455" t="e">
        <f t="shared" si="25"/>
        <v>#DIV/0!</v>
      </c>
      <c r="BB21" s="455" t="e">
        <f t="shared" si="25"/>
        <v>#DIV/0!</v>
      </c>
      <c r="BC21" s="455" t="e">
        <f t="shared" si="25"/>
        <v>#DIV/0!</v>
      </c>
      <c r="BD21" s="455" t="e">
        <f t="shared" si="25"/>
        <v>#DIV/0!</v>
      </c>
      <c r="BE21" s="455" t="e">
        <f t="shared" si="25"/>
        <v>#DIV/0!</v>
      </c>
      <c r="BF21" s="455" t="e">
        <f t="shared" si="25"/>
        <v>#DIV/0!</v>
      </c>
      <c r="BG21" s="455" t="e">
        <f t="shared" si="25"/>
        <v>#DIV/0!</v>
      </c>
      <c r="BH21" s="455" t="e">
        <f t="shared" si="25"/>
        <v>#DIV/0!</v>
      </c>
      <c r="BI21" s="455">
        <f t="shared" si="24"/>
        <v>0</v>
      </c>
      <c r="BJ21" s="455">
        <f t="shared" si="20"/>
        <v>0</v>
      </c>
      <c r="BK21" s="455">
        <f t="shared" si="20"/>
        <v>0</v>
      </c>
      <c r="BL21" s="455">
        <f t="shared" si="20"/>
        <v>0</v>
      </c>
      <c r="BM21" s="455">
        <f t="shared" si="20"/>
        <v>0</v>
      </c>
      <c r="BN21" s="455">
        <f t="shared" si="20"/>
        <v>0</v>
      </c>
      <c r="BO21" s="455">
        <f t="shared" si="20"/>
        <v>0</v>
      </c>
      <c r="BP21" s="455">
        <f t="shared" si="20"/>
        <v>0</v>
      </c>
      <c r="BQ21" s="455">
        <f t="shared" si="20"/>
        <v>0</v>
      </c>
      <c r="BR21" s="455">
        <f t="shared" si="20"/>
        <v>0</v>
      </c>
      <c r="BS21" s="455">
        <f t="shared" si="20"/>
        <v>0</v>
      </c>
      <c r="BT21" s="455">
        <f t="shared" si="20"/>
        <v>0</v>
      </c>
      <c r="BU21" s="455" t="e">
        <f t="shared" si="21"/>
        <v>#DIV/0!</v>
      </c>
      <c r="BV21" s="455" t="e">
        <f t="shared" si="22"/>
        <v>#DIV/0!</v>
      </c>
      <c r="BW21" s="455" t="e">
        <f t="shared" si="23"/>
        <v>#DIV/0!</v>
      </c>
      <c r="BX21" s="455"/>
      <c r="BY21" s="455"/>
      <c r="BZ21" s="486"/>
      <c r="CA21" s="474"/>
      <c r="CB21" s="34"/>
      <c r="CC21" s="6"/>
      <c r="CD21" s="6"/>
      <c r="CE21" s="6"/>
    </row>
    <row r="22" spans="1:85" ht="25.5" x14ac:dyDescent="0.2">
      <c r="A22" s="468"/>
      <c r="B22" s="469"/>
      <c r="C22" s="170" t="s">
        <v>86</v>
      </c>
      <c r="D22" s="170" t="s">
        <v>5562</v>
      </c>
      <c r="E22" s="170" t="s">
        <v>1602</v>
      </c>
      <c r="F22" s="170">
        <v>450</v>
      </c>
      <c r="G22" s="468"/>
      <c r="H22" s="469"/>
      <c r="I22" s="170" t="s">
        <v>86</v>
      </c>
      <c r="J22" s="170" t="s">
        <v>1598</v>
      </c>
      <c r="K22" s="170" t="s">
        <v>1602</v>
      </c>
      <c r="L22" s="170">
        <v>700</v>
      </c>
      <c r="M22" s="430"/>
      <c r="N22" s="431"/>
      <c r="O22" s="24" t="s">
        <v>86</v>
      </c>
      <c r="P22" s="471"/>
      <c r="Q22" s="471"/>
      <c r="R22" s="454"/>
      <c r="S22" s="473"/>
      <c r="T22" s="454"/>
      <c r="U22" s="454"/>
      <c r="V22" s="454"/>
      <c r="W22" s="454"/>
      <c r="X22" s="454">
        <f t="shared" si="17"/>
        <v>0</v>
      </c>
      <c r="Y22" s="454"/>
      <c r="Z22" s="454"/>
      <c r="AA22" s="454"/>
      <c r="AB22" s="454">
        <f t="shared" si="18"/>
        <v>0</v>
      </c>
      <c r="AC22" s="454"/>
      <c r="AD22" s="454"/>
      <c r="AE22" s="454"/>
      <c r="AF22" s="454"/>
      <c r="AG22" s="454"/>
      <c r="AH22" s="454"/>
      <c r="AI22" s="454"/>
      <c r="AJ22" s="454"/>
      <c r="AK22" s="457"/>
      <c r="AL22" s="454">
        <f t="shared" si="3"/>
        <v>0</v>
      </c>
      <c r="AM22" s="454">
        <f t="shared" si="4"/>
        <v>0</v>
      </c>
      <c r="AN22" s="454">
        <f t="shared" si="5"/>
        <v>0</v>
      </c>
      <c r="AO22" s="454">
        <f t="shared" si="6"/>
        <v>0</v>
      </c>
      <c r="AP22" s="454">
        <f t="shared" si="7"/>
        <v>0</v>
      </c>
      <c r="AQ22" s="454">
        <f t="shared" si="8"/>
        <v>0</v>
      </c>
      <c r="AR22" s="454">
        <f t="shared" si="9"/>
        <v>0</v>
      </c>
      <c r="AS22" s="454">
        <f t="shared" si="19"/>
        <v>0</v>
      </c>
      <c r="AT22" s="454">
        <f t="shared" si="10"/>
        <v>0</v>
      </c>
      <c r="AU22" s="454">
        <f t="shared" si="11"/>
        <v>0</v>
      </c>
      <c r="AV22" s="454">
        <f t="shared" si="12"/>
        <v>0</v>
      </c>
      <c r="AW22" s="454" t="e">
        <f t="shared" si="25"/>
        <v>#DIV/0!</v>
      </c>
      <c r="AX22" s="454" t="e">
        <f t="shared" si="25"/>
        <v>#DIV/0!</v>
      </c>
      <c r="AY22" s="454" t="e">
        <f t="shared" si="25"/>
        <v>#DIV/0!</v>
      </c>
      <c r="AZ22" s="454" t="e">
        <f t="shared" si="25"/>
        <v>#DIV/0!</v>
      </c>
      <c r="BA22" s="454" t="e">
        <f t="shared" si="25"/>
        <v>#DIV/0!</v>
      </c>
      <c r="BB22" s="454" t="e">
        <f t="shared" si="25"/>
        <v>#DIV/0!</v>
      </c>
      <c r="BC22" s="454" t="e">
        <f t="shared" si="25"/>
        <v>#DIV/0!</v>
      </c>
      <c r="BD22" s="454" t="e">
        <f t="shared" si="25"/>
        <v>#DIV/0!</v>
      </c>
      <c r="BE22" s="454" t="e">
        <f t="shared" si="25"/>
        <v>#DIV/0!</v>
      </c>
      <c r="BF22" s="454" t="e">
        <f t="shared" si="25"/>
        <v>#DIV/0!</v>
      </c>
      <c r="BG22" s="454" t="e">
        <f t="shared" si="25"/>
        <v>#DIV/0!</v>
      </c>
      <c r="BH22" s="454" t="e">
        <f t="shared" si="25"/>
        <v>#DIV/0!</v>
      </c>
      <c r="BI22" s="454">
        <f t="shared" si="24"/>
        <v>0</v>
      </c>
      <c r="BJ22" s="454">
        <f t="shared" si="20"/>
        <v>0</v>
      </c>
      <c r="BK22" s="454">
        <f t="shared" si="20"/>
        <v>0</v>
      </c>
      <c r="BL22" s="454">
        <f t="shared" si="20"/>
        <v>0</v>
      </c>
      <c r="BM22" s="454">
        <f t="shared" si="20"/>
        <v>0</v>
      </c>
      <c r="BN22" s="454">
        <f t="shared" si="20"/>
        <v>0</v>
      </c>
      <c r="BO22" s="454">
        <f t="shared" si="20"/>
        <v>0</v>
      </c>
      <c r="BP22" s="454">
        <f t="shared" si="20"/>
        <v>0</v>
      </c>
      <c r="BQ22" s="454">
        <f t="shared" si="20"/>
        <v>0</v>
      </c>
      <c r="BR22" s="454">
        <f t="shared" si="20"/>
        <v>0</v>
      </c>
      <c r="BS22" s="454">
        <f t="shared" si="20"/>
        <v>0</v>
      </c>
      <c r="BT22" s="454">
        <f t="shared" si="20"/>
        <v>0</v>
      </c>
      <c r="BU22" s="454" t="e">
        <f t="shared" si="21"/>
        <v>#DIV/0!</v>
      </c>
      <c r="BV22" s="454" t="e">
        <f t="shared" si="22"/>
        <v>#DIV/0!</v>
      </c>
      <c r="BW22" s="454" t="e">
        <f t="shared" si="23"/>
        <v>#DIV/0!</v>
      </c>
      <c r="BX22" s="454"/>
      <c r="BY22" s="454"/>
      <c r="BZ22" s="478"/>
      <c r="CA22" s="471"/>
      <c r="CB22" s="34"/>
      <c r="CC22" s="6"/>
      <c r="CD22" s="6"/>
      <c r="CE22" s="6"/>
    </row>
    <row r="23" spans="1:85" ht="76.5" x14ac:dyDescent="0.2">
      <c r="A23" s="18"/>
      <c r="B23" s="18"/>
      <c r="C23" s="18"/>
      <c r="D23" s="18"/>
      <c r="E23" s="18"/>
      <c r="F23" s="18"/>
      <c r="G23" s="170">
        <v>5</v>
      </c>
      <c r="H23" s="171" t="s">
        <v>5573</v>
      </c>
      <c r="I23" s="170" t="s">
        <v>129</v>
      </c>
      <c r="J23" s="468" t="s">
        <v>77</v>
      </c>
      <c r="K23" s="468"/>
      <c r="L23" s="170">
        <v>600</v>
      </c>
      <c r="M23" s="55" t="s">
        <v>4393</v>
      </c>
      <c r="N23" s="17" t="s">
        <v>1557</v>
      </c>
      <c r="O23" s="24" t="s">
        <v>129</v>
      </c>
      <c r="P23" s="161" t="s">
        <v>546</v>
      </c>
      <c r="Q23" s="161" t="s">
        <v>6022</v>
      </c>
      <c r="R23" s="209">
        <v>600</v>
      </c>
      <c r="S23" s="189">
        <v>1200</v>
      </c>
      <c r="T23" s="209">
        <v>600</v>
      </c>
      <c r="U23" s="209"/>
      <c r="V23" s="209"/>
      <c r="W23" s="209"/>
      <c r="X23" s="209">
        <f t="shared" si="17"/>
        <v>480</v>
      </c>
      <c r="Y23" s="209"/>
      <c r="Z23" s="209"/>
      <c r="AA23" s="209"/>
      <c r="AB23" s="209">
        <f t="shared" si="18"/>
        <v>360</v>
      </c>
      <c r="AC23" s="209"/>
      <c r="AD23" s="209"/>
      <c r="AE23" s="209"/>
      <c r="AF23" s="209"/>
      <c r="AG23" s="209"/>
      <c r="AH23" s="209"/>
      <c r="AI23" s="209"/>
      <c r="AJ23" s="209"/>
      <c r="AK23" s="225">
        <v>1200</v>
      </c>
      <c r="AL23" s="209">
        <f t="shared" si="3"/>
        <v>720</v>
      </c>
      <c r="AM23" s="209">
        <f t="shared" si="4"/>
        <v>480</v>
      </c>
      <c r="AN23" s="209">
        <f t="shared" si="5"/>
        <v>240</v>
      </c>
      <c r="AO23" s="209">
        <f t="shared" si="6"/>
        <v>960</v>
      </c>
      <c r="AP23" s="209">
        <f t="shared" si="7"/>
        <v>580</v>
      </c>
      <c r="AQ23" s="209">
        <f t="shared" si="8"/>
        <v>380</v>
      </c>
      <c r="AR23" s="209">
        <f t="shared" si="9"/>
        <v>190</v>
      </c>
      <c r="AS23" s="209">
        <f t="shared" si="19"/>
        <v>720</v>
      </c>
      <c r="AT23" s="209">
        <f t="shared" si="10"/>
        <v>430</v>
      </c>
      <c r="AU23" s="209">
        <f t="shared" si="11"/>
        <v>290</v>
      </c>
      <c r="AV23" s="209">
        <f t="shared" si="12"/>
        <v>140</v>
      </c>
      <c r="AW23" s="209">
        <f t="shared" si="25"/>
        <v>100</v>
      </c>
      <c r="AX23" s="209" t="e">
        <f t="shared" si="25"/>
        <v>#DIV/0!</v>
      </c>
      <c r="AY23" s="209" t="e">
        <f t="shared" si="25"/>
        <v>#DIV/0!</v>
      </c>
      <c r="AZ23" s="209" t="e">
        <f t="shared" si="25"/>
        <v>#DIV/0!</v>
      </c>
      <c r="BA23" s="209">
        <f t="shared" si="25"/>
        <v>100</v>
      </c>
      <c r="BB23" s="209" t="e">
        <f t="shared" si="25"/>
        <v>#DIV/0!</v>
      </c>
      <c r="BC23" s="209" t="e">
        <f t="shared" si="25"/>
        <v>#DIV/0!</v>
      </c>
      <c r="BD23" s="209" t="e">
        <f t="shared" si="25"/>
        <v>#DIV/0!</v>
      </c>
      <c r="BE23" s="209">
        <f t="shared" si="25"/>
        <v>100</v>
      </c>
      <c r="BF23" s="209" t="e">
        <f t="shared" si="25"/>
        <v>#DIV/0!</v>
      </c>
      <c r="BG23" s="209" t="e">
        <f t="shared" si="25"/>
        <v>#DIV/0!</v>
      </c>
      <c r="BH23" s="209" t="e">
        <f t="shared" si="25"/>
        <v>#DIV/0!</v>
      </c>
      <c r="BI23" s="209">
        <f t="shared" si="24"/>
        <v>1200</v>
      </c>
      <c r="BJ23" s="209">
        <f t="shared" si="20"/>
        <v>720</v>
      </c>
      <c r="BK23" s="209">
        <f t="shared" si="20"/>
        <v>480</v>
      </c>
      <c r="BL23" s="209">
        <f t="shared" si="20"/>
        <v>240</v>
      </c>
      <c r="BM23" s="209">
        <f t="shared" si="20"/>
        <v>960</v>
      </c>
      <c r="BN23" s="209">
        <f t="shared" si="20"/>
        <v>580</v>
      </c>
      <c r="BO23" s="209">
        <f t="shared" si="20"/>
        <v>380</v>
      </c>
      <c r="BP23" s="209">
        <f t="shared" si="20"/>
        <v>190</v>
      </c>
      <c r="BQ23" s="209">
        <f t="shared" si="20"/>
        <v>720</v>
      </c>
      <c r="BR23" s="209">
        <f t="shared" si="20"/>
        <v>430</v>
      </c>
      <c r="BS23" s="209">
        <f t="shared" si="20"/>
        <v>290</v>
      </c>
      <c r="BT23" s="209">
        <f t="shared" si="20"/>
        <v>140</v>
      </c>
      <c r="BU23" s="209">
        <f t="shared" si="21"/>
        <v>100</v>
      </c>
      <c r="BV23" s="209">
        <f t="shared" si="22"/>
        <v>100</v>
      </c>
      <c r="BW23" s="209">
        <f t="shared" si="23"/>
        <v>100</v>
      </c>
      <c r="BX23" s="209"/>
      <c r="BY23" s="209"/>
      <c r="BZ23" s="194"/>
      <c r="CA23" s="161" t="s">
        <v>6008</v>
      </c>
      <c r="CB23" s="34"/>
      <c r="CC23" s="6"/>
      <c r="CD23" s="6"/>
      <c r="CE23" s="6"/>
    </row>
    <row r="24" spans="1:85" ht="36" customHeight="1" x14ac:dyDescent="0.2">
      <c r="A24" s="468">
        <v>3</v>
      </c>
      <c r="B24" s="469" t="s">
        <v>5566</v>
      </c>
      <c r="C24" s="170" t="s">
        <v>129</v>
      </c>
      <c r="D24" s="170" t="s">
        <v>5564</v>
      </c>
      <c r="E24" s="170" t="s">
        <v>5562</v>
      </c>
      <c r="F24" s="170">
        <v>1000</v>
      </c>
      <c r="G24" s="468">
        <v>3</v>
      </c>
      <c r="H24" s="469" t="s">
        <v>1562</v>
      </c>
      <c r="I24" s="170" t="s">
        <v>129</v>
      </c>
      <c r="J24" s="170" t="s">
        <v>5564</v>
      </c>
      <c r="K24" s="170" t="s">
        <v>5572</v>
      </c>
      <c r="L24" s="172">
        <v>1.9</v>
      </c>
      <c r="M24" s="430" t="s">
        <v>4394</v>
      </c>
      <c r="N24" s="431" t="s">
        <v>6044</v>
      </c>
      <c r="O24" s="24" t="s">
        <v>129</v>
      </c>
      <c r="P24" s="470" t="s">
        <v>546</v>
      </c>
      <c r="Q24" s="470" t="s">
        <v>1598</v>
      </c>
      <c r="R24" s="453">
        <v>1900</v>
      </c>
      <c r="S24" s="472">
        <v>2800</v>
      </c>
      <c r="T24" s="453">
        <v>1900</v>
      </c>
      <c r="U24" s="453"/>
      <c r="V24" s="453"/>
      <c r="W24" s="453"/>
      <c r="X24" s="453">
        <f t="shared" si="17"/>
        <v>1520</v>
      </c>
      <c r="Y24" s="453"/>
      <c r="Z24" s="453"/>
      <c r="AA24" s="453"/>
      <c r="AB24" s="453">
        <f t="shared" si="18"/>
        <v>1140</v>
      </c>
      <c r="AC24" s="453"/>
      <c r="AD24" s="453"/>
      <c r="AE24" s="453"/>
      <c r="AF24" s="453"/>
      <c r="AG24" s="453"/>
      <c r="AH24" s="453"/>
      <c r="AI24" s="453"/>
      <c r="AJ24" s="453"/>
      <c r="AK24" s="456">
        <v>2800</v>
      </c>
      <c r="AL24" s="453">
        <f t="shared" si="3"/>
        <v>1680</v>
      </c>
      <c r="AM24" s="453">
        <f t="shared" si="4"/>
        <v>1120</v>
      </c>
      <c r="AN24" s="453">
        <f t="shared" si="5"/>
        <v>560</v>
      </c>
      <c r="AO24" s="453">
        <f t="shared" si="6"/>
        <v>2240</v>
      </c>
      <c r="AP24" s="453">
        <f t="shared" si="7"/>
        <v>1340</v>
      </c>
      <c r="AQ24" s="453">
        <f t="shared" si="8"/>
        <v>900</v>
      </c>
      <c r="AR24" s="453">
        <f t="shared" si="9"/>
        <v>450</v>
      </c>
      <c r="AS24" s="453">
        <f t="shared" si="19"/>
        <v>1680</v>
      </c>
      <c r="AT24" s="453">
        <f t="shared" si="10"/>
        <v>1010</v>
      </c>
      <c r="AU24" s="453">
        <f t="shared" si="11"/>
        <v>670</v>
      </c>
      <c r="AV24" s="453">
        <f t="shared" si="12"/>
        <v>340</v>
      </c>
      <c r="AW24" s="453">
        <f t="shared" si="25"/>
        <v>47.368421052631575</v>
      </c>
      <c r="AX24" s="453" t="e">
        <f t="shared" si="25"/>
        <v>#DIV/0!</v>
      </c>
      <c r="AY24" s="453" t="e">
        <f t="shared" si="25"/>
        <v>#DIV/0!</v>
      </c>
      <c r="AZ24" s="453" t="e">
        <f t="shared" si="25"/>
        <v>#DIV/0!</v>
      </c>
      <c r="BA24" s="453">
        <f t="shared" si="25"/>
        <v>47.368421052631575</v>
      </c>
      <c r="BB24" s="453" t="e">
        <f t="shared" si="25"/>
        <v>#DIV/0!</v>
      </c>
      <c r="BC24" s="453" t="e">
        <f t="shared" si="25"/>
        <v>#DIV/0!</v>
      </c>
      <c r="BD24" s="453" t="e">
        <f t="shared" si="25"/>
        <v>#DIV/0!</v>
      </c>
      <c r="BE24" s="453">
        <f t="shared" si="25"/>
        <v>47.368421052631575</v>
      </c>
      <c r="BF24" s="453" t="e">
        <f t="shared" si="25"/>
        <v>#DIV/0!</v>
      </c>
      <c r="BG24" s="453" t="e">
        <f t="shared" si="25"/>
        <v>#DIV/0!</v>
      </c>
      <c r="BH24" s="453" t="e">
        <f t="shared" si="25"/>
        <v>#DIV/0!</v>
      </c>
      <c r="BI24" s="453">
        <f t="shared" si="24"/>
        <v>2800</v>
      </c>
      <c r="BJ24" s="453">
        <f t="shared" si="20"/>
        <v>1680</v>
      </c>
      <c r="BK24" s="453">
        <f t="shared" si="20"/>
        <v>1120</v>
      </c>
      <c r="BL24" s="453">
        <f t="shared" si="20"/>
        <v>560</v>
      </c>
      <c r="BM24" s="453">
        <f t="shared" si="20"/>
        <v>2240</v>
      </c>
      <c r="BN24" s="453">
        <f t="shared" si="20"/>
        <v>1340</v>
      </c>
      <c r="BO24" s="453">
        <f t="shared" si="20"/>
        <v>900</v>
      </c>
      <c r="BP24" s="453">
        <f t="shared" si="20"/>
        <v>450</v>
      </c>
      <c r="BQ24" s="453">
        <f t="shared" si="20"/>
        <v>1680</v>
      </c>
      <c r="BR24" s="453">
        <f t="shared" si="20"/>
        <v>1010</v>
      </c>
      <c r="BS24" s="453">
        <f t="shared" si="20"/>
        <v>670</v>
      </c>
      <c r="BT24" s="453">
        <f t="shared" si="20"/>
        <v>340</v>
      </c>
      <c r="BU24" s="453">
        <f t="shared" si="21"/>
        <v>47.368421052631575</v>
      </c>
      <c r="BV24" s="453">
        <f t="shared" si="22"/>
        <v>47.368421052631575</v>
      </c>
      <c r="BW24" s="453">
        <f t="shared" si="23"/>
        <v>47.368421052631575</v>
      </c>
      <c r="BX24" s="453"/>
      <c r="BY24" s="453"/>
      <c r="BZ24" s="477"/>
      <c r="CA24" s="470" t="s">
        <v>6006</v>
      </c>
      <c r="CB24" s="34"/>
      <c r="CC24" s="6"/>
      <c r="CD24" s="6"/>
      <c r="CE24" s="6"/>
    </row>
    <row r="25" spans="1:85" ht="25.5" x14ac:dyDescent="0.2">
      <c r="A25" s="468"/>
      <c r="B25" s="469"/>
      <c r="C25" s="170"/>
      <c r="D25" s="170"/>
      <c r="E25" s="170"/>
      <c r="F25" s="170"/>
      <c r="G25" s="468"/>
      <c r="H25" s="469"/>
      <c r="I25" s="170" t="s">
        <v>105</v>
      </c>
      <c r="J25" s="170" t="s">
        <v>5572</v>
      </c>
      <c r="K25" s="170" t="s">
        <v>1598</v>
      </c>
      <c r="L25" s="172">
        <v>1.3</v>
      </c>
      <c r="M25" s="430"/>
      <c r="N25" s="431"/>
      <c r="O25" s="24"/>
      <c r="P25" s="471"/>
      <c r="Q25" s="471"/>
      <c r="R25" s="454"/>
      <c r="S25" s="473"/>
      <c r="T25" s="454"/>
      <c r="U25" s="454"/>
      <c r="V25" s="454"/>
      <c r="W25" s="454"/>
      <c r="X25" s="454">
        <f t="shared" si="17"/>
        <v>0</v>
      </c>
      <c r="Y25" s="454"/>
      <c r="Z25" s="454"/>
      <c r="AA25" s="454"/>
      <c r="AB25" s="454">
        <f t="shared" si="18"/>
        <v>0</v>
      </c>
      <c r="AC25" s="454"/>
      <c r="AD25" s="454"/>
      <c r="AE25" s="454"/>
      <c r="AF25" s="454"/>
      <c r="AG25" s="454"/>
      <c r="AH25" s="454"/>
      <c r="AI25" s="454"/>
      <c r="AJ25" s="454"/>
      <c r="AK25" s="457"/>
      <c r="AL25" s="454">
        <f t="shared" si="3"/>
        <v>0</v>
      </c>
      <c r="AM25" s="454">
        <f t="shared" si="4"/>
        <v>0</v>
      </c>
      <c r="AN25" s="454">
        <f t="shared" si="5"/>
        <v>0</v>
      </c>
      <c r="AO25" s="454">
        <f t="shared" si="6"/>
        <v>0</v>
      </c>
      <c r="AP25" s="454">
        <f t="shared" si="7"/>
        <v>0</v>
      </c>
      <c r="AQ25" s="454">
        <f t="shared" si="8"/>
        <v>0</v>
      </c>
      <c r="AR25" s="454">
        <f t="shared" si="9"/>
        <v>0</v>
      </c>
      <c r="AS25" s="454">
        <f t="shared" si="19"/>
        <v>0</v>
      </c>
      <c r="AT25" s="454">
        <f t="shared" si="10"/>
        <v>0</v>
      </c>
      <c r="AU25" s="454">
        <f t="shared" si="11"/>
        <v>0</v>
      </c>
      <c r="AV25" s="454">
        <f t="shared" si="12"/>
        <v>0</v>
      </c>
      <c r="AW25" s="454" t="e">
        <f t="shared" si="25"/>
        <v>#DIV/0!</v>
      </c>
      <c r="AX25" s="454" t="e">
        <f t="shared" si="25"/>
        <v>#DIV/0!</v>
      </c>
      <c r="AY25" s="454" t="e">
        <f t="shared" si="25"/>
        <v>#DIV/0!</v>
      </c>
      <c r="AZ25" s="454" t="e">
        <f t="shared" si="25"/>
        <v>#DIV/0!</v>
      </c>
      <c r="BA25" s="454" t="e">
        <f t="shared" si="25"/>
        <v>#DIV/0!</v>
      </c>
      <c r="BB25" s="454" t="e">
        <f t="shared" si="25"/>
        <v>#DIV/0!</v>
      </c>
      <c r="BC25" s="454" t="e">
        <f t="shared" si="25"/>
        <v>#DIV/0!</v>
      </c>
      <c r="BD25" s="454" t="e">
        <f t="shared" si="25"/>
        <v>#DIV/0!</v>
      </c>
      <c r="BE25" s="454" t="e">
        <f t="shared" si="25"/>
        <v>#DIV/0!</v>
      </c>
      <c r="BF25" s="454" t="e">
        <f t="shared" si="25"/>
        <v>#DIV/0!</v>
      </c>
      <c r="BG25" s="454" t="e">
        <f t="shared" si="25"/>
        <v>#DIV/0!</v>
      </c>
      <c r="BH25" s="454" t="e">
        <f t="shared" si="25"/>
        <v>#DIV/0!</v>
      </c>
      <c r="BI25" s="454">
        <f t="shared" si="24"/>
        <v>0</v>
      </c>
      <c r="BJ25" s="454">
        <f t="shared" si="20"/>
        <v>0</v>
      </c>
      <c r="BK25" s="454">
        <f t="shared" si="20"/>
        <v>0</v>
      </c>
      <c r="BL25" s="454">
        <f t="shared" si="20"/>
        <v>0</v>
      </c>
      <c r="BM25" s="454">
        <f t="shared" si="20"/>
        <v>0</v>
      </c>
      <c r="BN25" s="454">
        <f t="shared" si="20"/>
        <v>0</v>
      </c>
      <c r="BO25" s="454">
        <f t="shared" si="20"/>
        <v>0</v>
      </c>
      <c r="BP25" s="454">
        <f t="shared" si="20"/>
        <v>0</v>
      </c>
      <c r="BQ25" s="454">
        <f t="shared" si="20"/>
        <v>0</v>
      </c>
      <c r="BR25" s="454">
        <f t="shared" si="20"/>
        <v>0</v>
      </c>
      <c r="BS25" s="454">
        <f t="shared" si="20"/>
        <v>0</v>
      </c>
      <c r="BT25" s="454">
        <f t="shared" si="20"/>
        <v>0</v>
      </c>
      <c r="BU25" s="454" t="e">
        <f t="shared" si="21"/>
        <v>#DIV/0!</v>
      </c>
      <c r="BV25" s="454" t="e">
        <f t="shared" si="22"/>
        <v>#DIV/0!</v>
      </c>
      <c r="BW25" s="454" t="e">
        <f t="shared" si="23"/>
        <v>#DIV/0!</v>
      </c>
      <c r="BX25" s="454"/>
      <c r="BY25" s="454"/>
      <c r="BZ25" s="478"/>
      <c r="CA25" s="471"/>
      <c r="CB25" s="34"/>
      <c r="CC25" s="6"/>
      <c r="CD25" s="6"/>
      <c r="CE25" s="6"/>
    </row>
    <row r="26" spans="1:85" ht="37.5" x14ac:dyDescent="0.2">
      <c r="A26" s="468"/>
      <c r="B26" s="469"/>
      <c r="C26" s="170" t="s">
        <v>105</v>
      </c>
      <c r="D26" s="170" t="s">
        <v>5562</v>
      </c>
      <c r="E26" s="170" t="s">
        <v>3148</v>
      </c>
      <c r="F26" s="170">
        <v>600</v>
      </c>
      <c r="G26" s="468"/>
      <c r="H26" s="469"/>
      <c r="I26" s="170" t="s">
        <v>105</v>
      </c>
      <c r="J26" s="170" t="s">
        <v>1598</v>
      </c>
      <c r="K26" s="170" t="s">
        <v>3148</v>
      </c>
      <c r="L26" s="170">
        <v>900</v>
      </c>
      <c r="M26" s="430"/>
      <c r="N26" s="431"/>
      <c r="O26" s="24" t="s">
        <v>105</v>
      </c>
      <c r="P26" s="174" t="s">
        <v>1598</v>
      </c>
      <c r="Q26" s="174" t="s">
        <v>1602</v>
      </c>
      <c r="R26" s="209">
        <v>900</v>
      </c>
      <c r="S26" s="189">
        <v>1500</v>
      </c>
      <c r="T26" s="209">
        <v>900</v>
      </c>
      <c r="U26" s="209"/>
      <c r="V26" s="209"/>
      <c r="W26" s="209"/>
      <c r="X26" s="209">
        <f t="shared" si="17"/>
        <v>720</v>
      </c>
      <c r="Y26" s="209"/>
      <c r="Z26" s="209"/>
      <c r="AA26" s="209"/>
      <c r="AB26" s="209">
        <f t="shared" si="18"/>
        <v>540</v>
      </c>
      <c r="AC26" s="209"/>
      <c r="AD26" s="209"/>
      <c r="AE26" s="209"/>
      <c r="AF26" s="209"/>
      <c r="AG26" s="209"/>
      <c r="AH26" s="209"/>
      <c r="AI26" s="209"/>
      <c r="AJ26" s="209"/>
      <c r="AK26" s="225">
        <v>1500</v>
      </c>
      <c r="AL26" s="209">
        <f t="shared" si="3"/>
        <v>900</v>
      </c>
      <c r="AM26" s="209">
        <f t="shared" si="4"/>
        <v>600</v>
      </c>
      <c r="AN26" s="209">
        <f t="shared" si="5"/>
        <v>300</v>
      </c>
      <c r="AO26" s="209">
        <f t="shared" si="6"/>
        <v>1200</v>
      </c>
      <c r="AP26" s="209">
        <f t="shared" si="7"/>
        <v>720</v>
      </c>
      <c r="AQ26" s="209">
        <f t="shared" si="8"/>
        <v>480</v>
      </c>
      <c r="AR26" s="209">
        <f t="shared" si="9"/>
        <v>240</v>
      </c>
      <c r="AS26" s="209">
        <f t="shared" si="19"/>
        <v>900</v>
      </c>
      <c r="AT26" s="209">
        <f t="shared" si="10"/>
        <v>540</v>
      </c>
      <c r="AU26" s="209">
        <f t="shared" si="11"/>
        <v>360</v>
      </c>
      <c r="AV26" s="209">
        <f t="shared" si="12"/>
        <v>180</v>
      </c>
      <c r="AW26" s="209">
        <f t="shared" si="25"/>
        <v>66.666666666666657</v>
      </c>
      <c r="AX26" s="209" t="e">
        <f t="shared" si="25"/>
        <v>#DIV/0!</v>
      </c>
      <c r="AY26" s="209" t="e">
        <f t="shared" si="25"/>
        <v>#DIV/0!</v>
      </c>
      <c r="AZ26" s="209" t="e">
        <f t="shared" si="25"/>
        <v>#DIV/0!</v>
      </c>
      <c r="BA26" s="209">
        <f t="shared" si="25"/>
        <v>66.666666666666657</v>
      </c>
      <c r="BB26" s="209" t="e">
        <f t="shared" si="25"/>
        <v>#DIV/0!</v>
      </c>
      <c r="BC26" s="209" t="e">
        <f t="shared" si="25"/>
        <v>#DIV/0!</v>
      </c>
      <c r="BD26" s="209" t="e">
        <f t="shared" si="25"/>
        <v>#DIV/0!</v>
      </c>
      <c r="BE26" s="209">
        <f t="shared" si="25"/>
        <v>66.666666666666657</v>
      </c>
      <c r="BF26" s="209" t="e">
        <f t="shared" si="25"/>
        <v>#DIV/0!</v>
      </c>
      <c r="BG26" s="209" t="e">
        <f t="shared" si="25"/>
        <v>#DIV/0!</v>
      </c>
      <c r="BH26" s="209" t="e">
        <f t="shared" si="25"/>
        <v>#DIV/0!</v>
      </c>
      <c r="BI26" s="209">
        <f t="shared" si="24"/>
        <v>1500</v>
      </c>
      <c r="BJ26" s="209">
        <f t="shared" si="24"/>
        <v>900</v>
      </c>
      <c r="BK26" s="209">
        <f t="shared" si="24"/>
        <v>600</v>
      </c>
      <c r="BL26" s="209">
        <f t="shared" si="24"/>
        <v>300</v>
      </c>
      <c r="BM26" s="209">
        <f t="shared" si="24"/>
        <v>1200</v>
      </c>
      <c r="BN26" s="209">
        <f t="shared" si="24"/>
        <v>720</v>
      </c>
      <c r="BO26" s="209">
        <f t="shared" si="24"/>
        <v>480</v>
      </c>
      <c r="BP26" s="209">
        <f t="shared" si="24"/>
        <v>240</v>
      </c>
      <c r="BQ26" s="209">
        <f t="shared" si="24"/>
        <v>900</v>
      </c>
      <c r="BR26" s="209">
        <f t="shared" si="24"/>
        <v>540</v>
      </c>
      <c r="BS26" s="209">
        <f t="shared" si="24"/>
        <v>360</v>
      </c>
      <c r="BT26" s="209">
        <f t="shared" si="24"/>
        <v>180</v>
      </c>
      <c r="BU26" s="209">
        <f t="shared" si="21"/>
        <v>66.666666666666657</v>
      </c>
      <c r="BV26" s="209">
        <f t="shared" si="22"/>
        <v>66.666666666666657</v>
      </c>
      <c r="BW26" s="209">
        <f t="shared" si="23"/>
        <v>66.666666666666657</v>
      </c>
      <c r="BX26" s="209"/>
      <c r="BY26" s="209"/>
      <c r="BZ26" s="194"/>
      <c r="CA26" s="161" t="s">
        <v>6008</v>
      </c>
      <c r="CB26" s="34"/>
      <c r="CC26" s="6"/>
      <c r="CD26" s="6"/>
      <c r="CE26" s="6"/>
    </row>
    <row r="27" spans="1:85" ht="51" x14ac:dyDescent="0.2">
      <c r="A27" s="18"/>
      <c r="B27" s="18"/>
      <c r="C27" s="18"/>
      <c r="D27" s="18"/>
      <c r="E27" s="18"/>
      <c r="F27" s="18"/>
      <c r="G27" s="170">
        <v>6</v>
      </c>
      <c r="H27" s="171" t="s">
        <v>1569</v>
      </c>
      <c r="I27" s="170" t="s">
        <v>194</v>
      </c>
      <c r="J27" s="170" t="s">
        <v>5574</v>
      </c>
      <c r="K27" s="170" t="s">
        <v>5575</v>
      </c>
      <c r="L27" s="170">
        <v>700</v>
      </c>
      <c r="M27" s="55" t="s">
        <v>6021</v>
      </c>
      <c r="N27" s="17" t="s">
        <v>1636</v>
      </c>
      <c r="O27" s="24" t="s">
        <v>194</v>
      </c>
      <c r="P27" s="17" t="s">
        <v>473</v>
      </c>
      <c r="Q27" s="17" t="s">
        <v>1637</v>
      </c>
      <c r="R27" s="209">
        <v>700</v>
      </c>
      <c r="S27" s="189">
        <v>1500</v>
      </c>
      <c r="T27" s="209">
        <v>700</v>
      </c>
      <c r="U27" s="209"/>
      <c r="V27" s="209"/>
      <c r="W27" s="209"/>
      <c r="X27" s="209">
        <f t="shared" si="17"/>
        <v>560</v>
      </c>
      <c r="Y27" s="209"/>
      <c r="Z27" s="209"/>
      <c r="AA27" s="209"/>
      <c r="AB27" s="209">
        <f t="shared" si="18"/>
        <v>420</v>
      </c>
      <c r="AC27" s="209"/>
      <c r="AD27" s="209"/>
      <c r="AE27" s="209"/>
      <c r="AF27" s="209"/>
      <c r="AG27" s="209"/>
      <c r="AH27" s="209"/>
      <c r="AI27" s="209"/>
      <c r="AJ27" s="209"/>
      <c r="AK27" s="225">
        <v>1500</v>
      </c>
      <c r="AL27" s="209">
        <f t="shared" si="3"/>
        <v>900</v>
      </c>
      <c r="AM27" s="209">
        <f t="shared" si="4"/>
        <v>600</v>
      </c>
      <c r="AN27" s="209">
        <f t="shared" si="5"/>
        <v>300</v>
      </c>
      <c r="AO27" s="209">
        <f t="shared" si="6"/>
        <v>1200</v>
      </c>
      <c r="AP27" s="209">
        <f t="shared" si="7"/>
        <v>720</v>
      </c>
      <c r="AQ27" s="209">
        <f t="shared" si="8"/>
        <v>480</v>
      </c>
      <c r="AR27" s="209">
        <f t="shared" si="9"/>
        <v>240</v>
      </c>
      <c r="AS27" s="209">
        <f t="shared" si="19"/>
        <v>900</v>
      </c>
      <c r="AT27" s="209">
        <f t="shared" si="10"/>
        <v>540</v>
      </c>
      <c r="AU27" s="209">
        <f t="shared" si="11"/>
        <v>360</v>
      </c>
      <c r="AV27" s="209">
        <f t="shared" si="12"/>
        <v>180</v>
      </c>
      <c r="AW27" s="209">
        <f t="shared" si="25"/>
        <v>114.28571428571428</v>
      </c>
      <c r="AX27" s="209" t="e">
        <f t="shared" si="25"/>
        <v>#DIV/0!</v>
      </c>
      <c r="AY27" s="209" t="e">
        <f t="shared" si="25"/>
        <v>#DIV/0!</v>
      </c>
      <c r="AZ27" s="209" t="e">
        <f t="shared" si="25"/>
        <v>#DIV/0!</v>
      </c>
      <c r="BA27" s="209">
        <f t="shared" si="25"/>
        <v>114.28571428571428</v>
      </c>
      <c r="BB27" s="209" t="e">
        <f t="shared" si="25"/>
        <v>#DIV/0!</v>
      </c>
      <c r="BC27" s="209" t="e">
        <f t="shared" si="25"/>
        <v>#DIV/0!</v>
      </c>
      <c r="BD27" s="209" t="e">
        <f t="shared" si="25"/>
        <v>#DIV/0!</v>
      </c>
      <c r="BE27" s="209">
        <f t="shared" si="25"/>
        <v>114.28571428571428</v>
      </c>
      <c r="BF27" s="209" t="e">
        <f t="shared" si="25"/>
        <v>#DIV/0!</v>
      </c>
      <c r="BG27" s="209" t="e">
        <f t="shared" si="25"/>
        <v>#DIV/0!</v>
      </c>
      <c r="BH27" s="209" t="e">
        <f t="shared" si="25"/>
        <v>#DIV/0!</v>
      </c>
      <c r="BI27" s="209">
        <f t="shared" si="24"/>
        <v>1500</v>
      </c>
      <c r="BJ27" s="209">
        <f t="shared" si="24"/>
        <v>900</v>
      </c>
      <c r="BK27" s="209">
        <f t="shared" si="24"/>
        <v>600</v>
      </c>
      <c r="BL27" s="209">
        <f t="shared" si="24"/>
        <v>300</v>
      </c>
      <c r="BM27" s="209">
        <f t="shared" si="24"/>
        <v>1200</v>
      </c>
      <c r="BN27" s="209">
        <f t="shared" si="24"/>
        <v>720</v>
      </c>
      <c r="BO27" s="209">
        <f t="shared" si="24"/>
        <v>480</v>
      </c>
      <c r="BP27" s="209">
        <f t="shared" si="24"/>
        <v>240</v>
      </c>
      <c r="BQ27" s="209">
        <f t="shared" si="24"/>
        <v>900</v>
      </c>
      <c r="BR27" s="209">
        <f t="shared" si="24"/>
        <v>540</v>
      </c>
      <c r="BS27" s="209">
        <f t="shared" si="24"/>
        <v>360</v>
      </c>
      <c r="BT27" s="209">
        <f t="shared" si="24"/>
        <v>180</v>
      </c>
      <c r="BU27" s="209">
        <f t="shared" si="21"/>
        <v>114.28571428571428</v>
      </c>
      <c r="BV27" s="209">
        <f t="shared" si="22"/>
        <v>114.28571428571428</v>
      </c>
      <c r="BW27" s="209">
        <f t="shared" si="23"/>
        <v>114.28571428571428</v>
      </c>
      <c r="BX27" s="209"/>
      <c r="BY27" s="209"/>
      <c r="BZ27" s="194"/>
      <c r="CA27" s="161" t="s">
        <v>6008</v>
      </c>
      <c r="CB27" s="34"/>
      <c r="CC27" s="6"/>
      <c r="CD27" s="6"/>
      <c r="CE27" s="6"/>
    </row>
    <row r="28" spans="1:85" s="204" customFormat="1" ht="39.6" hidden="1" customHeight="1" x14ac:dyDescent="0.2">
      <c r="A28" s="197"/>
      <c r="B28" s="198"/>
      <c r="C28" s="197"/>
      <c r="D28" s="197"/>
      <c r="E28" s="197"/>
      <c r="F28" s="197"/>
      <c r="G28" s="197">
        <v>8</v>
      </c>
      <c r="H28" s="198" t="s">
        <v>1569</v>
      </c>
      <c r="I28" s="197" t="s">
        <v>88</v>
      </c>
      <c r="J28" s="197" t="s">
        <v>1554</v>
      </c>
      <c r="K28" s="197" t="s">
        <v>1602</v>
      </c>
      <c r="L28" s="197">
        <v>500</v>
      </c>
      <c r="M28" s="199"/>
      <c r="N28" s="149"/>
      <c r="O28" s="150"/>
      <c r="P28" s="149"/>
      <c r="Q28" s="149"/>
      <c r="R28" s="211"/>
      <c r="S28" s="200"/>
      <c r="T28" s="211"/>
      <c r="U28" s="211"/>
      <c r="V28" s="211"/>
      <c r="W28" s="211"/>
      <c r="X28" s="211">
        <f t="shared" si="17"/>
        <v>0</v>
      </c>
      <c r="Y28" s="211"/>
      <c r="Z28" s="211"/>
      <c r="AA28" s="211"/>
      <c r="AB28" s="211">
        <f t="shared" si="18"/>
        <v>0</v>
      </c>
      <c r="AC28" s="211"/>
      <c r="AD28" s="211"/>
      <c r="AE28" s="211"/>
      <c r="AF28" s="211"/>
      <c r="AG28" s="211"/>
      <c r="AH28" s="211"/>
      <c r="AI28" s="211"/>
      <c r="AJ28" s="211"/>
      <c r="AK28" s="227"/>
      <c r="AL28" s="211">
        <f t="shared" si="3"/>
        <v>0</v>
      </c>
      <c r="AM28" s="211">
        <f t="shared" si="4"/>
        <v>0</v>
      </c>
      <c r="AN28" s="211">
        <f t="shared" si="5"/>
        <v>0</v>
      </c>
      <c r="AO28" s="211">
        <f t="shared" si="6"/>
        <v>0</v>
      </c>
      <c r="AP28" s="211">
        <f t="shared" si="7"/>
        <v>0</v>
      </c>
      <c r="AQ28" s="211">
        <f t="shared" si="8"/>
        <v>0</v>
      </c>
      <c r="AR28" s="211">
        <f t="shared" si="9"/>
        <v>0</v>
      </c>
      <c r="AS28" s="211">
        <f t="shared" si="19"/>
        <v>0</v>
      </c>
      <c r="AT28" s="211">
        <f t="shared" si="10"/>
        <v>0</v>
      </c>
      <c r="AU28" s="211">
        <f t="shared" si="11"/>
        <v>0</v>
      </c>
      <c r="AV28" s="211">
        <f t="shared" si="12"/>
        <v>0</v>
      </c>
      <c r="AW28" s="211" t="e">
        <f t="shared" si="25"/>
        <v>#DIV/0!</v>
      </c>
      <c r="AX28" s="211" t="e">
        <f t="shared" si="25"/>
        <v>#DIV/0!</v>
      </c>
      <c r="AY28" s="211" t="e">
        <f t="shared" si="25"/>
        <v>#DIV/0!</v>
      </c>
      <c r="AZ28" s="211" t="e">
        <f t="shared" si="25"/>
        <v>#DIV/0!</v>
      </c>
      <c r="BA28" s="211" t="e">
        <f t="shared" si="25"/>
        <v>#DIV/0!</v>
      </c>
      <c r="BB28" s="211" t="e">
        <f t="shared" si="25"/>
        <v>#DIV/0!</v>
      </c>
      <c r="BC28" s="211" t="e">
        <f t="shared" si="25"/>
        <v>#DIV/0!</v>
      </c>
      <c r="BD28" s="211" t="e">
        <f t="shared" si="25"/>
        <v>#DIV/0!</v>
      </c>
      <c r="BE28" s="211" t="e">
        <f t="shared" si="25"/>
        <v>#DIV/0!</v>
      </c>
      <c r="BF28" s="211" t="e">
        <f t="shared" si="25"/>
        <v>#DIV/0!</v>
      </c>
      <c r="BG28" s="211" t="e">
        <f t="shared" si="25"/>
        <v>#DIV/0!</v>
      </c>
      <c r="BH28" s="211" t="e">
        <f t="shared" si="25"/>
        <v>#DIV/0!</v>
      </c>
      <c r="BI28" s="211">
        <f t="shared" si="24"/>
        <v>0</v>
      </c>
      <c r="BJ28" s="211">
        <f t="shared" si="24"/>
        <v>0</v>
      </c>
      <c r="BK28" s="211">
        <f t="shared" si="24"/>
        <v>0</v>
      </c>
      <c r="BL28" s="211">
        <f t="shared" si="24"/>
        <v>0</v>
      </c>
      <c r="BM28" s="211">
        <f t="shared" si="24"/>
        <v>0</v>
      </c>
      <c r="BN28" s="211">
        <f t="shared" si="24"/>
        <v>0</v>
      </c>
      <c r="BO28" s="211">
        <f t="shared" si="24"/>
        <v>0</v>
      </c>
      <c r="BP28" s="211">
        <f t="shared" si="24"/>
        <v>0</v>
      </c>
      <c r="BQ28" s="211">
        <f t="shared" si="24"/>
        <v>0</v>
      </c>
      <c r="BR28" s="211">
        <f t="shared" si="24"/>
        <v>0</v>
      </c>
      <c r="BS28" s="211">
        <f t="shared" si="24"/>
        <v>0</v>
      </c>
      <c r="BT28" s="211">
        <f t="shared" si="24"/>
        <v>0</v>
      </c>
      <c r="BU28" s="211" t="e">
        <f t="shared" si="21"/>
        <v>#DIV/0!</v>
      </c>
      <c r="BV28" s="211" t="e">
        <f t="shared" si="22"/>
        <v>#DIV/0!</v>
      </c>
      <c r="BW28" s="211" t="e">
        <f t="shared" si="23"/>
        <v>#DIV/0!</v>
      </c>
      <c r="BX28" s="211"/>
      <c r="BY28" s="211"/>
      <c r="BZ28" s="201"/>
      <c r="CA28" s="230"/>
      <c r="CB28" s="202"/>
      <c r="CC28" s="203"/>
      <c r="CD28" s="203"/>
      <c r="CE28" s="203"/>
    </row>
    <row r="29" spans="1:85" x14ac:dyDescent="0.2">
      <c r="A29" s="18"/>
      <c r="B29" s="18"/>
      <c r="C29" s="18"/>
      <c r="D29" s="18"/>
      <c r="E29" s="18"/>
      <c r="F29" s="18"/>
      <c r="G29" s="170"/>
      <c r="H29" s="171"/>
      <c r="I29" s="170"/>
      <c r="J29" s="170"/>
      <c r="K29" s="170"/>
      <c r="L29" s="170"/>
      <c r="M29" s="55" t="s">
        <v>4395</v>
      </c>
      <c r="N29" s="153" t="s">
        <v>6032</v>
      </c>
      <c r="O29" s="24"/>
      <c r="P29" s="153"/>
      <c r="Q29" s="153"/>
      <c r="R29" s="208"/>
      <c r="S29" s="187"/>
      <c r="T29" s="208"/>
      <c r="U29" s="208"/>
      <c r="V29" s="208"/>
      <c r="W29" s="208"/>
      <c r="X29" s="208">
        <f t="shared" si="17"/>
        <v>0</v>
      </c>
      <c r="Y29" s="208"/>
      <c r="Z29" s="208"/>
      <c r="AA29" s="208"/>
      <c r="AB29" s="208">
        <f t="shared" si="18"/>
        <v>0</v>
      </c>
      <c r="AC29" s="208"/>
      <c r="AD29" s="208"/>
      <c r="AE29" s="208"/>
      <c r="AF29" s="208"/>
      <c r="AG29" s="208"/>
      <c r="AH29" s="208"/>
      <c r="AI29" s="208"/>
      <c r="AJ29" s="208"/>
      <c r="AK29" s="224"/>
      <c r="AL29" s="208">
        <f t="shared" si="3"/>
        <v>0</v>
      </c>
      <c r="AM29" s="208">
        <f t="shared" si="4"/>
        <v>0</v>
      </c>
      <c r="AN29" s="208">
        <f t="shared" si="5"/>
        <v>0</v>
      </c>
      <c r="AO29" s="208">
        <f t="shared" si="6"/>
        <v>0</v>
      </c>
      <c r="AP29" s="208">
        <f t="shared" si="7"/>
        <v>0</v>
      </c>
      <c r="AQ29" s="208">
        <f t="shared" si="8"/>
        <v>0</v>
      </c>
      <c r="AR29" s="208">
        <f t="shared" si="9"/>
        <v>0</v>
      </c>
      <c r="AS29" s="208">
        <f t="shared" si="19"/>
        <v>0</v>
      </c>
      <c r="AT29" s="208">
        <f t="shared" si="10"/>
        <v>0</v>
      </c>
      <c r="AU29" s="208">
        <f t="shared" si="11"/>
        <v>0</v>
      </c>
      <c r="AV29" s="208">
        <f t="shared" si="12"/>
        <v>0</v>
      </c>
      <c r="AW29" s="208" t="e">
        <f t="shared" si="25"/>
        <v>#DIV/0!</v>
      </c>
      <c r="AX29" s="208" t="e">
        <f t="shared" si="25"/>
        <v>#DIV/0!</v>
      </c>
      <c r="AY29" s="208" t="e">
        <f t="shared" si="25"/>
        <v>#DIV/0!</v>
      </c>
      <c r="AZ29" s="208" t="e">
        <f t="shared" si="25"/>
        <v>#DIV/0!</v>
      </c>
      <c r="BA29" s="208" t="e">
        <f t="shared" si="25"/>
        <v>#DIV/0!</v>
      </c>
      <c r="BB29" s="208" t="e">
        <f t="shared" si="25"/>
        <v>#DIV/0!</v>
      </c>
      <c r="BC29" s="208" t="e">
        <f t="shared" si="25"/>
        <v>#DIV/0!</v>
      </c>
      <c r="BD29" s="208" t="e">
        <f t="shared" si="25"/>
        <v>#DIV/0!</v>
      </c>
      <c r="BE29" s="208" t="e">
        <f t="shared" si="25"/>
        <v>#DIV/0!</v>
      </c>
      <c r="BF29" s="208" t="e">
        <f t="shared" si="25"/>
        <v>#DIV/0!</v>
      </c>
      <c r="BG29" s="208" t="e">
        <f t="shared" si="25"/>
        <v>#DIV/0!</v>
      </c>
      <c r="BH29" s="208" t="e">
        <f t="shared" si="25"/>
        <v>#DIV/0!</v>
      </c>
      <c r="BI29" s="208">
        <f t="shared" si="24"/>
        <v>0</v>
      </c>
      <c r="BJ29" s="208">
        <f t="shared" si="24"/>
        <v>0</v>
      </c>
      <c r="BK29" s="208">
        <f t="shared" si="24"/>
        <v>0</v>
      </c>
      <c r="BL29" s="208">
        <f t="shared" si="24"/>
        <v>0</v>
      </c>
      <c r="BM29" s="208">
        <f t="shared" si="24"/>
        <v>0</v>
      </c>
      <c r="BN29" s="208">
        <f t="shared" si="24"/>
        <v>0</v>
      </c>
      <c r="BO29" s="208">
        <f t="shared" si="24"/>
        <v>0</v>
      </c>
      <c r="BP29" s="208">
        <f t="shared" si="24"/>
        <v>0</v>
      </c>
      <c r="BQ29" s="208">
        <f t="shared" si="24"/>
        <v>0</v>
      </c>
      <c r="BR29" s="208">
        <f t="shared" si="24"/>
        <v>0</v>
      </c>
      <c r="BS29" s="208">
        <f t="shared" si="24"/>
        <v>0</v>
      </c>
      <c r="BT29" s="208">
        <f t="shared" si="24"/>
        <v>0</v>
      </c>
      <c r="BU29" s="208" t="e">
        <f t="shared" si="21"/>
        <v>#DIV/0!</v>
      </c>
      <c r="BV29" s="208" t="e">
        <f t="shared" si="22"/>
        <v>#DIV/0!</v>
      </c>
      <c r="BW29" s="208" t="e">
        <f t="shared" si="23"/>
        <v>#DIV/0!</v>
      </c>
      <c r="BX29" s="208"/>
      <c r="BY29" s="208"/>
      <c r="BZ29" s="193"/>
      <c r="CA29" s="186"/>
      <c r="CB29" s="34"/>
      <c r="CC29" s="6"/>
      <c r="CD29" s="6"/>
      <c r="CE29" s="6"/>
    </row>
    <row r="30" spans="1:85" ht="63" customHeight="1" x14ac:dyDescent="0.2">
      <c r="A30" s="18"/>
      <c r="B30" s="18"/>
      <c r="C30" s="18"/>
      <c r="D30" s="18"/>
      <c r="E30" s="18"/>
      <c r="F30" s="18"/>
      <c r="G30" s="18"/>
      <c r="H30" s="17" t="s">
        <v>1606</v>
      </c>
      <c r="I30" s="24" t="s">
        <v>88</v>
      </c>
      <c r="J30" s="431" t="s">
        <v>77</v>
      </c>
      <c r="K30" s="431"/>
      <c r="L30" s="147">
        <v>1368</v>
      </c>
      <c r="M30" s="55" t="s">
        <v>6024</v>
      </c>
      <c r="N30" s="17" t="s">
        <v>1606</v>
      </c>
      <c r="O30" s="24" t="s">
        <v>88</v>
      </c>
      <c r="P30" s="181" t="s">
        <v>1630</v>
      </c>
      <c r="Q30" s="181" t="s">
        <v>1600</v>
      </c>
      <c r="R30" s="209">
        <v>1368</v>
      </c>
      <c r="S30" s="189">
        <v>1500</v>
      </c>
      <c r="T30" s="209">
        <v>1368</v>
      </c>
      <c r="U30" s="209"/>
      <c r="V30" s="209"/>
      <c r="W30" s="209"/>
      <c r="X30" s="209">
        <f t="shared" si="17"/>
        <v>1094.4000000000001</v>
      </c>
      <c r="Y30" s="209"/>
      <c r="Z30" s="209"/>
      <c r="AA30" s="209"/>
      <c r="AB30" s="209">
        <f t="shared" si="18"/>
        <v>820.8</v>
      </c>
      <c r="AC30" s="209"/>
      <c r="AD30" s="209"/>
      <c r="AE30" s="209"/>
      <c r="AF30" s="209"/>
      <c r="AG30" s="209"/>
      <c r="AH30" s="209"/>
      <c r="AI30" s="209"/>
      <c r="AJ30" s="209"/>
      <c r="AK30" s="225">
        <v>1500</v>
      </c>
      <c r="AL30" s="209">
        <f t="shared" si="3"/>
        <v>900</v>
      </c>
      <c r="AM30" s="209">
        <f t="shared" si="4"/>
        <v>600</v>
      </c>
      <c r="AN30" s="209">
        <f t="shared" si="5"/>
        <v>300</v>
      </c>
      <c r="AO30" s="209">
        <f t="shared" si="6"/>
        <v>1200</v>
      </c>
      <c r="AP30" s="209">
        <f t="shared" si="7"/>
        <v>720</v>
      </c>
      <c r="AQ30" s="209">
        <f t="shared" si="8"/>
        <v>480</v>
      </c>
      <c r="AR30" s="209">
        <f t="shared" si="9"/>
        <v>240</v>
      </c>
      <c r="AS30" s="209">
        <f t="shared" si="19"/>
        <v>900</v>
      </c>
      <c r="AT30" s="209">
        <f t="shared" si="10"/>
        <v>540</v>
      </c>
      <c r="AU30" s="209">
        <f t="shared" si="11"/>
        <v>360</v>
      </c>
      <c r="AV30" s="209">
        <f t="shared" si="12"/>
        <v>180</v>
      </c>
      <c r="AW30" s="209">
        <f t="shared" si="25"/>
        <v>9.6491228070175428</v>
      </c>
      <c r="AX30" s="209" t="e">
        <f t="shared" si="25"/>
        <v>#DIV/0!</v>
      </c>
      <c r="AY30" s="209" t="e">
        <f t="shared" si="25"/>
        <v>#DIV/0!</v>
      </c>
      <c r="AZ30" s="209" t="e">
        <f t="shared" si="25"/>
        <v>#DIV/0!</v>
      </c>
      <c r="BA30" s="209">
        <f t="shared" si="25"/>
        <v>9.6491228070175357</v>
      </c>
      <c r="BB30" s="209" t="e">
        <f t="shared" si="25"/>
        <v>#DIV/0!</v>
      </c>
      <c r="BC30" s="209" t="e">
        <f t="shared" si="25"/>
        <v>#DIV/0!</v>
      </c>
      <c r="BD30" s="209" t="e">
        <f t="shared" si="25"/>
        <v>#DIV/0!</v>
      </c>
      <c r="BE30" s="209">
        <f t="shared" si="25"/>
        <v>9.6491228070175499</v>
      </c>
      <c r="BF30" s="209" t="e">
        <f t="shared" si="25"/>
        <v>#DIV/0!</v>
      </c>
      <c r="BG30" s="209" t="e">
        <f t="shared" si="25"/>
        <v>#DIV/0!</v>
      </c>
      <c r="BH30" s="209" t="e">
        <f t="shared" si="25"/>
        <v>#DIV/0!</v>
      </c>
      <c r="BI30" s="209">
        <f t="shared" si="24"/>
        <v>1500</v>
      </c>
      <c r="BJ30" s="209">
        <f t="shared" si="24"/>
        <v>900</v>
      </c>
      <c r="BK30" s="209">
        <f t="shared" si="24"/>
        <v>600</v>
      </c>
      <c r="BL30" s="209">
        <f t="shared" si="24"/>
        <v>300</v>
      </c>
      <c r="BM30" s="209">
        <f t="shared" si="24"/>
        <v>1200</v>
      </c>
      <c r="BN30" s="209">
        <f t="shared" si="24"/>
        <v>720</v>
      </c>
      <c r="BO30" s="209">
        <f t="shared" si="24"/>
        <v>480</v>
      </c>
      <c r="BP30" s="209">
        <f t="shared" si="24"/>
        <v>240</v>
      </c>
      <c r="BQ30" s="209">
        <f t="shared" si="24"/>
        <v>900</v>
      </c>
      <c r="BR30" s="209">
        <f t="shared" si="24"/>
        <v>540</v>
      </c>
      <c r="BS30" s="209">
        <f t="shared" si="24"/>
        <v>360</v>
      </c>
      <c r="BT30" s="209">
        <f t="shared" si="24"/>
        <v>180</v>
      </c>
      <c r="BU30" s="209">
        <f t="shared" si="21"/>
        <v>9.6491228070175428</v>
      </c>
      <c r="BV30" s="209">
        <f t="shared" si="22"/>
        <v>9.6491228070175357</v>
      </c>
      <c r="BW30" s="209">
        <f t="shared" si="23"/>
        <v>9.6491228070175499</v>
      </c>
      <c r="BX30" s="209"/>
      <c r="BY30" s="209"/>
      <c r="BZ30" s="194"/>
      <c r="CA30" s="161" t="s">
        <v>6008</v>
      </c>
      <c r="CB30" s="32"/>
      <c r="CC30" s="6"/>
      <c r="CD30" s="6"/>
      <c r="CE30" s="6"/>
      <c r="CF30" s="446" t="s">
        <v>122</v>
      </c>
      <c r="CG30" s="1" t="s">
        <v>6034</v>
      </c>
    </row>
    <row r="31" spans="1:85" ht="37.5" x14ac:dyDescent="0.2">
      <c r="A31" s="18"/>
      <c r="B31" s="18"/>
      <c r="C31" s="18"/>
      <c r="D31" s="18"/>
      <c r="E31" s="18"/>
      <c r="F31" s="18"/>
      <c r="G31" s="18"/>
      <c r="H31" s="17" t="s">
        <v>1607</v>
      </c>
      <c r="I31" s="24" t="s">
        <v>88</v>
      </c>
      <c r="J31" s="431" t="s">
        <v>77</v>
      </c>
      <c r="K31" s="431"/>
      <c r="L31" s="147">
        <v>1368</v>
      </c>
      <c r="M31" s="54" t="s">
        <v>6024</v>
      </c>
      <c r="N31" s="17" t="s">
        <v>1607</v>
      </c>
      <c r="O31" s="24" t="s">
        <v>88</v>
      </c>
      <c r="P31" s="161" t="s">
        <v>473</v>
      </c>
      <c r="Q31" s="181" t="s">
        <v>6033</v>
      </c>
      <c r="R31" s="209">
        <v>1368</v>
      </c>
      <c r="S31" s="189">
        <v>1500</v>
      </c>
      <c r="T31" s="209">
        <v>1368</v>
      </c>
      <c r="U31" s="209"/>
      <c r="V31" s="209"/>
      <c r="W31" s="209"/>
      <c r="X31" s="209">
        <f t="shared" si="17"/>
        <v>1094.4000000000001</v>
      </c>
      <c r="Y31" s="209"/>
      <c r="Z31" s="209"/>
      <c r="AA31" s="209"/>
      <c r="AB31" s="209">
        <f t="shared" si="18"/>
        <v>820.8</v>
      </c>
      <c r="AC31" s="209"/>
      <c r="AD31" s="209"/>
      <c r="AE31" s="209"/>
      <c r="AF31" s="209"/>
      <c r="AG31" s="209"/>
      <c r="AH31" s="209"/>
      <c r="AI31" s="209"/>
      <c r="AJ31" s="209"/>
      <c r="AK31" s="225">
        <v>1500</v>
      </c>
      <c r="AL31" s="209">
        <f t="shared" si="3"/>
        <v>900</v>
      </c>
      <c r="AM31" s="209">
        <f t="shared" si="4"/>
        <v>600</v>
      </c>
      <c r="AN31" s="209">
        <f t="shared" si="5"/>
        <v>300</v>
      </c>
      <c r="AO31" s="209">
        <f t="shared" si="6"/>
        <v>1200</v>
      </c>
      <c r="AP31" s="209">
        <f t="shared" si="7"/>
        <v>720</v>
      </c>
      <c r="AQ31" s="209">
        <f t="shared" si="8"/>
        <v>480</v>
      </c>
      <c r="AR31" s="209">
        <f t="shared" si="9"/>
        <v>240</v>
      </c>
      <c r="AS31" s="209">
        <f t="shared" si="19"/>
        <v>900</v>
      </c>
      <c r="AT31" s="209">
        <f t="shared" si="10"/>
        <v>540</v>
      </c>
      <c r="AU31" s="209">
        <f t="shared" si="11"/>
        <v>360</v>
      </c>
      <c r="AV31" s="209">
        <f t="shared" si="12"/>
        <v>180</v>
      </c>
      <c r="AW31" s="209">
        <f t="shared" si="25"/>
        <v>9.6491228070175428</v>
      </c>
      <c r="AX31" s="209" t="e">
        <f t="shared" si="25"/>
        <v>#DIV/0!</v>
      </c>
      <c r="AY31" s="209" t="e">
        <f t="shared" si="25"/>
        <v>#DIV/0!</v>
      </c>
      <c r="AZ31" s="209" t="e">
        <f t="shared" si="25"/>
        <v>#DIV/0!</v>
      </c>
      <c r="BA31" s="209">
        <f t="shared" si="25"/>
        <v>9.6491228070175357</v>
      </c>
      <c r="BB31" s="209" t="e">
        <f t="shared" si="25"/>
        <v>#DIV/0!</v>
      </c>
      <c r="BC31" s="209" t="e">
        <f t="shared" si="25"/>
        <v>#DIV/0!</v>
      </c>
      <c r="BD31" s="209" t="e">
        <f t="shared" si="25"/>
        <v>#DIV/0!</v>
      </c>
      <c r="BE31" s="209">
        <f t="shared" si="25"/>
        <v>9.6491228070175499</v>
      </c>
      <c r="BF31" s="209" t="e">
        <f t="shared" si="25"/>
        <v>#DIV/0!</v>
      </c>
      <c r="BG31" s="209" t="e">
        <f t="shared" si="25"/>
        <v>#DIV/0!</v>
      </c>
      <c r="BH31" s="209" t="e">
        <f t="shared" si="25"/>
        <v>#DIV/0!</v>
      </c>
      <c r="BI31" s="209">
        <f t="shared" si="24"/>
        <v>1500</v>
      </c>
      <c r="BJ31" s="209">
        <f t="shared" si="24"/>
        <v>900</v>
      </c>
      <c r="BK31" s="209">
        <f t="shared" si="24"/>
        <v>600</v>
      </c>
      <c r="BL31" s="209">
        <f t="shared" si="24"/>
        <v>300</v>
      </c>
      <c r="BM31" s="209">
        <f t="shared" si="24"/>
        <v>1200</v>
      </c>
      <c r="BN31" s="209">
        <f t="shared" si="24"/>
        <v>720</v>
      </c>
      <c r="BO31" s="209">
        <f t="shared" si="24"/>
        <v>480</v>
      </c>
      <c r="BP31" s="209">
        <f t="shared" si="24"/>
        <v>240</v>
      </c>
      <c r="BQ31" s="209">
        <f t="shared" si="24"/>
        <v>900</v>
      </c>
      <c r="BR31" s="209">
        <f t="shared" si="24"/>
        <v>540</v>
      </c>
      <c r="BS31" s="209">
        <f t="shared" si="24"/>
        <v>360</v>
      </c>
      <c r="BT31" s="209">
        <f t="shared" si="24"/>
        <v>180</v>
      </c>
      <c r="BU31" s="209">
        <f t="shared" si="21"/>
        <v>9.6491228070175428</v>
      </c>
      <c r="BV31" s="209">
        <f t="shared" si="22"/>
        <v>9.6491228070175357</v>
      </c>
      <c r="BW31" s="209">
        <f t="shared" si="23"/>
        <v>9.6491228070175499</v>
      </c>
      <c r="BX31" s="209"/>
      <c r="BY31" s="209"/>
      <c r="BZ31" s="194"/>
      <c r="CA31" s="161" t="s">
        <v>6008</v>
      </c>
      <c r="CB31" s="34"/>
      <c r="CC31" s="6"/>
      <c r="CD31" s="6"/>
      <c r="CE31" s="6"/>
      <c r="CF31" s="447"/>
    </row>
    <row r="32" spans="1:85" ht="37.5" x14ac:dyDescent="0.2">
      <c r="A32" s="18"/>
      <c r="B32" s="18"/>
      <c r="C32" s="18"/>
      <c r="D32" s="18"/>
      <c r="E32" s="18"/>
      <c r="F32" s="18"/>
      <c r="G32" s="18"/>
      <c r="H32" s="17" t="s">
        <v>1608</v>
      </c>
      <c r="I32" s="24" t="s">
        <v>88</v>
      </c>
      <c r="J32" s="431" t="s">
        <v>77</v>
      </c>
      <c r="K32" s="431"/>
      <c r="L32" s="147">
        <v>1368</v>
      </c>
      <c r="M32" s="54" t="s">
        <v>6024</v>
      </c>
      <c r="N32" s="17" t="s">
        <v>1608</v>
      </c>
      <c r="O32" s="24" t="s">
        <v>88</v>
      </c>
      <c r="P32" s="161" t="s">
        <v>473</v>
      </c>
      <c r="Q32" s="181" t="s">
        <v>6033</v>
      </c>
      <c r="R32" s="209">
        <v>1368</v>
      </c>
      <c r="S32" s="189">
        <v>1500</v>
      </c>
      <c r="T32" s="209">
        <v>1368</v>
      </c>
      <c r="U32" s="209"/>
      <c r="V32" s="209"/>
      <c r="W32" s="209"/>
      <c r="X32" s="209">
        <f t="shared" si="17"/>
        <v>1094.4000000000001</v>
      </c>
      <c r="Y32" s="209"/>
      <c r="Z32" s="209"/>
      <c r="AA32" s="209"/>
      <c r="AB32" s="209">
        <f t="shared" si="18"/>
        <v>820.8</v>
      </c>
      <c r="AC32" s="209"/>
      <c r="AD32" s="209"/>
      <c r="AE32" s="209"/>
      <c r="AF32" s="209"/>
      <c r="AG32" s="209"/>
      <c r="AH32" s="209"/>
      <c r="AI32" s="209"/>
      <c r="AJ32" s="209"/>
      <c r="AK32" s="225">
        <v>1500</v>
      </c>
      <c r="AL32" s="209">
        <f t="shared" si="3"/>
        <v>900</v>
      </c>
      <c r="AM32" s="209">
        <f t="shared" si="4"/>
        <v>600</v>
      </c>
      <c r="AN32" s="209">
        <f t="shared" si="5"/>
        <v>300</v>
      </c>
      <c r="AO32" s="209">
        <f t="shared" si="6"/>
        <v>1200</v>
      </c>
      <c r="AP32" s="209">
        <f t="shared" si="7"/>
        <v>720</v>
      </c>
      <c r="AQ32" s="209">
        <f t="shared" si="8"/>
        <v>480</v>
      </c>
      <c r="AR32" s="209">
        <f t="shared" si="9"/>
        <v>240</v>
      </c>
      <c r="AS32" s="209">
        <f t="shared" si="19"/>
        <v>900</v>
      </c>
      <c r="AT32" s="209">
        <f t="shared" si="10"/>
        <v>540</v>
      </c>
      <c r="AU32" s="209">
        <f t="shared" si="11"/>
        <v>360</v>
      </c>
      <c r="AV32" s="209">
        <f t="shared" si="12"/>
        <v>180</v>
      </c>
      <c r="AW32" s="209">
        <f t="shared" si="25"/>
        <v>9.6491228070175428</v>
      </c>
      <c r="AX32" s="209" t="e">
        <f t="shared" si="25"/>
        <v>#DIV/0!</v>
      </c>
      <c r="AY32" s="209" t="e">
        <f t="shared" si="25"/>
        <v>#DIV/0!</v>
      </c>
      <c r="AZ32" s="209" t="e">
        <f t="shared" si="25"/>
        <v>#DIV/0!</v>
      </c>
      <c r="BA32" s="209">
        <f t="shared" si="25"/>
        <v>9.6491228070175357</v>
      </c>
      <c r="BB32" s="209" t="e">
        <f t="shared" si="25"/>
        <v>#DIV/0!</v>
      </c>
      <c r="BC32" s="209" t="e">
        <f t="shared" si="25"/>
        <v>#DIV/0!</v>
      </c>
      <c r="BD32" s="209" t="e">
        <f t="shared" si="25"/>
        <v>#DIV/0!</v>
      </c>
      <c r="BE32" s="209">
        <f t="shared" si="25"/>
        <v>9.6491228070175499</v>
      </c>
      <c r="BF32" s="209" t="e">
        <f t="shared" si="25"/>
        <v>#DIV/0!</v>
      </c>
      <c r="BG32" s="209" t="e">
        <f t="shared" si="25"/>
        <v>#DIV/0!</v>
      </c>
      <c r="BH32" s="209" t="e">
        <f t="shared" si="25"/>
        <v>#DIV/0!</v>
      </c>
      <c r="BI32" s="209">
        <f t="shared" si="24"/>
        <v>1500</v>
      </c>
      <c r="BJ32" s="209">
        <f t="shared" si="24"/>
        <v>900</v>
      </c>
      <c r="BK32" s="209">
        <f t="shared" si="24"/>
        <v>600</v>
      </c>
      <c r="BL32" s="209">
        <f t="shared" si="24"/>
        <v>300</v>
      </c>
      <c r="BM32" s="209">
        <f t="shared" si="24"/>
        <v>1200</v>
      </c>
      <c r="BN32" s="209">
        <f t="shared" si="24"/>
        <v>720</v>
      </c>
      <c r="BO32" s="209">
        <f t="shared" si="24"/>
        <v>480</v>
      </c>
      <c r="BP32" s="209">
        <f t="shared" si="24"/>
        <v>240</v>
      </c>
      <c r="BQ32" s="209">
        <f t="shared" si="24"/>
        <v>900</v>
      </c>
      <c r="BR32" s="209">
        <f t="shared" si="24"/>
        <v>540</v>
      </c>
      <c r="BS32" s="209">
        <f t="shared" si="24"/>
        <v>360</v>
      </c>
      <c r="BT32" s="209">
        <f t="shared" si="24"/>
        <v>180</v>
      </c>
      <c r="BU32" s="209">
        <f t="shared" si="21"/>
        <v>9.6491228070175428</v>
      </c>
      <c r="BV32" s="209">
        <f t="shared" si="22"/>
        <v>9.6491228070175357</v>
      </c>
      <c r="BW32" s="209">
        <f t="shared" si="23"/>
        <v>9.6491228070175499</v>
      </c>
      <c r="BX32" s="209"/>
      <c r="BY32" s="209"/>
      <c r="BZ32" s="194"/>
      <c r="CA32" s="161" t="s">
        <v>6008</v>
      </c>
      <c r="CB32" s="34"/>
      <c r="CC32" s="6"/>
      <c r="CD32" s="6"/>
      <c r="CE32" s="6"/>
      <c r="CF32" s="447"/>
    </row>
    <row r="33" spans="1:85" ht="38.25" x14ac:dyDescent="0.2">
      <c r="A33" s="170">
        <v>4</v>
      </c>
      <c r="B33" s="171" t="s">
        <v>5588</v>
      </c>
      <c r="C33" s="170" t="s">
        <v>88</v>
      </c>
      <c r="D33" s="170" t="s">
        <v>5589</v>
      </c>
      <c r="E33" s="170" t="s">
        <v>123</v>
      </c>
      <c r="F33" s="170">
        <v>700</v>
      </c>
      <c r="G33" s="170">
        <v>4</v>
      </c>
      <c r="H33" s="171" t="s">
        <v>1617</v>
      </c>
      <c r="I33" s="170" t="s">
        <v>88</v>
      </c>
      <c r="J33" s="170" t="s">
        <v>1618</v>
      </c>
      <c r="K33" s="170" t="s">
        <v>473</v>
      </c>
      <c r="L33" s="170">
        <v>820</v>
      </c>
      <c r="M33" s="55" t="s">
        <v>4396</v>
      </c>
      <c r="N33" s="21" t="s">
        <v>6013</v>
      </c>
      <c r="O33" s="156" t="s">
        <v>88</v>
      </c>
      <c r="P33" s="161" t="s">
        <v>1610</v>
      </c>
      <c r="Q33" s="161" t="s">
        <v>6015</v>
      </c>
      <c r="R33" s="209">
        <v>820</v>
      </c>
      <c r="S33" s="189">
        <v>1000</v>
      </c>
      <c r="T33" s="209">
        <v>820</v>
      </c>
      <c r="U33" s="209"/>
      <c r="V33" s="209"/>
      <c r="W33" s="209"/>
      <c r="X33" s="209">
        <f t="shared" si="17"/>
        <v>656</v>
      </c>
      <c r="Y33" s="209"/>
      <c r="Z33" s="209"/>
      <c r="AA33" s="209"/>
      <c r="AB33" s="209">
        <f t="shared" si="18"/>
        <v>492</v>
      </c>
      <c r="AC33" s="209"/>
      <c r="AD33" s="209"/>
      <c r="AE33" s="209"/>
      <c r="AF33" s="209"/>
      <c r="AG33" s="209"/>
      <c r="AH33" s="209"/>
      <c r="AI33" s="209"/>
      <c r="AJ33" s="209"/>
      <c r="AK33" s="225">
        <v>1000</v>
      </c>
      <c r="AL33" s="209">
        <f t="shared" si="3"/>
        <v>600</v>
      </c>
      <c r="AM33" s="209">
        <f t="shared" si="4"/>
        <v>400</v>
      </c>
      <c r="AN33" s="209">
        <f t="shared" si="5"/>
        <v>200</v>
      </c>
      <c r="AO33" s="209">
        <f t="shared" si="6"/>
        <v>800</v>
      </c>
      <c r="AP33" s="209">
        <f t="shared" si="7"/>
        <v>480</v>
      </c>
      <c r="AQ33" s="209">
        <f t="shared" si="8"/>
        <v>320</v>
      </c>
      <c r="AR33" s="209">
        <f t="shared" si="9"/>
        <v>160</v>
      </c>
      <c r="AS33" s="209">
        <f t="shared" si="19"/>
        <v>600</v>
      </c>
      <c r="AT33" s="209">
        <f t="shared" si="10"/>
        <v>360</v>
      </c>
      <c r="AU33" s="209">
        <f t="shared" si="11"/>
        <v>240</v>
      </c>
      <c r="AV33" s="209">
        <f t="shared" si="12"/>
        <v>120</v>
      </c>
      <c r="AW33" s="209">
        <f t="shared" si="25"/>
        <v>21.951219512195124</v>
      </c>
      <c r="AX33" s="209" t="e">
        <f t="shared" si="25"/>
        <v>#DIV/0!</v>
      </c>
      <c r="AY33" s="209" t="e">
        <f t="shared" si="25"/>
        <v>#DIV/0!</v>
      </c>
      <c r="AZ33" s="209" t="e">
        <f t="shared" si="25"/>
        <v>#DIV/0!</v>
      </c>
      <c r="BA33" s="209">
        <f t="shared" si="25"/>
        <v>21.951219512195124</v>
      </c>
      <c r="BB33" s="209" t="e">
        <f t="shared" si="25"/>
        <v>#DIV/0!</v>
      </c>
      <c r="BC33" s="209" t="e">
        <f t="shared" si="25"/>
        <v>#DIV/0!</v>
      </c>
      <c r="BD33" s="209" t="e">
        <f t="shared" si="25"/>
        <v>#DIV/0!</v>
      </c>
      <c r="BE33" s="209">
        <f t="shared" si="25"/>
        <v>21.951219512195124</v>
      </c>
      <c r="BF33" s="209" t="e">
        <f t="shared" si="25"/>
        <v>#DIV/0!</v>
      </c>
      <c r="BG33" s="209" t="e">
        <f t="shared" si="25"/>
        <v>#DIV/0!</v>
      </c>
      <c r="BH33" s="209" t="e">
        <f t="shared" si="25"/>
        <v>#DIV/0!</v>
      </c>
      <c r="BI33" s="209">
        <f t="shared" si="24"/>
        <v>1000</v>
      </c>
      <c r="BJ33" s="209">
        <f t="shared" si="24"/>
        <v>600</v>
      </c>
      <c r="BK33" s="209">
        <f t="shared" si="24"/>
        <v>400</v>
      </c>
      <c r="BL33" s="209">
        <f t="shared" si="24"/>
        <v>200</v>
      </c>
      <c r="BM33" s="209">
        <f t="shared" si="24"/>
        <v>800</v>
      </c>
      <c r="BN33" s="209">
        <f t="shared" si="24"/>
        <v>480</v>
      </c>
      <c r="BO33" s="209">
        <f t="shared" si="24"/>
        <v>320</v>
      </c>
      <c r="BP33" s="209">
        <f t="shared" si="24"/>
        <v>160</v>
      </c>
      <c r="BQ33" s="209">
        <f t="shared" si="24"/>
        <v>600</v>
      </c>
      <c r="BR33" s="209">
        <f t="shared" si="24"/>
        <v>360</v>
      </c>
      <c r="BS33" s="209">
        <f t="shared" si="24"/>
        <v>240</v>
      </c>
      <c r="BT33" s="209">
        <f t="shared" si="24"/>
        <v>120</v>
      </c>
      <c r="BU33" s="209">
        <f t="shared" si="21"/>
        <v>21.951219512195124</v>
      </c>
      <c r="BV33" s="209">
        <f t="shared" si="22"/>
        <v>21.951219512195124</v>
      </c>
      <c r="BW33" s="209">
        <f t="shared" si="23"/>
        <v>21.951219512195124</v>
      </c>
      <c r="BX33" s="209"/>
      <c r="BY33" s="209"/>
      <c r="BZ33" s="194"/>
      <c r="CA33" s="161" t="s">
        <v>6016</v>
      </c>
      <c r="CB33" s="34"/>
      <c r="CC33" s="6"/>
      <c r="CD33" s="6"/>
      <c r="CE33" s="6"/>
      <c r="CF33" s="1" t="s">
        <v>6035</v>
      </c>
      <c r="CG33" s="1" t="s">
        <v>6039</v>
      </c>
    </row>
    <row r="34" spans="1:85" ht="38.25" x14ac:dyDescent="0.2">
      <c r="A34" s="170">
        <v>5</v>
      </c>
      <c r="B34" s="171" t="s">
        <v>5591</v>
      </c>
      <c r="C34" s="170" t="s">
        <v>90</v>
      </c>
      <c r="D34" s="170" t="s">
        <v>1620</v>
      </c>
      <c r="E34" s="170" t="s">
        <v>1621</v>
      </c>
      <c r="F34" s="170">
        <v>250</v>
      </c>
      <c r="G34" s="170">
        <v>5</v>
      </c>
      <c r="H34" s="171" t="s">
        <v>1619</v>
      </c>
      <c r="I34" s="170" t="s">
        <v>90</v>
      </c>
      <c r="J34" s="170" t="s">
        <v>1620</v>
      </c>
      <c r="K34" s="170" t="s">
        <v>1621</v>
      </c>
      <c r="L34" s="170">
        <v>300</v>
      </c>
      <c r="M34" s="183" t="s">
        <v>4397</v>
      </c>
      <c r="N34" s="161" t="s">
        <v>6037</v>
      </c>
      <c r="O34" s="156" t="s">
        <v>90</v>
      </c>
      <c r="P34" s="161" t="s">
        <v>1610</v>
      </c>
      <c r="Q34" s="161" t="s">
        <v>6036</v>
      </c>
      <c r="R34" s="147">
        <v>300</v>
      </c>
      <c r="S34" s="189">
        <v>700</v>
      </c>
      <c r="T34" s="147">
        <v>300</v>
      </c>
      <c r="U34" s="147"/>
      <c r="V34" s="147"/>
      <c r="W34" s="147"/>
      <c r="X34" s="147">
        <f t="shared" si="17"/>
        <v>240</v>
      </c>
      <c r="Y34" s="147"/>
      <c r="Z34" s="147"/>
      <c r="AA34" s="147"/>
      <c r="AB34" s="147">
        <f t="shared" si="18"/>
        <v>180</v>
      </c>
      <c r="AC34" s="147"/>
      <c r="AD34" s="147"/>
      <c r="AE34" s="147"/>
      <c r="AF34" s="147"/>
      <c r="AG34" s="147"/>
      <c r="AH34" s="147"/>
      <c r="AI34" s="147"/>
      <c r="AJ34" s="147"/>
      <c r="AK34" s="225">
        <v>700</v>
      </c>
      <c r="AL34" s="147">
        <f t="shared" si="3"/>
        <v>420</v>
      </c>
      <c r="AM34" s="147">
        <f t="shared" si="4"/>
        <v>280</v>
      </c>
      <c r="AN34" s="147">
        <f t="shared" si="5"/>
        <v>140</v>
      </c>
      <c r="AO34" s="147">
        <f t="shared" si="6"/>
        <v>560</v>
      </c>
      <c r="AP34" s="147">
        <f t="shared" si="7"/>
        <v>340</v>
      </c>
      <c r="AQ34" s="147">
        <f t="shared" si="8"/>
        <v>220</v>
      </c>
      <c r="AR34" s="147">
        <f t="shared" si="9"/>
        <v>110</v>
      </c>
      <c r="AS34" s="147">
        <f t="shared" si="19"/>
        <v>420</v>
      </c>
      <c r="AT34" s="147">
        <f t="shared" si="10"/>
        <v>250</v>
      </c>
      <c r="AU34" s="147">
        <f t="shared" si="11"/>
        <v>170</v>
      </c>
      <c r="AV34" s="147">
        <f t="shared" si="12"/>
        <v>80</v>
      </c>
      <c r="AW34" s="147">
        <f t="shared" si="25"/>
        <v>133.33333333333331</v>
      </c>
      <c r="AX34" s="147" t="e">
        <f t="shared" si="25"/>
        <v>#DIV/0!</v>
      </c>
      <c r="AY34" s="147" t="e">
        <f t="shared" si="25"/>
        <v>#DIV/0!</v>
      </c>
      <c r="AZ34" s="147" t="e">
        <f t="shared" si="25"/>
        <v>#DIV/0!</v>
      </c>
      <c r="BA34" s="147">
        <f t="shared" si="25"/>
        <v>133.33333333333331</v>
      </c>
      <c r="BB34" s="147" t="e">
        <f t="shared" si="25"/>
        <v>#DIV/0!</v>
      </c>
      <c r="BC34" s="147" t="e">
        <f t="shared" si="25"/>
        <v>#DIV/0!</v>
      </c>
      <c r="BD34" s="147" t="e">
        <f t="shared" si="25"/>
        <v>#DIV/0!</v>
      </c>
      <c r="BE34" s="147">
        <f t="shared" si="25"/>
        <v>133.33333333333331</v>
      </c>
      <c r="BF34" s="147" t="e">
        <f t="shared" si="25"/>
        <v>#DIV/0!</v>
      </c>
      <c r="BG34" s="147" t="e">
        <f t="shared" si="25"/>
        <v>#DIV/0!</v>
      </c>
      <c r="BH34" s="147" t="e">
        <f t="shared" si="25"/>
        <v>#DIV/0!</v>
      </c>
      <c r="BI34" s="147">
        <f t="shared" si="24"/>
        <v>700</v>
      </c>
      <c r="BJ34" s="147">
        <f t="shared" si="24"/>
        <v>420</v>
      </c>
      <c r="BK34" s="147">
        <f t="shared" si="24"/>
        <v>280</v>
      </c>
      <c r="BL34" s="147">
        <f t="shared" si="24"/>
        <v>140</v>
      </c>
      <c r="BM34" s="147">
        <f t="shared" si="24"/>
        <v>560</v>
      </c>
      <c r="BN34" s="147">
        <f t="shared" si="24"/>
        <v>340</v>
      </c>
      <c r="BO34" s="147">
        <f t="shared" si="24"/>
        <v>220</v>
      </c>
      <c r="BP34" s="147">
        <f t="shared" si="24"/>
        <v>110</v>
      </c>
      <c r="BQ34" s="147">
        <f t="shared" si="24"/>
        <v>420</v>
      </c>
      <c r="BR34" s="147">
        <f t="shared" si="24"/>
        <v>250</v>
      </c>
      <c r="BS34" s="147">
        <f t="shared" si="24"/>
        <v>170</v>
      </c>
      <c r="BT34" s="147">
        <f t="shared" si="24"/>
        <v>80</v>
      </c>
      <c r="BU34" s="147">
        <f t="shared" si="21"/>
        <v>133.33333333333331</v>
      </c>
      <c r="BV34" s="147">
        <f t="shared" si="22"/>
        <v>133.33333333333331</v>
      </c>
      <c r="BW34" s="147">
        <f t="shared" si="23"/>
        <v>133.33333333333331</v>
      </c>
      <c r="BX34" s="147"/>
      <c r="BY34" s="147"/>
      <c r="BZ34" s="34"/>
      <c r="CA34" s="161" t="s">
        <v>6012</v>
      </c>
      <c r="CB34" s="6"/>
      <c r="CC34" s="6"/>
      <c r="CD34" s="1"/>
      <c r="CE34" s="1"/>
      <c r="CF34" s="1" t="s">
        <v>6038</v>
      </c>
      <c r="CG34" s="1" t="s">
        <v>6040</v>
      </c>
    </row>
    <row r="35" spans="1:85" ht="37.5" x14ac:dyDescent="0.2">
      <c r="A35" s="170">
        <v>6</v>
      </c>
      <c r="B35" s="171" t="s">
        <v>5592</v>
      </c>
      <c r="C35" s="170" t="s">
        <v>90</v>
      </c>
      <c r="D35" s="170" t="s">
        <v>123</v>
      </c>
      <c r="E35" s="170" t="s">
        <v>5593</v>
      </c>
      <c r="F35" s="170">
        <v>250</v>
      </c>
      <c r="G35" s="170">
        <v>6</v>
      </c>
      <c r="H35" s="171" t="s">
        <v>1622</v>
      </c>
      <c r="I35" s="170" t="s">
        <v>90</v>
      </c>
      <c r="J35" s="170" t="s">
        <v>473</v>
      </c>
      <c r="K35" s="170" t="s">
        <v>1623</v>
      </c>
      <c r="L35" s="170">
        <v>300</v>
      </c>
      <c r="M35" s="183" t="s">
        <v>4398</v>
      </c>
      <c r="N35" s="17" t="s">
        <v>1622</v>
      </c>
      <c r="O35" s="24" t="s">
        <v>90</v>
      </c>
      <c r="P35" s="161" t="s">
        <v>6015</v>
      </c>
      <c r="Q35" s="17" t="s">
        <v>473</v>
      </c>
      <c r="R35" s="147">
        <v>300</v>
      </c>
      <c r="S35" s="189">
        <v>1000</v>
      </c>
      <c r="T35" s="147">
        <v>300</v>
      </c>
      <c r="U35" s="147"/>
      <c r="V35" s="147"/>
      <c r="W35" s="147"/>
      <c r="X35" s="147">
        <f t="shared" si="17"/>
        <v>240</v>
      </c>
      <c r="Y35" s="147"/>
      <c r="Z35" s="147"/>
      <c r="AA35" s="147"/>
      <c r="AB35" s="147">
        <f t="shared" si="18"/>
        <v>180</v>
      </c>
      <c r="AC35" s="147"/>
      <c r="AD35" s="147"/>
      <c r="AE35" s="147"/>
      <c r="AF35" s="147"/>
      <c r="AG35" s="147"/>
      <c r="AH35" s="147"/>
      <c r="AI35" s="147"/>
      <c r="AJ35" s="147"/>
      <c r="AK35" s="225">
        <v>1000</v>
      </c>
      <c r="AL35" s="147">
        <f t="shared" si="3"/>
        <v>600</v>
      </c>
      <c r="AM35" s="147">
        <f t="shared" si="4"/>
        <v>400</v>
      </c>
      <c r="AN35" s="147">
        <f t="shared" si="5"/>
        <v>200</v>
      </c>
      <c r="AO35" s="147">
        <f t="shared" si="6"/>
        <v>800</v>
      </c>
      <c r="AP35" s="147">
        <f t="shared" si="7"/>
        <v>480</v>
      </c>
      <c r="AQ35" s="147">
        <f t="shared" si="8"/>
        <v>320</v>
      </c>
      <c r="AR35" s="147">
        <f t="shared" si="9"/>
        <v>160</v>
      </c>
      <c r="AS35" s="147">
        <f t="shared" si="19"/>
        <v>600</v>
      </c>
      <c r="AT35" s="147">
        <f t="shared" si="10"/>
        <v>360</v>
      </c>
      <c r="AU35" s="147">
        <f t="shared" si="11"/>
        <v>240</v>
      </c>
      <c r="AV35" s="147">
        <f t="shared" si="12"/>
        <v>120</v>
      </c>
      <c r="AW35" s="147">
        <f t="shared" si="25"/>
        <v>233.33333333333334</v>
      </c>
      <c r="AX35" s="147" t="e">
        <f t="shared" si="25"/>
        <v>#DIV/0!</v>
      </c>
      <c r="AY35" s="147" t="e">
        <f t="shared" si="25"/>
        <v>#DIV/0!</v>
      </c>
      <c r="AZ35" s="147" t="e">
        <f t="shared" ref="AZ35:BH36" si="26">(AN35-W35)/W35*100</f>
        <v>#DIV/0!</v>
      </c>
      <c r="BA35" s="147">
        <f t="shared" si="26"/>
        <v>233.33333333333334</v>
      </c>
      <c r="BB35" s="147" t="e">
        <f t="shared" si="26"/>
        <v>#DIV/0!</v>
      </c>
      <c r="BC35" s="147" t="e">
        <f t="shared" si="26"/>
        <v>#DIV/0!</v>
      </c>
      <c r="BD35" s="147" t="e">
        <f t="shared" si="26"/>
        <v>#DIV/0!</v>
      </c>
      <c r="BE35" s="147">
        <f t="shared" si="26"/>
        <v>233.33333333333334</v>
      </c>
      <c r="BF35" s="147" t="e">
        <f t="shared" si="26"/>
        <v>#DIV/0!</v>
      </c>
      <c r="BG35" s="147" t="e">
        <f t="shared" si="26"/>
        <v>#DIV/0!</v>
      </c>
      <c r="BH35" s="147" t="e">
        <f t="shared" si="26"/>
        <v>#DIV/0!</v>
      </c>
      <c r="BI35" s="147">
        <f t="shared" si="24"/>
        <v>1000</v>
      </c>
      <c r="BJ35" s="147">
        <f t="shared" si="24"/>
        <v>600</v>
      </c>
      <c r="BK35" s="147">
        <f t="shared" si="24"/>
        <v>400</v>
      </c>
      <c r="BL35" s="147">
        <f t="shared" si="24"/>
        <v>200</v>
      </c>
      <c r="BM35" s="147">
        <f t="shared" si="24"/>
        <v>800</v>
      </c>
      <c r="BN35" s="147">
        <f t="shared" si="24"/>
        <v>480</v>
      </c>
      <c r="BO35" s="147">
        <f t="shared" si="24"/>
        <v>320</v>
      </c>
      <c r="BP35" s="147">
        <f t="shared" si="24"/>
        <v>160</v>
      </c>
      <c r="BQ35" s="147">
        <f t="shared" si="24"/>
        <v>600</v>
      </c>
      <c r="BR35" s="147">
        <f t="shared" si="24"/>
        <v>360</v>
      </c>
      <c r="BS35" s="147">
        <f t="shared" si="24"/>
        <v>240</v>
      </c>
      <c r="BT35" s="147">
        <f t="shared" si="24"/>
        <v>120</v>
      </c>
      <c r="BU35" s="147">
        <f t="shared" si="21"/>
        <v>233.33333333333334</v>
      </c>
      <c r="BV35" s="147">
        <f t="shared" si="22"/>
        <v>233.33333333333334</v>
      </c>
      <c r="BW35" s="147">
        <f t="shared" si="23"/>
        <v>233.33333333333334</v>
      </c>
      <c r="BX35" s="147"/>
      <c r="BY35" s="147"/>
      <c r="BZ35" s="34"/>
      <c r="CA35" s="231" t="s">
        <v>6016</v>
      </c>
      <c r="CB35" s="6"/>
      <c r="CC35" s="6"/>
      <c r="CD35" s="1"/>
      <c r="CE35" s="1"/>
      <c r="CG35" s="1" t="s">
        <v>6039</v>
      </c>
    </row>
    <row r="36" spans="1:85" ht="38.25" x14ac:dyDescent="0.2">
      <c r="A36" s="18"/>
      <c r="B36" s="18"/>
      <c r="C36" s="18"/>
      <c r="D36" s="18"/>
      <c r="E36" s="18"/>
      <c r="F36" s="18"/>
      <c r="G36" s="170">
        <v>9</v>
      </c>
      <c r="H36" s="171" t="s">
        <v>5596</v>
      </c>
      <c r="I36" s="170" t="s">
        <v>90</v>
      </c>
      <c r="J36" s="468" t="s">
        <v>2306</v>
      </c>
      <c r="K36" s="468"/>
      <c r="L36" s="170">
        <v>350</v>
      </c>
      <c r="M36" s="183" t="s">
        <v>4399</v>
      </c>
      <c r="N36" s="161" t="s">
        <v>6017</v>
      </c>
      <c r="O36" s="156" t="s">
        <v>90</v>
      </c>
      <c r="P36" s="181" t="s">
        <v>473</v>
      </c>
      <c r="Q36" s="181" t="s">
        <v>6041</v>
      </c>
      <c r="R36" s="147">
        <v>350</v>
      </c>
      <c r="S36" s="189">
        <v>1000</v>
      </c>
      <c r="T36" s="147">
        <v>350</v>
      </c>
      <c r="U36" s="147"/>
      <c r="V36" s="147"/>
      <c r="W36" s="147"/>
      <c r="X36" s="147">
        <f t="shared" si="17"/>
        <v>280</v>
      </c>
      <c r="Y36" s="147"/>
      <c r="Z36" s="147"/>
      <c r="AA36" s="147"/>
      <c r="AB36" s="147">
        <f t="shared" si="18"/>
        <v>210</v>
      </c>
      <c r="AC36" s="147"/>
      <c r="AD36" s="147"/>
      <c r="AE36" s="147"/>
      <c r="AF36" s="147"/>
      <c r="AG36" s="147"/>
      <c r="AH36" s="147"/>
      <c r="AI36" s="147"/>
      <c r="AJ36" s="147"/>
      <c r="AK36" s="225">
        <v>1000</v>
      </c>
      <c r="AL36" s="147">
        <f t="shared" si="3"/>
        <v>600</v>
      </c>
      <c r="AM36" s="147">
        <f t="shared" si="4"/>
        <v>400</v>
      </c>
      <c r="AN36" s="147">
        <f t="shared" si="5"/>
        <v>200</v>
      </c>
      <c r="AO36" s="147">
        <f t="shared" si="6"/>
        <v>800</v>
      </c>
      <c r="AP36" s="147">
        <f t="shared" si="7"/>
        <v>480</v>
      </c>
      <c r="AQ36" s="147">
        <f t="shared" si="8"/>
        <v>320</v>
      </c>
      <c r="AR36" s="147">
        <f t="shared" si="9"/>
        <v>160</v>
      </c>
      <c r="AS36" s="147">
        <f t="shared" si="19"/>
        <v>600</v>
      </c>
      <c r="AT36" s="147">
        <f t="shared" si="10"/>
        <v>360</v>
      </c>
      <c r="AU36" s="147">
        <f t="shared" si="11"/>
        <v>240</v>
      </c>
      <c r="AV36" s="147">
        <f t="shared" si="12"/>
        <v>120</v>
      </c>
      <c r="AW36" s="147">
        <f t="shared" ref="AW36:AY36" si="27">(AK36-T36)/T36*100</f>
        <v>185.71428571428572</v>
      </c>
      <c r="AX36" s="147" t="e">
        <f t="shared" si="27"/>
        <v>#DIV/0!</v>
      </c>
      <c r="AY36" s="147" t="e">
        <f t="shared" si="27"/>
        <v>#DIV/0!</v>
      </c>
      <c r="AZ36" s="147" t="e">
        <f t="shared" si="26"/>
        <v>#DIV/0!</v>
      </c>
      <c r="BA36" s="147">
        <f t="shared" si="26"/>
        <v>185.71428571428572</v>
      </c>
      <c r="BB36" s="147" t="e">
        <f t="shared" si="26"/>
        <v>#DIV/0!</v>
      </c>
      <c r="BC36" s="147" t="e">
        <f t="shared" si="26"/>
        <v>#DIV/0!</v>
      </c>
      <c r="BD36" s="147" t="e">
        <f t="shared" si="26"/>
        <v>#DIV/0!</v>
      </c>
      <c r="BE36" s="147">
        <f t="shared" si="26"/>
        <v>185.71428571428572</v>
      </c>
      <c r="BF36" s="147" t="e">
        <f t="shared" si="26"/>
        <v>#DIV/0!</v>
      </c>
      <c r="BG36" s="147" t="e">
        <f t="shared" si="26"/>
        <v>#DIV/0!</v>
      </c>
      <c r="BH36" s="147" t="e">
        <f t="shared" si="26"/>
        <v>#DIV/0!</v>
      </c>
      <c r="BI36" s="147">
        <f t="shared" si="24"/>
        <v>1000</v>
      </c>
      <c r="BJ36" s="147">
        <f t="shared" si="24"/>
        <v>600</v>
      </c>
      <c r="BK36" s="147">
        <f t="shared" si="24"/>
        <v>400</v>
      </c>
      <c r="BL36" s="147">
        <f t="shared" si="24"/>
        <v>200</v>
      </c>
      <c r="BM36" s="147">
        <f t="shared" si="24"/>
        <v>800</v>
      </c>
      <c r="BN36" s="147">
        <f t="shared" si="24"/>
        <v>480</v>
      </c>
      <c r="BO36" s="147">
        <f t="shared" si="24"/>
        <v>320</v>
      </c>
      <c r="BP36" s="147">
        <f t="shared" si="24"/>
        <v>160</v>
      </c>
      <c r="BQ36" s="147">
        <f t="shared" si="24"/>
        <v>600</v>
      </c>
      <c r="BR36" s="147">
        <f t="shared" si="24"/>
        <v>360</v>
      </c>
      <c r="BS36" s="147">
        <f t="shared" si="24"/>
        <v>240</v>
      </c>
      <c r="BT36" s="147">
        <f t="shared" si="24"/>
        <v>120</v>
      </c>
      <c r="BU36" s="147">
        <f t="shared" si="21"/>
        <v>185.71428571428572</v>
      </c>
      <c r="BV36" s="147">
        <f t="shared" si="22"/>
        <v>185.71428571428572</v>
      </c>
      <c r="BW36" s="147">
        <f t="shared" si="23"/>
        <v>185.71428571428572</v>
      </c>
      <c r="BX36" s="147"/>
      <c r="BY36" s="147"/>
      <c r="BZ36" s="34"/>
      <c r="CA36" s="161" t="s">
        <v>6059</v>
      </c>
      <c r="CB36" s="6"/>
      <c r="CC36" s="6"/>
      <c r="CD36" s="1"/>
      <c r="CE36" s="1"/>
      <c r="CF36" s="1" t="s">
        <v>6043</v>
      </c>
      <c r="CG36" s="1" t="s">
        <v>6042</v>
      </c>
    </row>
  </sheetData>
  <autoFilter ref="M5:CJ33"/>
  <mergeCells count="403">
    <mergeCell ref="J36:K36"/>
    <mergeCell ref="BZ14:BZ16"/>
    <mergeCell ref="BZ20:BZ22"/>
    <mergeCell ref="BZ24:BZ25"/>
    <mergeCell ref="S14:S16"/>
    <mergeCell ref="S20:S22"/>
    <mergeCell ref="S24:S25"/>
    <mergeCell ref="N14:N16"/>
    <mergeCell ref="P14:P16"/>
    <mergeCell ref="Q14:Q16"/>
    <mergeCell ref="Q20:Q22"/>
    <mergeCell ref="R20:R22"/>
    <mergeCell ref="J30:K30"/>
    <mergeCell ref="T14:T16"/>
    <mergeCell ref="U14:U16"/>
    <mergeCell ref="V14:V16"/>
    <mergeCell ref="W24:W25"/>
    <mergeCell ref="X24:X25"/>
    <mergeCell ref="T24:T25"/>
    <mergeCell ref="U24:U25"/>
    <mergeCell ref="V24:V25"/>
    <mergeCell ref="AA20:AA22"/>
    <mergeCell ref="AA24:AA25"/>
    <mergeCell ref="M1:CE1"/>
    <mergeCell ref="A2:F2"/>
    <mergeCell ref="G2:L2"/>
    <mergeCell ref="M2:CE2"/>
    <mergeCell ref="BZ3:BZ4"/>
    <mergeCell ref="S3:S4"/>
    <mergeCell ref="A3:A4"/>
    <mergeCell ref="B3:B4"/>
    <mergeCell ref="D3:E3"/>
    <mergeCell ref="F3:F4"/>
    <mergeCell ref="G3:G4"/>
    <mergeCell ref="CA3:CA4"/>
    <mergeCell ref="CB3:CE3"/>
    <mergeCell ref="X4:AA4"/>
    <mergeCell ref="AB4:AE4"/>
    <mergeCell ref="AF4:AF5"/>
    <mergeCell ref="AG4:AG5"/>
    <mergeCell ref="AH4:AH5"/>
    <mergeCell ref="AI4:AI5"/>
    <mergeCell ref="AJ4:AJ5"/>
    <mergeCell ref="AK4:AN4"/>
    <mergeCell ref="AO4:AR4"/>
    <mergeCell ref="AS4:AV4"/>
    <mergeCell ref="AW4:AZ4"/>
    <mergeCell ref="CA14:CA16"/>
    <mergeCell ref="A11:A12"/>
    <mergeCell ref="B11:B12"/>
    <mergeCell ref="G11:G12"/>
    <mergeCell ref="H11:H12"/>
    <mergeCell ref="J3:K3"/>
    <mergeCell ref="L3:L4"/>
    <mergeCell ref="M3:M4"/>
    <mergeCell ref="N3:N4"/>
    <mergeCell ref="P3:Q3"/>
    <mergeCell ref="A14:A16"/>
    <mergeCell ref="B14:B16"/>
    <mergeCell ref="G14:G16"/>
    <mergeCell ref="H14:H16"/>
    <mergeCell ref="M14:M16"/>
    <mergeCell ref="H3:H4"/>
    <mergeCell ref="BZ6:BZ7"/>
    <mergeCell ref="BZ9:BZ10"/>
    <mergeCell ref="BI4:BL4"/>
    <mergeCell ref="BM4:BP4"/>
    <mergeCell ref="BQ4:BT4"/>
    <mergeCell ref="BU3:BW3"/>
    <mergeCell ref="BX3:BY3"/>
    <mergeCell ref="T4:W4"/>
    <mergeCell ref="A20:A22"/>
    <mergeCell ref="B20:B22"/>
    <mergeCell ref="G20:G22"/>
    <mergeCell ref="H20:H22"/>
    <mergeCell ref="M20:M22"/>
    <mergeCell ref="R3:R4"/>
    <mergeCell ref="D12:E12"/>
    <mergeCell ref="A24:A26"/>
    <mergeCell ref="B24:B26"/>
    <mergeCell ref="G24:G26"/>
    <mergeCell ref="H24:H26"/>
    <mergeCell ref="M24:M26"/>
    <mergeCell ref="N24:N26"/>
    <mergeCell ref="P24:P25"/>
    <mergeCell ref="R14:R16"/>
    <mergeCell ref="M18:M19"/>
    <mergeCell ref="N18:N19"/>
    <mergeCell ref="M11:M12"/>
    <mergeCell ref="P6:P7"/>
    <mergeCell ref="Q6:Q7"/>
    <mergeCell ref="N6:N10"/>
    <mergeCell ref="N11:N12"/>
    <mergeCell ref="CF30:CF32"/>
    <mergeCell ref="J31:K31"/>
    <mergeCell ref="J32:K32"/>
    <mergeCell ref="A6:A9"/>
    <mergeCell ref="B6:B9"/>
    <mergeCell ref="G6:G10"/>
    <mergeCell ref="H6:H10"/>
    <mergeCell ref="M6:M10"/>
    <mergeCell ref="R6:R7"/>
    <mergeCell ref="CA6:CA7"/>
    <mergeCell ref="P9:P10"/>
    <mergeCell ref="Q9:Q10"/>
    <mergeCell ref="R9:R10"/>
    <mergeCell ref="CA9:CA10"/>
    <mergeCell ref="S6:S7"/>
    <mergeCell ref="S9:S10"/>
    <mergeCell ref="CA20:CA22"/>
    <mergeCell ref="J23:K23"/>
    <mergeCell ref="Q24:Q25"/>
    <mergeCell ref="R24:R25"/>
    <mergeCell ref="CA24:CA25"/>
    <mergeCell ref="N20:N22"/>
    <mergeCell ref="P20:P22"/>
    <mergeCell ref="T20:T22"/>
    <mergeCell ref="BA4:BD4"/>
    <mergeCell ref="BE4:BH4"/>
    <mergeCell ref="T3:AE3"/>
    <mergeCell ref="AF3:AI3"/>
    <mergeCell ref="AK3:AV3"/>
    <mergeCell ref="AW3:BH3"/>
    <mergeCell ref="BI3:BT3"/>
    <mergeCell ref="W14:W16"/>
    <mergeCell ref="W20:W22"/>
    <mergeCell ref="X6:X7"/>
    <mergeCell ref="X9:X10"/>
    <mergeCell ref="X14:X16"/>
    <mergeCell ref="X20:X22"/>
    <mergeCell ref="T6:T7"/>
    <mergeCell ref="T9:T10"/>
    <mergeCell ref="U6:U7"/>
    <mergeCell ref="U9:U10"/>
    <mergeCell ref="V6:V7"/>
    <mergeCell ref="V9:V10"/>
    <mergeCell ref="W6:W7"/>
    <mergeCell ref="W9:W10"/>
    <mergeCell ref="U20:U22"/>
    <mergeCell ref="V20:V22"/>
    <mergeCell ref="AA14:AA16"/>
    <mergeCell ref="AB6:AB7"/>
    <mergeCell ref="AB9:AB10"/>
    <mergeCell ref="AB14:AB16"/>
    <mergeCell ref="AB20:AB22"/>
    <mergeCell ref="AB24:AB25"/>
    <mergeCell ref="Y14:Y16"/>
    <mergeCell ref="Y20:Y22"/>
    <mergeCell ref="Y24:Y25"/>
    <mergeCell ref="Z6:Z7"/>
    <mergeCell ref="Z9:Z10"/>
    <mergeCell ref="Z14:Z16"/>
    <mergeCell ref="Z20:Z22"/>
    <mergeCell ref="Z24:Z25"/>
    <mergeCell ref="Y6:Y7"/>
    <mergeCell ref="Y9:Y10"/>
    <mergeCell ref="AA6:AA7"/>
    <mergeCell ref="AA9:AA10"/>
    <mergeCell ref="AE6:AE7"/>
    <mergeCell ref="AE9:AE10"/>
    <mergeCell ref="AE14:AE16"/>
    <mergeCell ref="AE20:AE22"/>
    <mergeCell ref="AE24:AE25"/>
    <mergeCell ref="AC9:AC10"/>
    <mergeCell ref="AC14:AC16"/>
    <mergeCell ref="AC20:AC22"/>
    <mergeCell ref="AC24:AC25"/>
    <mergeCell ref="AD6:AD7"/>
    <mergeCell ref="AD9:AD10"/>
    <mergeCell ref="AD14:AD16"/>
    <mergeCell ref="AD20:AD22"/>
    <mergeCell ref="AD24:AD25"/>
    <mergeCell ref="AC6:AC7"/>
    <mergeCell ref="AG6:AG7"/>
    <mergeCell ref="AG9:AG10"/>
    <mergeCell ref="AG14:AG16"/>
    <mergeCell ref="AG20:AG22"/>
    <mergeCell ref="AG24:AG25"/>
    <mergeCell ref="AF6:AF7"/>
    <mergeCell ref="AF9:AF10"/>
    <mergeCell ref="AF14:AF16"/>
    <mergeCell ref="AF20:AF22"/>
    <mergeCell ref="AF24:AF25"/>
    <mergeCell ref="AI6:AI7"/>
    <mergeCell ref="AI9:AI10"/>
    <mergeCell ref="AI14:AI16"/>
    <mergeCell ref="AI20:AI22"/>
    <mergeCell ref="AI24:AI25"/>
    <mergeCell ref="AH6:AH7"/>
    <mergeCell ref="AH9:AH10"/>
    <mergeCell ref="AH14:AH16"/>
    <mergeCell ref="AH20:AH22"/>
    <mergeCell ref="AH24:AH25"/>
    <mergeCell ref="AK6:AK7"/>
    <mergeCell ref="AK9:AK10"/>
    <mergeCell ref="AK14:AK16"/>
    <mergeCell ref="AK20:AK22"/>
    <mergeCell ref="AK24:AK25"/>
    <mergeCell ref="AJ6:AJ7"/>
    <mergeCell ref="AJ9:AJ10"/>
    <mergeCell ref="AJ14:AJ16"/>
    <mergeCell ref="AJ20:AJ22"/>
    <mergeCell ref="AJ24:AJ25"/>
    <mergeCell ref="AM6:AM7"/>
    <mergeCell ref="AM9:AM10"/>
    <mergeCell ref="AM14:AM16"/>
    <mergeCell ref="AM20:AM22"/>
    <mergeCell ref="AM24:AM25"/>
    <mergeCell ref="AL6:AL7"/>
    <mergeCell ref="AL9:AL10"/>
    <mergeCell ref="AL14:AL16"/>
    <mergeCell ref="AL20:AL22"/>
    <mergeCell ref="AL24:AL25"/>
    <mergeCell ref="AO6:AO7"/>
    <mergeCell ref="AO9:AO10"/>
    <mergeCell ref="AO14:AO16"/>
    <mergeCell ref="AO20:AO22"/>
    <mergeCell ref="AO24:AO25"/>
    <mergeCell ref="AN6:AN7"/>
    <mergeCell ref="AN9:AN10"/>
    <mergeCell ref="AN14:AN16"/>
    <mergeCell ref="AN20:AN22"/>
    <mergeCell ref="AN24:AN25"/>
    <mergeCell ref="AQ6:AQ7"/>
    <mergeCell ref="AQ9:AQ10"/>
    <mergeCell ref="AQ14:AQ16"/>
    <mergeCell ref="AQ20:AQ22"/>
    <mergeCell ref="AQ24:AQ25"/>
    <mergeCell ref="AP6:AP7"/>
    <mergeCell ref="AP9:AP10"/>
    <mergeCell ref="AP14:AP16"/>
    <mergeCell ref="AP20:AP22"/>
    <mergeCell ref="AP24:AP25"/>
    <mergeCell ref="AS6:AS7"/>
    <mergeCell ref="AS9:AS10"/>
    <mergeCell ref="AS14:AS16"/>
    <mergeCell ref="AS20:AS22"/>
    <mergeCell ref="AS24:AS25"/>
    <mergeCell ref="AR6:AR7"/>
    <mergeCell ref="AR9:AR10"/>
    <mergeCell ref="AR14:AR16"/>
    <mergeCell ref="AR20:AR22"/>
    <mergeCell ref="AR24:AR25"/>
    <mergeCell ref="AU6:AU7"/>
    <mergeCell ref="AU9:AU10"/>
    <mergeCell ref="AU14:AU16"/>
    <mergeCell ref="AU20:AU22"/>
    <mergeCell ref="AU24:AU25"/>
    <mergeCell ref="AT6:AT7"/>
    <mergeCell ref="AT9:AT10"/>
    <mergeCell ref="AT14:AT16"/>
    <mergeCell ref="AT20:AT22"/>
    <mergeCell ref="AT24:AT25"/>
    <mergeCell ref="AW6:AW7"/>
    <mergeCell ref="AW9:AW10"/>
    <mergeCell ref="AW14:AW16"/>
    <mergeCell ref="AW20:AW22"/>
    <mergeCell ref="AW24:AW25"/>
    <mergeCell ref="AV6:AV7"/>
    <mergeCell ref="AV9:AV10"/>
    <mergeCell ref="AV14:AV16"/>
    <mergeCell ref="AV20:AV22"/>
    <mergeCell ref="AV24:AV25"/>
    <mergeCell ref="AY6:AY7"/>
    <mergeCell ref="AY9:AY10"/>
    <mergeCell ref="AY14:AY16"/>
    <mergeCell ref="AY20:AY22"/>
    <mergeCell ref="AY24:AY25"/>
    <mergeCell ref="AX6:AX7"/>
    <mergeCell ref="AX9:AX10"/>
    <mergeCell ref="AX14:AX16"/>
    <mergeCell ref="AX20:AX22"/>
    <mergeCell ref="AX24:AX25"/>
    <mergeCell ref="BA6:BA7"/>
    <mergeCell ref="BA9:BA10"/>
    <mergeCell ref="BA14:BA16"/>
    <mergeCell ref="BA20:BA22"/>
    <mergeCell ref="BA24:BA25"/>
    <mergeCell ref="AZ6:AZ7"/>
    <mergeCell ref="AZ9:AZ10"/>
    <mergeCell ref="AZ14:AZ16"/>
    <mergeCell ref="AZ20:AZ22"/>
    <mergeCell ref="AZ24:AZ25"/>
    <mergeCell ref="BC6:BC7"/>
    <mergeCell ref="BC9:BC10"/>
    <mergeCell ref="BC14:BC16"/>
    <mergeCell ref="BC20:BC22"/>
    <mergeCell ref="BC24:BC25"/>
    <mergeCell ref="BB6:BB7"/>
    <mergeCell ref="BB9:BB10"/>
    <mergeCell ref="BB14:BB16"/>
    <mergeCell ref="BB20:BB22"/>
    <mergeCell ref="BB24:BB25"/>
    <mergeCell ref="BE6:BE7"/>
    <mergeCell ref="BE9:BE10"/>
    <mergeCell ref="BE14:BE16"/>
    <mergeCell ref="BE20:BE22"/>
    <mergeCell ref="BE24:BE25"/>
    <mergeCell ref="BD6:BD7"/>
    <mergeCell ref="BD9:BD10"/>
    <mergeCell ref="BD14:BD16"/>
    <mergeCell ref="BD20:BD22"/>
    <mergeCell ref="BD24:BD25"/>
    <mergeCell ref="BG6:BG7"/>
    <mergeCell ref="BG9:BG10"/>
    <mergeCell ref="BG14:BG16"/>
    <mergeCell ref="BG20:BG22"/>
    <mergeCell ref="BG24:BG25"/>
    <mergeCell ref="BF6:BF7"/>
    <mergeCell ref="BF9:BF10"/>
    <mergeCell ref="BF14:BF16"/>
    <mergeCell ref="BF20:BF22"/>
    <mergeCell ref="BF24:BF25"/>
    <mergeCell ref="BI6:BI7"/>
    <mergeCell ref="BI9:BI10"/>
    <mergeCell ref="BI14:BI16"/>
    <mergeCell ref="BI20:BI22"/>
    <mergeCell ref="BI24:BI25"/>
    <mergeCell ref="BH6:BH7"/>
    <mergeCell ref="BH9:BH10"/>
    <mergeCell ref="BH14:BH16"/>
    <mergeCell ref="BH20:BH22"/>
    <mergeCell ref="BH24:BH25"/>
    <mergeCell ref="BK6:BK7"/>
    <mergeCell ref="BK9:BK10"/>
    <mergeCell ref="BK14:BK16"/>
    <mergeCell ref="BK20:BK22"/>
    <mergeCell ref="BK24:BK25"/>
    <mergeCell ref="BJ6:BJ7"/>
    <mergeCell ref="BJ9:BJ10"/>
    <mergeCell ref="BJ14:BJ16"/>
    <mergeCell ref="BJ20:BJ22"/>
    <mergeCell ref="BJ24:BJ25"/>
    <mergeCell ref="BM6:BM7"/>
    <mergeCell ref="BM9:BM10"/>
    <mergeCell ref="BM14:BM16"/>
    <mergeCell ref="BM20:BM22"/>
    <mergeCell ref="BM24:BM25"/>
    <mergeCell ref="BL6:BL7"/>
    <mergeCell ref="BL9:BL10"/>
    <mergeCell ref="BL14:BL16"/>
    <mergeCell ref="BL20:BL22"/>
    <mergeCell ref="BL24:BL25"/>
    <mergeCell ref="BO6:BO7"/>
    <mergeCell ref="BO9:BO10"/>
    <mergeCell ref="BO14:BO16"/>
    <mergeCell ref="BO20:BO22"/>
    <mergeCell ref="BO24:BO25"/>
    <mergeCell ref="BN6:BN7"/>
    <mergeCell ref="BN9:BN10"/>
    <mergeCell ref="BN14:BN16"/>
    <mergeCell ref="BN20:BN22"/>
    <mergeCell ref="BN24:BN25"/>
    <mergeCell ref="BQ6:BQ7"/>
    <mergeCell ref="BQ9:BQ10"/>
    <mergeCell ref="BQ14:BQ16"/>
    <mergeCell ref="BQ20:BQ22"/>
    <mergeCell ref="BQ24:BQ25"/>
    <mergeCell ref="BP6:BP7"/>
    <mergeCell ref="BP9:BP10"/>
    <mergeCell ref="BP14:BP16"/>
    <mergeCell ref="BP20:BP22"/>
    <mergeCell ref="BP24:BP25"/>
    <mergeCell ref="BS6:BS7"/>
    <mergeCell ref="BS9:BS10"/>
    <mergeCell ref="BS14:BS16"/>
    <mergeCell ref="BS20:BS22"/>
    <mergeCell ref="BS24:BS25"/>
    <mergeCell ref="BR6:BR7"/>
    <mergeCell ref="BR9:BR10"/>
    <mergeCell ref="BR14:BR16"/>
    <mergeCell ref="BR20:BR22"/>
    <mergeCell ref="BR24:BR25"/>
    <mergeCell ref="BU6:BU7"/>
    <mergeCell ref="BU9:BU10"/>
    <mergeCell ref="BU14:BU16"/>
    <mergeCell ref="BU20:BU22"/>
    <mergeCell ref="BU24:BU25"/>
    <mergeCell ref="BT6:BT7"/>
    <mergeCell ref="BT9:BT10"/>
    <mergeCell ref="BT14:BT16"/>
    <mergeCell ref="BT20:BT22"/>
    <mergeCell ref="BT24:BT25"/>
    <mergeCell ref="BW6:BW7"/>
    <mergeCell ref="BW9:BW10"/>
    <mergeCell ref="BW14:BW16"/>
    <mergeCell ref="BW20:BW22"/>
    <mergeCell ref="BW24:BW25"/>
    <mergeCell ref="BV6:BV7"/>
    <mergeCell ref="BV9:BV10"/>
    <mergeCell ref="BV14:BV16"/>
    <mergeCell ref="BV20:BV22"/>
    <mergeCell ref="BV24:BV25"/>
    <mergeCell ref="BY6:BY7"/>
    <mergeCell ref="BY9:BY10"/>
    <mergeCell ref="BY14:BY16"/>
    <mergeCell ref="BY20:BY22"/>
    <mergeCell ref="BY24:BY25"/>
    <mergeCell ref="BX6:BX7"/>
    <mergeCell ref="BX9:BX10"/>
    <mergeCell ref="BX14:BX16"/>
    <mergeCell ref="BX20:BX22"/>
    <mergeCell ref="BX24:BX25"/>
  </mergeCells>
  <pageMargins left="0.5" right="0.5" top="0.75" bottom="0.75" header="0.5" footer="5"/>
  <pageSetup paperSize="9" scale="70" orientation="landscape" r:id="rId1"/>
  <headerFooter differentFirst="1" alignWithMargins="0">
    <oddHeader>&amp;C&amp;14&amp;P</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B10"/>
  <sheetViews>
    <sheetView view="pageBreakPreview" topLeftCell="M1" zoomScale="86" zoomScaleNormal="86" zoomScaleSheetLayoutView="86" workbookViewId="0">
      <pane ySplit="6" topLeftCell="A7" activePane="bottomLeft" state="frozen"/>
      <selection activeCell="P9" sqref="P9:P10"/>
      <selection pane="bottomLeft" activeCell="P9" sqref="P9:P10"/>
    </sheetView>
  </sheetViews>
  <sheetFormatPr defaultColWidth="9.33203125" defaultRowHeight="18.75" x14ac:dyDescent="0.2"/>
  <cols>
    <col min="1" max="1" width="7.1640625" style="1" hidden="1" customWidth="1"/>
    <col min="2" max="2" width="24.5" style="1" hidden="1" customWidth="1"/>
    <col min="3" max="3" width="16.33203125" style="1" hidden="1" customWidth="1"/>
    <col min="4" max="5" width="24.5" style="1" hidden="1" customWidth="1"/>
    <col min="6" max="6" width="13.83203125" style="1" hidden="1" customWidth="1"/>
    <col min="7" max="7" width="7.1640625" style="1" hidden="1" customWidth="1"/>
    <col min="8" max="11" width="13.83203125" style="1" hidden="1" customWidth="1"/>
    <col min="12" max="12" width="12.1640625" style="1" hidden="1" customWidth="1"/>
    <col min="13" max="13" width="12.6640625" style="48" customWidth="1"/>
    <col min="14" max="14" width="41.33203125" style="2" customWidth="1"/>
    <col min="15" max="15" width="15.83203125" style="2" hidden="1" customWidth="1"/>
    <col min="16" max="16" width="30.33203125" style="28" customWidth="1"/>
    <col min="17" max="17" width="26.1640625" style="28" customWidth="1"/>
    <col min="18" max="18" width="16.6640625" style="2" customWidth="1"/>
    <col min="19" max="19" width="21.33203125" style="52" customWidth="1"/>
    <col min="20" max="23" width="11" style="3" hidden="1" customWidth="1"/>
    <col min="24" max="26" width="14.5" style="1" bestFit="1" customWidth="1"/>
    <col min="27" max="27" width="11.5" style="1" bestFit="1" customWidth="1"/>
    <col min="28" max="16384" width="9.33203125" style="1"/>
  </cols>
  <sheetData>
    <row r="1" spans="1:28" x14ac:dyDescent="0.2">
      <c r="M1" s="425" t="s">
        <v>10</v>
      </c>
      <c r="N1" s="425"/>
      <c r="O1" s="425"/>
      <c r="P1" s="425"/>
      <c r="Q1" s="425"/>
      <c r="R1" s="425"/>
      <c r="S1" s="425"/>
      <c r="T1" s="425"/>
      <c r="U1" s="425"/>
      <c r="V1" s="425"/>
      <c r="W1" s="425"/>
      <c r="X1" s="62"/>
      <c r="Y1" s="62"/>
      <c r="Z1" s="62"/>
      <c r="AA1" s="62"/>
      <c r="AB1" s="62"/>
    </row>
    <row r="2" spans="1:28" x14ac:dyDescent="0.2">
      <c r="M2" s="429" t="s">
        <v>75</v>
      </c>
      <c r="N2" s="429"/>
      <c r="O2" s="429"/>
      <c r="P2" s="429"/>
      <c r="Q2" s="429"/>
      <c r="R2" s="429"/>
      <c r="S2" s="429"/>
      <c r="T2" s="429"/>
      <c r="U2" s="429"/>
      <c r="V2" s="429"/>
      <c r="W2" s="429"/>
      <c r="X2" s="62"/>
      <c r="Y2" s="62"/>
      <c r="Z2" s="62"/>
      <c r="AA2" s="62"/>
      <c r="AB2" s="62"/>
    </row>
    <row r="3" spans="1:28" ht="50.25" customHeight="1" x14ac:dyDescent="0.2">
      <c r="M3" s="429" t="s">
        <v>6004</v>
      </c>
      <c r="N3" s="429"/>
      <c r="O3" s="429"/>
      <c r="P3" s="429"/>
      <c r="Q3" s="429"/>
      <c r="R3" s="429"/>
      <c r="S3" s="429"/>
      <c r="T3" s="429"/>
      <c r="U3" s="429"/>
      <c r="V3" s="429"/>
      <c r="W3" s="429"/>
      <c r="X3" s="62"/>
      <c r="Y3" s="62"/>
      <c r="Z3" s="62"/>
      <c r="AA3" s="62"/>
      <c r="AB3" s="62"/>
    </row>
    <row r="4" spans="1:28" x14ac:dyDescent="0.2">
      <c r="A4" s="443" t="s">
        <v>5578</v>
      </c>
      <c r="B4" s="443"/>
      <c r="C4" s="443"/>
      <c r="D4" s="443"/>
      <c r="E4" s="443"/>
      <c r="F4" s="443"/>
      <c r="G4" s="443" t="s">
        <v>5579</v>
      </c>
      <c r="H4" s="443"/>
      <c r="I4" s="443"/>
      <c r="J4" s="443"/>
      <c r="K4" s="443"/>
      <c r="L4" s="443"/>
      <c r="M4" s="428" t="s">
        <v>9</v>
      </c>
      <c r="N4" s="428"/>
      <c r="O4" s="428"/>
      <c r="P4" s="428"/>
      <c r="Q4" s="428"/>
      <c r="R4" s="428"/>
      <c r="S4" s="428"/>
      <c r="T4" s="428"/>
      <c r="U4" s="428"/>
      <c r="V4" s="428"/>
      <c r="W4" s="428"/>
      <c r="X4" s="62"/>
      <c r="Y4" s="62"/>
      <c r="Z4" s="62"/>
      <c r="AA4" s="62"/>
      <c r="AB4" s="62"/>
    </row>
    <row r="5" spans="1:28" x14ac:dyDescent="0.2">
      <c r="A5" s="442" t="s">
        <v>4385</v>
      </c>
      <c r="B5" s="426" t="s">
        <v>0</v>
      </c>
      <c r="C5" s="15"/>
      <c r="D5" s="426" t="s">
        <v>3</v>
      </c>
      <c r="E5" s="426"/>
      <c r="F5" s="426" t="s">
        <v>76</v>
      </c>
      <c r="G5" s="442" t="s">
        <v>4385</v>
      </c>
      <c r="H5" s="426" t="s">
        <v>0</v>
      </c>
      <c r="I5" s="15"/>
      <c r="J5" s="426" t="s">
        <v>3</v>
      </c>
      <c r="K5" s="426"/>
      <c r="L5" s="426" t="s">
        <v>76</v>
      </c>
      <c r="M5" s="427" t="s">
        <v>4385</v>
      </c>
      <c r="N5" s="426" t="s">
        <v>0</v>
      </c>
      <c r="O5" s="15"/>
      <c r="P5" s="426" t="s">
        <v>3</v>
      </c>
      <c r="Q5" s="426"/>
      <c r="R5" s="426" t="s">
        <v>76</v>
      </c>
      <c r="S5" s="426" t="s">
        <v>4384</v>
      </c>
      <c r="T5" s="426" t="s">
        <v>8</v>
      </c>
      <c r="U5" s="426"/>
      <c r="V5" s="426"/>
      <c r="W5" s="426"/>
      <c r="X5" s="62"/>
      <c r="Y5" s="62"/>
      <c r="Z5" s="62"/>
      <c r="AA5" s="62"/>
      <c r="AB5" s="62"/>
    </row>
    <row r="6" spans="1:28" ht="37.5" x14ac:dyDescent="0.2">
      <c r="A6" s="442"/>
      <c r="B6" s="426"/>
      <c r="C6" s="15" t="s">
        <v>828</v>
      </c>
      <c r="D6" s="15" t="s">
        <v>2</v>
      </c>
      <c r="E6" s="15" t="s">
        <v>1</v>
      </c>
      <c r="F6" s="426"/>
      <c r="G6" s="442"/>
      <c r="H6" s="426"/>
      <c r="I6" s="15" t="s">
        <v>828</v>
      </c>
      <c r="J6" s="15" t="s">
        <v>2</v>
      </c>
      <c r="K6" s="15" t="s">
        <v>1</v>
      </c>
      <c r="L6" s="426"/>
      <c r="M6" s="427"/>
      <c r="N6" s="426"/>
      <c r="O6" s="15" t="s">
        <v>828</v>
      </c>
      <c r="P6" s="15" t="s">
        <v>2</v>
      </c>
      <c r="Q6" s="15" t="s">
        <v>1</v>
      </c>
      <c r="R6" s="426"/>
      <c r="S6" s="426"/>
      <c r="T6" s="5" t="s">
        <v>4</v>
      </c>
      <c r="U6" s="5" t="s">
        <v>5</v>
      </c>
      <c r="V6" s="5" t="s">
        <v>6</v>
      </c>
      <c r="W6" s="5" t="s">
        <v>7</v>
      </c>
      <c r="X6" s="62"/>
      <c r="Y6" s="62"/>
      <c r="Z6" s="62"/>
      <c r="AA6" s="62"/>
      <c r="AB6" s="62"/>
    </row>
    <row r="7" spans="1:28" s="180" customFormat="1" x14ac:dyDescent="0.2">
      <c r="A7" s="175"/>
      <c r="B7" s="175"/>
      <c r="C7" s="175"/>
      <c r="D7" s="175"/>
      <c r="E7" s="175"/>
      <c r="F7" s="175"/>
      <c r="G7" s="175"/>
      <c r="H7" s="175"/>
      <c r="I7" s="175"/>
      <c r="J7" s="175"/>
      <c r="K7" s="175"/>
      <c r="L7" s="175"/>
      <c r="M7" s="176">
        <v>35</v>
      </c>
      <c r="N7" s="175" t="s">
        <v>44</v>
      </c>
      <c r="O7" s="175"/>
      <c r="P7" s="177"/>
      <c r="Q7" s="177"/>
      <c r="R7" s="182"/>
      <c r="S7" s="178"/>
      <c r="T7" s="179"/>
      <c r="U7" s="179"/>
      <c r="V7" s="179"/>
      <c r="W7" s="179"/>
    </row>
    <row r="8" spans="1:28" s="165" customFormat="1" ht="37.5" x14ac:dyDescent="0.2">
      <c r="B8" s="181"/>
      <c r="C8" s="181"/>
      <c r="D8" s="181"/>
      <c r="E8" s="181"/>
      <c r="F8" s="181"/>
      <c r="G8" s="181"/>
      <c r="H8" s="181"/>
      <c r="I8" s="181"/>
      <c r="J8" s="181"/>
      <c r="K8" s="181"/>
      <c r="L8" s="181"/>
      <c r="M8" s="184" t="s">
        <v>4390</v>
      </c>
      <c r="N8" s="181" t="s">
        <v>1640</v>
      </c>
      <c r="O8" s="160"/>
      <c r="P8" s="161"/>
      <c r="Q8" s="161"/>
      <c r="R8" s="162"/>
      <c r="S8" s="163" t="s">
        <v>6027</v>
      </c>
      <c r="T8" s="185"/>
      <c r="U8" s="185"/>
      <c r="V8" s="185"/>
      <c r="W8" s="185"/>
    </row>
    <row r="9" spans="1:28" ht="25.15" customHeight="1" x14ac:dyDescent="0.2">
      <c r="A9" s="170">
        <v>5</v>
      </c>
      <c r="B9" s="171" t="s">
        <v>658</v>
      </c>
      <c r="C9" s="170" t="s">
        <v>90</v>
      </c>
      <c r="D9" s="468" t="s">
        <v>5568</v>
      </c>
      <c r="E9" s="468"/>
      <c r="F9" s="170">
        <v>300</v>
      </c>
      <c r="G9" s="170">
        <v>7</v>
      </c>
      <c r="H9" s="171" t="s">
        <v>5576</v>
      </c>
      <c r="I9" s="170" t="s">
        <v>86</v>
      </c>
      <c r="J9" s="170" t="s">
        <v>5577</v>
      </c>
      <c r="K9" s="170" t="s">
        <v>1597</v>
      </c>
      <c r="L9" s="170">
        <v>450</v>
      </c>
      <c r="M9" s="432" t="s">
        <v>4397</v>
      </c>
      <c r="N9" s="420" t="s">
        <v>1603</v>
      </c>
      <c r="O9" s="24" t="s">
        <v>86</v>
      </c>
      <c r="P9" s="470" t="s">
        <v>1597</v>
      </c>
      <c r="Q9" s="470" t="s">
        <v>1600</v>
      </c>
      <c r="R9" s="453">
        <v>450</v>
      </c>
      <c r="S9" s="472" t="s">
        <v>6031</v>
      </c>
      <c r="T9" s="477"/>
      <c r="U9" s="414" t="s">
        <v>6009</v>
      </c>
      <c r="V9" s="34"/>
      <c r="W9" s="6"/>
      <c r="X9" s="6"/>
      <c r="Y9" s="6"/>
    </row>
    <row r="10" spans="1:28" ht="25.9" customHeight="1" x14ac:dyDescent="0.2">
      <c r="A10" s="18"/>
      <c r="B10" s="18"/>
      <c r="C10" s="18"/>
      <c r="D10" s="18"/>
      <c r="E10" s="18"/>
      <c r="F10" s="18"/>
      <c r="G10" s="170">
        <v>8</v>
      </c>
      <c r="H10" s="171" t="s">
        <v>1605</v>
      </c>
      <c r="I10" s="170" t="s">
        <v>86</v>
      </c>
      <c r="J10" s="170" t="s">
        <v>5577</v>
      </c>
      <c r="K10" s="170" t="s">
        <v>1600</v>
      </c>
      <c r="L10" s="170">
        <v>450</v>
      </c>
      <c r="M10" s="433"/>
      <c r="N10" s="421"/>
      <c r="O10" s="24" t="s">
        <v>86</v>
      </c>
      <c r="P10" s="471"/>
      <c r="Q10" s="471"/>
      <c r="R10" s="454"/>
      <c r="S10" s="473"/>
      <c r="T10" s="478"/>
      <c r="U10" s="416"/>
      <c r="V10" s="34"/>
      <c r="W10" s="6"/>
      <c r="X10" s="6"/>
      <c r="Y10" s="6"/>
    </row>
  </sheetData>
  <autoFilter ref="M7:AB8"/>
  <mergeCells count="29">
    <mergeCell ref="D9:E9"/>
    <mergeCell ref="M9:M10"/>
    <mergeCell ref="N9:N10"/>
    <mergeCell ref="P9:P10"/>
    <mergeCell ref="Q9:Q10"/>
    <mergeCell ref="R9:R10"/>
    <mergeCell ref="S9:S10"/>
    <mergeCell ref="T9:T10"/>
    <mergeCell ref="U9:U10"/>
    <mergeCell ref="M5:M6"/>
    <mergeCell ref="N5:N6"/>
    <mergeCell ref="P5:Q5"/>
    <mergeCell ref="R5:R6"/>
    <mergeCell ref="H5:H6"/>
    <mergeCell ref="M1:W1"/>
    <mergeCell ref="M2:W2"/>
    <mergeCell ref="M3:W3"/>
    <mergeCell ref="A4:F4"/>
    <mergeCell ref="G4:L4"/>
    <mergeCell ref="M4:W4"/>
    <mergeCell ref="A5:A6"/>
    <mergeCell ref="B5:B6"/>
    <mergeCell ref="D5:E5"/>
    <mergeCell ref="F5:F6"/>
    <mergeCell ref="G5:G6"/>
    <mergeCell ref="S5:S6"/>
    <mergeCell ref="T5:W5"/>
    <mergeCell ref="J5:K5"/>
    <mergeCell ref="L5:L6"/>
  </mergeCells>
  <phoneticPr fontId="27" type="noConversion"/>
  <pageMargins left="0.5" right="0.5" top="0.75" bottom="0.75" header="0.5" footer="5"/>
  <pageSetup paperSize="9" scale="70" orientation="landscape" r:id="rId1"/>
  <headerFooter differentFirst="1" alignWithMargins="0">
    <oddHeader>&amp;C&amp;14&amp;P</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M36"/>
  <sheetViews>
    <sheetView view="pageBreakPreview" topLeftCell="M1" zoomScale="70" zoomScaleNormal="70" zoomScaleSheetLayoutView="70" workbookViewId="0">
      <pane ySplit="4" topLeftCell="A5" activePane="bottomLeft" state="frozen"/>
      <selection activeCell="M1" sqref="A1:XFD1048576"/>
      <selection pane="bottomLeft" activeCell="M1" sqref="A1:XFD1048576"/>
    </sheetView>
  </sheetViews>
  <sheetFormatPr defaultColWidth="9.33203125" defaultRowHeight="18.75" x14ac:dyDescent="0.2"/>
  <cols>
    <col min="1" max="1" width="7.1640625" style="1" hidden="1" customWidth="1"/>
    <col min="2" max="2" width="24.5" style="1" hidden="1" customWidth="1"/>
    <col min="3" max="3" width="16.33203125" style="1" hidden="1" customWidth="1"/>
    <col min="4" max="5" width="24.5" style="1" hidden="1" customWidth="1"/>
    <col min="6" max="6" width="13.83203125" style="1" hidden="1" customWidth="1"/>
    <col min="7" max="7" width="7.1640625" style="1" hidden="1" customWidth="1"/>
    <col min="8" max="11" width="13.83203125" style="1" hidden="1" customWidth="1"/>
    <col min="12" max="12" width="12.1640625" style="1" hidden="1" customWidth="1"/>
    <col min="13" max="13" width="8.83203125" style="127" bestFit="1" customWidth="1"/>
    <col min="14" max="14" width="30" style="2" customWidth="1"/>
    <col min="15" max="15" width="15.83203125" style="2" hidden="1" customWidth="1"/>
    <col min="16" max="16" width="35.5" style="28" customWidth="1"/>
    <col min="17" max="17" width="27" style="28" customWidth="1"/>
    <col min="18" max="18" width="16.6640625" style="212" hidden="1" customWidth="1"/>
    <col min="19" max="19" width="16.6640625" style="191" hidden="1" customWidth="1"/>
    <col min="20" max="20" width="16.83203125" style="238" customWidth="1"/>
    <col min="21" max="23" width="6.83203125" style="222" hidden="1" customWidth="1"/>
    <col min="24" max="24" width="8.1640625" style="222" hidden="1" customWidth="1"/>
    <col min="25" max="31" width="6.83203125" style="222" hidden="1" customWidth="1"/>
    <col min="32" max="35" width="5.33203125" style="222" hidden="1" customWidth="1"/>
    <col min="36" max="36" width="10.1640625" style="222" hidden="1" customWidth="1"/>
    <col min="37" max="37" width="9.83203125" style="222" hidden="1" customWidth="1"/>
    <col min="38" max="38" width="9.5" style="222" hidden="1" customWidth="1"/>
    <col min="39" max="39" width="12.1640625" style="222" hidden="1" customWidth="1"/>
    <col min="40" max="40" width="12.5" style="254" customWidth="1"/>
    <col min="41" max="41" width="12.83203125" style="222" customWidth="1"/>
    <col min="42" max="42" width="10.83203125" style="222" customWidth="1"/>
    <col min="43" max="43" width="11.1640625" style="222" customWidth="1"/>
    <col min="44" max="44" width="8.1640625" style="222" hidden="1" customWidth="1"/>
    <col min="45" max="47" width="6.83203125" style="222" hidden="1" customWidth="1"/>
    <col min="48" max="48" width="8.1640625" style="222" hidden="1" customWidth="1"/>
    <col min="49" max="51" width="6.83203125" style="222" hidden="1" customWidth="1"/>
    <col min="52" max="52" width="14.83203125" style="223" hidden="1" customWidth="1"/>
    <col min="53" max="63" width="9.1640625" style="223" hidden="1" customWidth="1"/>
    <col min="64" max="64" width="12" style="222" hidden="1" customWidth="1"/>
    <col min="65" max="75" width="5.33203125" style="222" hidden="1" customWidth="1"/>
    <col min="76" max="76" width="16.33203125" style="222" hidden="1" customWidth="1"/>
    <col min="77" max="78" width="8.1640625" style="222" hidden="1" customWidth="1"/>
    <col min="79" max="79" width="9.5" style="222" hidden="1" customWidth="1"/>
    <col min="80" max="80" width="10.5" style="222" hidden="1" customWidth="1"/>
    <col min="81" max="81" width="16.6640625" style="196" hidden="1" customWidth="1"/>
    <col min="82" max="82" width="23.5" style="232" hidden="1" customWidth="1"/>
    <col min="83" max="86" width="11" style="3" hidden="1" customWidth="1"/>
    <col min="87" max="89" width="14.5" style="1" bestFit="1" customWidth="1"/>
    <col min="90" max="90" width="11.5" style="1" bestFit="1" customWidth="1"/>
    <col min="91" max="16384" width="9.33203125" style="1"/>
  </cols>
  <sheetData>
    <row r="1" spans="1:91" x14ac:dyDescent="0.2">
      <c r="M1" s="429" t="s">
        <v>6100</v>
      </c>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9"/>
      <c r="BN1" s="429"/>
      <c r="BO1" s="429"/>
      <c r="BP1" s="429"/>
      <c r="BQ1" s="429"/>
      <c r="BR1" s="429"/>
      <c r="BS1" s="429"/>
      <c r="BT1" s="429"/>
      <c r="BU1" s="429"/>
      <c r="BV1" s="429"/>
      <c r="BW1" s="429"/>
      <c r="BX1" s="429"/>
      <c r="BY1" s="429"/>
      <c r="BZ1" s="429"/>
      <c r="CA1" s="429"/>
      <c r="CB1" s="429"/>
      <c r="CC1" s="429"/>
      <c r="CD1" s="429"/>
      <c r="CE1" s="429"/>
      <c r="CF1" s="429"/>
      <c r="CG1" s="429"/>
      <c r="CH1" s="429"/>
      <c r="CI1" s="62"/>
      <c r="CJ1" s="62"/>
      <c r="CK1" s="62"/>
      <c r="CL1" s="62"/>
      <c r="CM1" s="62"/>
    </row>
    <row r="2" spans="1:91" x14ac:dyDescent="0.2">
      <c r="A2" s="443" t="s">
        <v>5578</v>
      </c>
      <c r="B2" s="443"/>
      <c r="C2" s="443"/>
      <c r="D2" s="443"/>
      <c r="E2" s="443"/>
      <c r="F2" s="443"/>
      <c r="G2" s="443" t="s">
        <v>5579</v>
      </c>
      <c r="H2" s="443"/>
      <c r="I2" s="443"/>
      <c r="J2" s="443"/>
      <c r="K2" s="443"/>
      <c r="L2" s="443"/>
      <c r="M2" s="428" t="s">
        <v>9</v>
      </c>
      <c r="N2" s="428"/>
      <c r="O2" s="428"/>
      <c r="P2" s="428"/>
      <c r="Q2" s="428"/>
      <c r="R2" s="428"/>
      <c r="S2" s="428"/>
      <c r="T2" s="428"/>
      <c r="U2" s="428"/>
      <c r="V2" s="428"/>
      <c r="W2" s="428"/>
      <c r="X2" s="428"/>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28"/>
      <c r="BW2" s="428"/>
      <c r="BX2" s="428"/>
      <c r="BY2" s="428"/>
      <c r="BZ2" s="428"/>
      <c r="CA2" s="428"/>
      <c r="CB2" s="428"/>
      <c r="CC2" s="428"/>
      <c r="CD2" s="428"/>
      <c r="CE2" s="428"/>
      <c r="CF2" s="428"/>
      <c r="CG2" s="428"/>
      <c r="CH2" s="428"/>
      <c r="CI2" s="62"/>
      <c r="CJ2" s="62"/>
      <c r="CK2" s="62"/>
      <c r="CL2" s="62"/>
      <c r="CM2" s="62"/>
    </row>
    <row r="3" spans="1:91" ht="70.150000000000006" customHeight="1" x14ac:dyDescent="0.2">
      <c r="A3" s="442" t="s">
        <v>4385</v>
      </c>
      <c r="B3" s="426" t="s">
        <v>0</v>
      </c>
      <c r="C3" s="15"/>
      <c r="D3" s="426" t="s">
        <v>3</v>
      </c>
      <c r="E3" s="426"/>
      <c r="F3" s="426" t="s">
        <v>76</v>
      </c>
      <c r="G3" s="442" t="s">
        <v>4385</v>
      </c>
      <c r="H3" s="426" t="s">
        <v>0</v>
      </c>
      <c r="I3" s="15"/>
      <c r="J3" s="426" t="s">
        <v>3</v>
      </c>
      <c r="K3" s="426"/>
      <c r="L3" s="426" t="s">
        <v>76</v>
      </c>
      <c r="M3" s="442" t="s">
        <v>4385</v>
      </c>
      <c r="N3" s="426" t="s">
        <v>0</v>
      </c>
      <c r="O3" s="15"/>
      <c r="P3" s="426" t="s">
        <v>3</v>
      </c>
      <c r="Q3" s="426"/>
      <c r="R3" s="475" t="s">
        <v>76</v>
      </c>
      <c r="S3" s="509" t="s">
        <v>6028</v>
      </c>
      <c r="T3" s="505" t="s">
        <v>6045</v>
      </c>
      <c r="U3" s="505"/>
      <c r="V3" s="505"/>
      <c r="W3" s="505"/>
      <c r="X3" s="505"/>
      <c r="Y3" s="505"/>
      <c r="Z3" s="505"/>
      <c r="AA3" s="505"/>
      <c r="AB3" s="505"/>
      <c r="AC3" s="505"/>
      <c r="AD3" s="505"/>
      <c r="AE3" s="505"/>
      <c r="AF3" s="505" t="s">
        <v>6046</v>
      </c>
      <c r="AG3" s="505"/>
      <c r="AH3" s="505"/>
      <c r="AI3" s="505"/>
      <c r="AJ3" s="491" t="s">
        <v>6047</v>
      </c>
      <c r="AK3" s="492"/>
      <c r="AL3" s="492"/>
      <c r="AM3" s="493"/>
      <c r="AN3" s="491" t="s">
        <v>6048</v>
      </c>
      <c r="AO3" s="492"/>
      <c r="AP3" s="492"/>
      <c r="AQ3" s="493"/>
      <c r="AR3" s="240"/>
      <c r="AS3" s="240"/>
      <c r="AT3" s="240"/>
      <c r="AU3" s="240"/>
      <c r="AV3" s="240"/>
      <c r="AW3" s="240"/>
      <c r="AX3" s="240"/>
      <c r="AY3" s="240"/>
      <c r="AZ3" s="512" t="s">
        <v>6049</v>
      </c>
      <c r="BA3" s="512"/>
      <c r="BB3" s="512"/>
      <c r="BC3" s="512"/>
      <c r="BD3" s="512"/>
      <c r="BE3" s="512"/>
      <c r="BF3" s="512"/>
      <c r="BG3" s="512"/>
      <c r="BH3" s="512"/>
      <c r="BI3" s="512"/>
      <c r="BJ3" s="512"/>
      <c r="BK3" s="512"/>
      <c r="BL3" s="505" t="s">
        <v>6050</v>
      </c>
      <c r="BM3" s="505"/>
      <c r="BN3" s="505"/>
      <c r="BO3" s="505"/>
      <c r="BP3" s="505"/>
      <c r="BQ3" s="505"/>
      <c r="BR3" s="505"/>
      <c r="BS3" s="505"/>
      <c r="BT3" s="505"/>
      <c r="BU3" s="505"/>
      <c r="BV3" s="505"/>
      <c r="BW3" s="505"/>
      <c r="BX3" s="505" t="s">
        <v>6051</v>
      </c>
      <c r="BY3" s="505"/>
      <c r="BZ3" s="505"/>
      <c r="CA3" s="510" t="s">
        <v>6052</v>
      </c>
      <c r="CB3" s="510"/>
      <c r="CC3" s="511" t="s">
        <v>6029</v>
      </c>
      <c r="CD3" s="426" t="s">
        <v>4384</v>
      </c>
      <c r="CE3" s="426" t="s">
        <v>8</v>
      </c>
      <c r="CF3" s="426"/>
      <c r="CG3" s="426"/>
      <c r="CH3" s="426"/>
      <c r="CI3" s="62" t="s">
        <v>6109</v>
      </c>
      <c r="CJ3" s="62" t="s">
        <v>6108</v>
      </c>
      <c r="CK3" s="62"/>
      <c r="CL3" s="62"/>
      <c r="CM3" s="62"/>
    </row>
    <row r="4" spans="1:91" ht="56.25" hidden="1" x14ac:dyDescent="0.2">
      <c r="A4" s="442"/>
      <c r="B4" s="426"/>
      <c r="C4" s="15" t="s">
        <v>828</v>
      </c>
      <c r="D4" s="15" t="s">
        <v>2</v>
      </c>
      <c r="E4" s="15" t="s">
        <v>1</v>
      </c>
      <c r="F4" s="426"/>
      <c r="G4" s="442"/>
      <c r="H4" s="426"/>
      <c r="I4" s="15" t="s">
        <v>828</v>
      </c>
      <c r="J4" s="15" t="s">
        <v>2</v>
      </c>
      <c r="K4" s="15" t="s">
        <v>1</v>
      </c>
      <c r="L4" s="426"/>
      <c r="M4" s="442"/>
      <c r="N4" s="426"/>
      <c r="O4" s="15" t="s">
        <v>828</v>
      </c>
      <c r="P4" s="15" t="s">
        <v>2</v>
      </c>
      <c r="Q4" s="15" t="s">
        <v>1</v>
      </c>
      <c r="R4" s="475"/>
      <c r="S4" s="509"/>
      <c r="T4" s="505" t="s">
        <v>6053</v>
      </c>
      <c r="U4" s="505"/>
      <c r="V4" s="505"/>
      <c r="W4" s="505"/>
      <c r="X4" s="505" t="s">
        <v>6054</v>
      </c>
      <c r="Y4" s="505"/>
      <c r="Z4" s="505"/>
      <c r="AA4" s="505"/>
      <c r="AB4" s="505" t="s">
        <v>6055</v>
      </c>
      <c r="AC4" s="505"/>
      <c r="AD4" s="505"/>
      <c r="AE4" s="505"/>
      <c r="AF4" s="506" t="s">
        <v>4</v>
      </c>
      <c r="AG4" s="506" t="s">
        <v>5</v>
      </c>
      <c r="AH4" s="506" t="s">
        <v>6</v>
      </c>
      <c r="AI4" s="506" t="s">
        <v>7</v>
      </c>
      <c r="AJ4" s="241"/>
      <c r="AK4" s="241"/>
      <c r="AL4" s="241"/>
      <c r="AM4" s="506" t="s">
        <v>6107</v>
      </c>
      <c r="AN4" s="505" t="s">
        <v>6053</v>
      </c>
      <c r="AO4" s="505"/>
      <c r="AP4" s="505"/>
      <c r="AQ4" s="505"/>
      <c r="AR4" s="507" t="s">
        <v>6056</v>
      </c>
      <c r="AS4" s="507"/>
      <c r="AT4" s="507"/>
      <c r="AU4" s="507"/>
      <c r="AV4" s="507" t="s">
        <v>6057</v>
      </c>
      <c r="AW4" s="507"/>
      <c r="AX4" s="507"/>
      <c r="AY4" s="507"/>
      <c r="AZ4" s="508" t="s">
        <v>6053</v>
      </c>
      <c r="BA4" s="508"/>
      <c r="BB4" s="508"/>
      <c r="BC4" s="508"/>
      <c r="BD4" s="508" t="s">
        <v>6056</v>
      </c>
      <c r="BE4" s="508"/>
      <c r="BF4" s="508"/>
      <c r="BG4" s="508"/>
      <c r="BH4" s="508" t="s">
        <v>6057</v>
      </c>
      <c r="BI4" s="508"/>
      <c r="BJ4" s="508"/>
      <c r="BK4" s="508"/>
      <c r="BL4" s="507" t="s">
        <v>6053</v>
      </c>
      <c r="BM4" s="507"/>
      <c r="BN4" s="507"/>
      <c r="BO4" s="507"/>
      <c r="BP4" s="507" t="s">
        <v>6056</v>
      </c>
      <c r="BQ4" s="507"/>
      <c r="BR4" s="507"/>
      <c r="BS4" s="507"/>
      <c r="BT4" s="507" t="s">
        <v>6057</v>
      </c>
      <c r="BU4" s="507"/>
      <c r="BV4" s="507"/>
      <c r="BW4" s="507"/>
      <c r="BX4" s="242" t="s">
        <v>6053</v>
      </c>
      <c r="BY4" s="242" t="s">
        <v>6056</v>
      </c>
      <c r="BZ4" s="242" t="s">
        <v>6057</v>
      </c>
      <c r="CA4" s="189" t="s">
        <v>8</v>
      </c>
      <c r="CB4" s="189" t="s">
        <v>6058</v>
      </c>
      <c r="CC4" s="511"/>
      <c r="CD4" s="426"/>
      <c r="CE4" s="5" t="s">
        <v>4</v>
      </c>
      <c r="CF4" s="5" t="s">
        <v>5</v>
      </c>
      <c r="CG4" s="5" t="s">
        <v>6</v>
      </c>
      <c r="CH4" s="5" t="s">
        <v>7</v>
      </c>
      <c r="CI4" s="62"/>
      <c r="CJ4" s="62"/>
      <c r="CK4" s="62"/>
      <c r="CL4" s="62"/>
      <c r="CM4" s="62"/>
    </row>
    <row r="5" spans="1:91" s="41" customFormat="1" ht="33" customHeight="1" x14ac:dyDescent="0.2">
      <c r="A5" s="31"/>
      <c r="B5" s="31"/>
      <c r="C5" s="31"/>
      <c r="D5" s="31"/>
      <c r="E5" s="31"/>
      <c r="F5" s="31"/>
      <c r="G5" s="31"/>
      <c r="H5" s="31"/>
      <c r="I5" s="31"/>
      <c r="J5" s="31"/>
      <c r="K5" s="31"/>
      <c r="L5" s="31"/>
      <c r="M5" s="442"/>
      <c r="N5" s="426"/>
      <c r="O5" s="31"/>
      <c r="P5" s="15" t="s">
        <v>2</v>
      </c>
      <c r="Q5" s="15" t="s">
        <v>1</v>
      </c>
      <c r="R5" s="233"/>
      <c r="S5" s="190"/>
      <c r="T5" s="243"/>
      <c r="U5" s="241" t="s">
        <v>5</v>
      </c>
      <c r="V5" s="241" t="s">
        <v>6</v>
      </c>
      <c r="W5" s="241" t="s">
        <v>7</v>
      </c>
      <c r="X5" s="241" t="s">
        <v>4</v>
      </c>
      <c r="Y5" s="241" t="s">
        <v>5</v>
      </c>
      <c r="Z5" s="241" t="s">
        <v>6</v>
      </c>
      <c r="AA5" s="241" t="s">
        <v>7</v>
      </c>
      <c r="AB5" s="241" t="s">
        <v>4</v>
      </c>
      <c r="AC5" s="241" t="s">
        <v>5</v>
      </c>
      <c r="AD5" s="241" t="s">
        <v>6</v>
      </c>
      <c r="AE5" s="241" t="s">
        <v>7</v>
      </c>
      <c r="AF5" s="506"/>
      <c r="AG5" s="506"/>
      <c r="AH5" s="506"/>
      <c r="AI5" s="506"/>
      <c r="AJ5" s="241" t="s">
        <v>6104</v>
      </c>
      <c r="AK5" s="241" t="s">
        <v>6105</v>
      </c>
      <c r="AL5" s="241" t="s">
        <v>6106</v>
      </c>
      <c r="AM5" s="506"/>
      <c r="AN5" s="241" t="s">
        <v>4</v>
      </c>
      <c r="AO5" s="241" t="s">
        <v>5</v>
      </c>
      <c r="AP5" s="241" t="s">
        <v>6</v>
      </c>
      <c r="AQ5" s="241" t="s">
        <v>7</v>
      </c>
      <c r="AR5" s="244" t="s">
        <v>4</v>
      </c>
      <c r="AS5" s="244" t="s">
        <v>5</v>
      </c>
      <c r="AT5" s="244" t="s">
        <v>6</v>
      </c>
      <c r="AU5" s="244" t="s">
        <v>7</v>
      </c>
      <c r="AV5" s="244" t="s">
        <v>4</v>
      </c>
      <c r="AW5" s="244" t="s">
        <v>5</v>
      </c>
      <c r="AX5" s="244" t="s">
        <v>6</v>
      </c>
      <c r="AY5" s="244" t="s">
        <v>7</v>
      </c>
      <c r="AZ5" s="245"/>
      <c r="BA5" s="245" t="s">
        <v>5</v>
      </c>
      <c r="BB5" s="245" t="s">
        <v>6</v>
      </c>
      <c r="BC5" s="245" t="s">
        <v>7</v>
      </c>
      <c r="BD5" s="245" t="s">
        <v>4</v>
      </c>
      <c r="BE5" s="245" t="s">
        <v>5</v>
      </c>
      <c r="BF5" s="245" t="s">
        <v>6</v>
      </c>
      <c r="BG5" s="245" t="s">
        <v>7</v>
      </c>
      <c r="BH5" s="245" t="s">
        <v>4</v>
      </c>
      <c r="BI5" s="245" t="s">
        <v>5</v>
      </c>
      <c r="BJ5" s="245" t="s">
        <v>6</v>
      </c>
      <c r="BK5" s="245" t="s">
        <v>7</v>
      </c>
      <c r="BL5" s="244"/>
      <c r="BM5" s="244" t="s">
        <v>5</v>
      </c>
      <c r="BN5" s="244" t="s">
        <v>6</v>
      </c>
      <c r="BO5" s="244" t="s">
        <v>7</v>
      </c>
      <c r="BP5" s="244" t="s">
        <v>4</v>
      </c>
      <c r="BQ5" s="244" t="s">
        <v>5</v>
      </c>
      <c r="BR5" s="244" t="s">
        <v>6</v>
      </c>
      <c r="BS5" s="244" t="s">
        <v>7</v>
      </c>
      <c r="BT5" s="244" t="s">
        <v>4</v>
      </c>
      <c r="BU5" s="244" t="s">
        <v>5</v>
      </c>
      <c r="BV5" s="244" t="s">
        <v>6</v>
      </c>
      <c r="BW5" s="244" t="s">
        <v>7</v>
      </c>
      <c r="BX5" s="244"/>
      <c r="BY5" s="244" t="s">
        <v>4</v>
      </c>
      <c r="BZ5" s="244" t="s">
        <v>4</v>
      </c>
      <c r="CA5" s="243"/>
      <c r="CB5" s="243"/>
      <c r="CC5" s="195"/>
      <c r="CD5" s="234"/>
      <c r="CE5" s="9"/>
      <c r="CF5" s="9"/>
      <c r="CG5" s="9"/>
      <c r="CH5" s="9"/>
    </row>
    <row r="6" spans="1:91" ht="20.45" customHeight="1" x14ac:dyDescent="0.2">
      <c r="A6" s="494">
        <v>1</v>
      </c>
      <c r="B6" s="502" t="s">
        <v>2344</v>
      </c>
      <c r="C6" s="246" t="s">
        <v>86</v>
      </c>
      <c r="D6" s="246" t="s">
        <v>1611</v>
      </c>
      <c r="E6" s="246" t="s">
        <v>5580</v>
      </c>
      <c r="F6" s="246">
        <v>500</v>
      </c>
      <c r="G6" s="494">
        <v>1</v>
      </c>
      <c r="H6" s="502" t="s">
        <v>5583</v>
      </c>
      <c r="I6" s="246" t="s">
        <v>86</v>
      </c>
      <c r="J6" s="246" t="s">
        <v>1611</v>
      </c>
      <c r="K6" s="246" t="s">
        <v>5584</v>
      </c>
      <c r="L6" s="246">
        <v>600</v>
      </c>
      <c r="M6" s="503" t="s">
        <v>1642</v>
      </c>
      <c r="N6" s="431" t="s">
        <v>1610</v>
      </c>
      <c r="O6" s="24" t="s">
        <v>86</v>
      </c>
      <c r="P6" s="476" t="s">
        <v>6010</v>
      </c>
      <c r="Q6" s="476" t="s">
        <v>1612</v>
      </c>
      <c r="R6" s="495">
        <v>1100</v>
      </c>
      <c r="S6" s="500">
        <v>1500</v>
      </c>
      <c r="T6" s="501">
        <v>1100</v>
      </c>
      <c r="U6" s="495"/>
      <c r="V6" s="495"/>
      <c r="W6" s="495"/>
      <c r="X6" s="495">
        <f>T6*80%</f>
        <v>880</v>
      </c>
      <c r="Y6" s="495"/>
      <c r="Z6" s="495"/>
      <c r="AA6" s="495"/>
      <c r="AB6" s="495">
        <f>T6*65%</f>
        <v>715</v>
      </c>
      <c r="AC6" s="495"/>
      <c r="AD6" s="495"/>
      <c r="AE6" s="495"/>
      <c r="AF6" s="495"/>
      <c r="AG6" s="495"/>
      <c r="AH6" s="495"/>
      <c r="AI6" s="495"/>
      <c r="AJ6" s="495"/>
      <c r="AK6" s="495"/>
      <c r="AL6" s="495"/>
      <c r="AM6" s="495"/>
      <c r="AN6" s="499">
        <v>1500</v>
      </c>
      <c r="AO6" s="495">
        <f>ROUND(AN6*0.4,-1)</f>
        <v>600</v>
      </c>
      <c r="AP6" s="495">
        <f>ROUND(AN6*0.3,-1)</f>
        <v>450</v>
      </c>
      <c r="AQ6" s="495">
        <f>ROUND(AN6*0.2,-1)</f>
        <v>300</v>
      </c>
      <c r="AR6" s="495">
        <f>ROUND(AN6*80%,-1)</f>
        <v>1200</v>
      </c>
      <c r="AS6" s="495">
        <f>ROUND(AR6*0.4,-1)</f>
        <v>480</v>
      </c>
      <c r="AT6" s="495">
        <f>ROUND(AR6*0.3,-1)</f>
        <v>360</v>
      </c>
      <c r="AU6" s="495">
        <f>ROUND(AR6*0.2,-1)</f>
        <v>240</v>
      </c>
      <c r="AV6" s="495">
        <f>ROUND(AN6*65%,-1)</f>
        <v>980</v>
      </c>
      <c r="AW6" s="495">
        <f>ROUND(AV6*0.4,-1)</f>
        <v>390</v>
      </c>
      <c r="AX6" s="495">
        <f>ROUND(AV6*0.3,-1)</f>
        <v>290</v>
      </c>
      <c r="AY6" s="495">
        <f>ROUND(AV6*0.2,-1)</f>
        <v>200</v>
      </c>
      <c r="AZ6" s="497">
        <f>(AN6-T6)/T6*100</f>
        <v>36.363636363636367</v>
      </c>
      <c r="BA6" s="495">
        <f t="shared" ref="BA6:BK8" si="0">(AO6-U6)/AO6*100</f>
        <v>100</v>
      </c>
      <c r="BB6" s="495">
        <f t="shared" si="0"/>
        <v>100</v>
      </c>
      <c r="BC6" s="495">
        <f t="shared" si="0"/>
        <v>100</v>
      </c>
      <c r="BD6" s="495">
        <f t="shared" si="0"/>
        <v>26.666666666666668</v>
      </c>
      <c r="BE6" s="495">
        <f t="shared" si="0"/>
        <v>100</v>
      </c>
      <c r="BF6" s="495">
        <f t="shared" si="0"/>
        <v>100</v>
      </c>
      <c r="BG6" s="495">
        <f t="shared" si="0"/>
        <v>100</v>
      </c>
      <c r="BH6" s="495">
        <f t="shared" si="0"/>
        <v>27.040816326530614</v>
      </c>
      <c r="BI6" s="495">
        <f t="shared" si="0"/>
        <v>100</v>
      </c>
      <c r="BJ6" s="495">
        <f t="shared" si="0"/>
        <v>100</v>
      </c>
      <c r="BK6" s="495">
        <f t="shared" si="0"/>
        <v>100</v>
      </c>
      <c r="BL6" s="495">
        <f>AN6</f>
        <v>1500</v>
      </c>
      <c r="BM6" s="495">
        <f t="shared" ref="BM6:BW8" si="1">AO6</f>
        <v>600</v>
      </c>
      <c r="BN6" s="495">
        <f t="shared" si="1"/>
        <v>450</v>
      </c>
      <c r="BO6" s="495">
        <f t="shared" si="1"/>
        <v>300</v>
      </c>
      <c r="BP6" s="495">
        <f t="shared" si="1"/>
        <v>1200</v>
      </c>
      <c r="BQ6" s="495">
        <f t="shared" si="1"/>
        <v>480</v>
      </c>
      <c r="BR6" s="495">
        <f t="shared" si="1"/>
        <v>360</v>
      </c>
      <c r="BS6" s="495">
        <f t="shared" si="1"/>
        <v>240</v>
      </c>
      <c r="BT6" s="495">
        <f t="shared" si="1"/>
        <v>980</v>
      </c>
      <c r="BU6" s="495">
        <f t="shared" si="1"/>
        <v>390</v>
      </c>
      <c r="BV6" s="495">
        <f t="shared" si="1"/>
        <v>290</v>
      </c>
      <c r="BW6" s="495">
        <f t="shared" si="1"/>
        <v>200</v>
      </c>
      <c r="BX6" s="497">
        <f>(BL6-T6)/T6*100</f>
        <v>36.363636363636367</v>
      </c>
      <c r="BY6" s="495">
        <f>(BP6-X6)/X6*100</f>
        <v>36.363636363636367</v>
      </c>
      <c r="BZ6" s="495">
        <f>(BT6-AB6)/AB6*100</f>
        <v>37.06293706293706</v>
      </c>
      <c r="CA6" s="495"/>
      <c r="CB6" s="495"/>
      <c r="CC6" s="496"/>
      <c r="CD6" s="476" t="s">
        <v>6006</v>
      </c>
      <c r="CE6" s="34"/>
      <c r="CF6" s="6"/>
      <c r="CG6" s="6"/>
      <c r="CH6" s="6"/>
    </row>
    <row r="7" spans="1:91" ht="20.45" customHeight="1" x14ac:dyDescent="0.2">
      <c r="A7" s="494"/>
      <c r="B7" s="502"/>
      <c r="C7" s="246"/>
      <c r="D7" s="246"/>
      <c r="E7" s="246"/>
      <c r="F7" s="246"/>
      <c r="G7" s="494"/>
      <c r="H7" s="502"/>
      <c r="I7" s="246" t="s">
        <v>129</v>
      </c>
      <c r="J7" s="246" t="s">
        <v>5584</v>
      </c>
      <c r="K7" s="246" t="s">
        <v>1612</v>
      </c>
      <c r="L7" s="248">
        <v>1.1000000000000001</v>
      </c>
      <c r="M7" s="503"/>
      <c r="N7" s="431"/>
      <c r="O7" s="24"/>
      <c r="P7" s="476"/>
      <c r="Q7" s="476"/>
      <c r="R7" s="495"/>
      <c r="S7" s="500"/>
      <c r="T7" s="501"/>
      <c r="U7" s="495"/>
      <c r="V7" s="495"/>
      <c r="W7" s="495"/>
      <c r="X7" s="495">
        <f>T7*80%</f>
        <v>0</v>
      </c>
      <c r="Y7" s="495"/>
      <c r="Z7" s="495"/>
      <c r="AA7" s="495"/>
      <c r="AB7" s="495">
        <f>T7*60%</f>
        <v>0</v>
      </c>
      <c r="AC7" s="495"/>
      <c r="AD7" s="495"/>
      <c r="AE7" s="495"/>
      <c r="AF7" s="495"/>
      <c r="AG7" s="495"/>
      <c r="AH7" s="495"/>
      <c r="AI7" s="495"/>
      <c r="AJ7" s="495"/>
      <c r="AK7" s="495"/>
      <c r="AL7" s="495"/>
      <c r="AM7" s="495"/>
      <c r="AN7" s="499"/>
      <c r="AO7" s="495">
        <f t="shared" ref="AO7:AO28" si="2">ROUND(AN7*0.6,-1)</f>
        <v>0</v>
      </c>
      <c r="AP7" s="495">
        <f t="shared" ref="AP7:AP28" si="3">ROUND(AN7*0.4,-1)</f>
        <v>0</v>
      </c>
      <c r="AQ7" s="495">
        <f t="shared" ref="AQ7:AQ36" si="4">ROUND(AN7*0.2,-1)</f>
        <v>0</v>
      </c>
      <c r="AR7" s="495">
        <f t="shared" ref="AR7:AR36" si="5">ROUND(AN7*80%,-1)</f>
        <v>0</v>
      </c>
      <c r="AS7" s="495">
        <f t="shared" ref="AS7:AS28" si="6">ROUND(AR7*0.6,-1)</f>
        <v>0</v>
      </c>
      <c r="AT7" s="495">
        <f t="shared" ref="AT7:AT28" si="7">ROUND(AR7*0.4,-1)</f>
        <v>0</v>
      </c>
      <c r="AU7" s="495">
        <f t="shared" ref="AU7:AU36" si="8">ROUND(AR7*0.2,-1)</f>
        <v>0</v>
      </c>
      <c r="AV7" s="495">
        <f t="shared" ref="AV7" si="9">ROUND(AN7*60%,-1)</f>
        <v>0</v>
      </c>
      <c r="AW7" s="495">
        <f t="shared" ref="AW7:AW28" si="10">ROUND(AV7*0.6,-1)</f>
        <v>0</v>
      </c>
      <c r="AX7" s="495">
        <f t="shared" ref="AX7:AX28" si="11">ROUND(AV7*0.4,-1)</f>
        <v>0</v>
      </c>
      <c r="AY7" s="495">
        <f t="shared" ref="AY7:AY36" si="12">ROUND(AV7*0.2,-1)</f>
        <v>0</v>
      </c>
      <c r="AZ7" s="497" t="e">
        <f t="shared" ref="AZ7:AZ12" si="13">(AN7-T7)/T7*100</f>
        <v>#DIV/0!</v>
      </c>
      <c r="BA7" s="495" t="e">
        <f t="shared" si="0"/>
        <v>#DIV/0!</v>
      </c>
      <c r="BB7" s="495" t="e">
        <f t="shared" si="0"/>
        <v>#DIV/0!</v>
      </c>
      <c r="BC7" s="495" t="e">
        <f t="shared" si="0"/>
        <v>#DIV/0!</v>
      </c>
      <c r="BD7" s="495" t="e">
        <f t="shared" si="0"/>
        <v>#DIV/0!</v>
      </c>
      <c r="BE7" s="495" t="e">
        <f t="shared" si="0"/>
        <v>#DIV/0!</v>
      </c>
      <c r="BF7" s="495" t="e">
        <f t="shared" si="0"/>
        <v>#DIV/0!</v>
      </c>
      <c r="BG7" s="495" t="e">
        <f t="shared" si="0"/>
        <v>#DIV/0!</v>
      </c>
      <c r="BH7" s="495" t="e">
        <f t="shared" si="0"/>
        <v>#DIV/0!</v>
      </c>
      <c r="BI7" s="495" t="e">
        <f t="shared" si="0"/>
        <v>#DIV/0!</v>
      </c>
      <c r="BJ7" s="495" t="e">
        <f t="shared" si="0"/>
        <v>#DIV/0!</v>
      </c>
      <c r="BK7" s="495" t="e">
        <f t="shared" si="0"/>
        <v>#DIV/0!</v>
      </c>
      <c r="BL7" s="495">
        <f>AN7</f>
        <v>0</v>
      </c>
      <c r="BM7" s="495">
        <f t="shared" si="1"/>
        <v>0</v>
      </c>
      <c r="BN7" s="495">
        <f t="shared" si="1"/>
        <v>0</v>
      </c>
      <c r="BO7" s="495">
        <f t="shared" si="1"/>
        <v>0</v>
      </c>
      <c r="BP7" s="495">
        <f t="shared" si="1"/>
        <v>0</v>
      </c>
      <c r="BQ7" s="495">
        <f t="shared" si="1"/>
        <v>0</v>
      </c>
      <c r="BR7" s="495">
        <f t="shared" si="1"/>
        <v>0</v>
      </c>
      <c r="BS7" s="495">
        <f t="shared" si="1"/>
        <v>0</v>
      </c>
      <c r="BT7" s="495">
        <f t="shared" si="1"/>
        <v>0</v>
      </c>
      <c r="BU7" s="495">
        <f t="shared" si="1"/>
        <v>0</v>
      </c>
      <c r="BV7" s="495">
        <f t="shared" si="1"/>
        <v>0</v>
      </c>
      <c r="BW7" s="495">
        <f t="shared" si="1"/>
        <v>0</v>
      </c>
      <c r="BX7" s="495" t="e">
        <f>(BL7-T7)/T7*100</f>
        <v>#DIV/0!</v>
      </c>
      <c r="BY7" s="495" t="e">
        <f>(BP7-X7)/X7*100</f>
        <v>#DIV/0!</v>
      </c>
      <c r="BZ7" s="495" t="e">
        <f>(BT7-AB7)/AB7*100</f>
        <v>#DIV/0!</v>
      </c>
      <c r="CA7" s="495"/>
      <c r="CB7" s="495"/>
      <c r="CC7" s="496"/>
      <c r="CD7" s="476"/>
      <c r="CE7" s="34"/>
      <c r="CF7" s="6"/>
      <c r="CG7" s="6"/>
      <c r="CH7" s="6"/>
    </row>
    <row r="8" spans="1:91" ht="36.6" customHeight="1" x14ac:dyDescent="0.2">
      <c r="A8" s="494"/>
      <c r="B8" s="502"/>
      <c r="C8" s="246" t="s">
        <v>88</v>
      </c>
      <c r="D8" s="246" t="s">
        <v>5581</v>
      </c>
      <c r="E8" s="246" t="s">
        <v>5582</v>
      </c>
      <c r="F8" s="246">
        <v>700</v>
      </c>
      <c r="G8" s="494"/>
      <c r="H8" s="502"/>
      <c r="I8" s="246" t="s">
        <v>194</v>
      </c>
      <c r="J8" s="246" t="s">
        <v>1612</v>
      </c>
      <c r="K8" s="246" t="s">
        <v>1613</v>
      </c>
      <c r="L8" s="248">
        <v>1.4</v>
      </c>
      <c r="M8" s="503"/>
      <c r="N8" s="431"/>
      <c r="O8" s="24" t="s">
        <v>194</v>
      </c>
      <c r="P8" s="21" t="s">
        <v>1612</v>
      </c>
      <c r="Q8" s="21" t="s">
        <v>473</v>
      </c>
      <c r="R8" s="209">
        <v>1400</v>
      </c>
      <c r="S8" s="189">
        <v>1800</v>
      </c>
      <c r="T8" s="235">
        <v>1400</v>
      </c>
      <c r="U8" s="209"/>
      <c r="V8" s="209"/>
      <c r="W8" s="209"/>
      <c r="X8" s="209">
        <f>T8*80%</f>
        <v>1120</v>
      </c>
      <c r="Y8" s="209"/>
      <c r="Z8" s="209"/>
      <c r="AA8" s="209"/>
      <c r="AB8" s="209">
        <f>T8*65%</f>
        <v>910</v>
      </c>
      <c r="AC8" s="209"/>
      <c r="AD8" s="209"/>
      <c r="AE8" s="209"/>
      <c r="AF8" s="209"/>
      <c r="AG8" s="209"/>
      <c r="AH8" s="209"/>
      <c r="AI8" s="209"/>
      <c r="AJ8" s="209"/>
      <c r="AK8" s="209"/>
      <c r="AL8" s="209"/>
      <c r="AM8" s="209"/>
      <c r="AN8" s="251">
        <v>1800</v>
      </c>
      <c r="AO8" s="209">
        <f>ROUND(AN8*0.4,-1)</f>
        <v>720</v>
      </c>
      <c r="AP8" s="209">
        <f>ROUND(AN8*0.3,-1)</f>
        <v>540</v>
      </c>
      <c r="AQ8" s="209">
        <f t="shared" si="4"/>
        <v>360</v>
      </c>
      <c r="AR8" s="209">
        <f t="shared" si="5"/>
        <v>1440</v>
      </c>
      <c r="AS8" s="209">
        <f>ROUND(AR8*0.4,-1)</f>
        <v>580</v>
      </c>
      <c r="AT8" s="209">
        <f>ROUND(AR8*0.3,-1)</f>
        <v>430</v>
      </c>
      <c r="AU8" s="209">
        <f t="shared" si="8"/>
        <v>290</v>
      </c>
      <c r="AV8" s="209">
        <f>ROUND(AN8*65%,-1)</f>
        <v>1170</v>
      </c>
      <c r="AW8" s="209">
        <f>ROUND(AV8*0.4,-1)</f>
        <v>470</v>
      </c>
      <c r="AX8" s="209">
        <f>ROUND(AV8*0.3,-1)</f>
        <v>350</v>
      </c>
      <c r="AY8" s="209">
        <f t="shared" si="12"/>
        <v>230</v>
      </c>
      <c r="AZ8" s="284">
        <f>(AN8-T8)/T8*100</f>
        <v>28.571428571428569</v>
      </c>
      <c r="BA8" s="209">
        <f t="shared" si="0"/>
        <v>100</v>
      </c>
      <c r="BB8" s="209">
        <f t="shared" si="0"/>
        <v>100</v>
      </c>
      <c r="BC8" s="209">
        <f t="shared" si="0"/>
        <v>100</v>
      </c>
      <c r="BD8" s="209">
        <f t="shared" si="0"/>
        <v>22.222222222222221</v>
      </c>
      <c r="BE8" s="209">
        <f t="shared" si="0"/>
        <v>100</v>
      </c>
      <c r="BF8" s="209">
        <f t="shared" si="0"/>
        <v>100</v>
      </c>
      <c r="BG8" s="209">
        <f t="shared" si="0"/>
        <v>100</v>
      </c>
      <c r="BH8" s="209">
        <f t="shared" si="0"/>
        <v>22.222222222222221</v>
      </c>
      <c r="BI8" s="209">
        <f t="shared" si="0"/>
        <v>100</v>
      </c>
      <c r="BJ8" s="209">
        <f t="shared" si="0"/>
        <v>100</v>
      </c>
      <c r="BK8" s="209">
        <f t="shared" si="0"/>
        <v>100</v>
      </c>
      <c r="BL8" s="209">
        <f>AN8</f>
        <v>1800</v>
      </c>
      <c r="BM8" s="209">
        <f t="shared" si="1"/>
        <v>720</v>
      </c>
      <c r="BN8" s="209">
        <f t="shared" si="1"/>
        <v>540</v>
      </c>
      <c r="BO8" s="209">
        <f t="shared" si="1"/>
        <v>360</v>
      </c>
      <c r="BP8" s="209">
        <f t="shared" si="1"/>
        <v>1440</v>
      </c>
      <c r="BQ8" s="209">
        <f t="shared" si="1"/>
        <v>580</v>
      </c>
      <c r="BR8" s="209">
        <f t="shared" si="1"/>
        <v>430</v>
      </c>
      <c r="BS8" s="209">
        <f t="shared" si="1"/>
        <v>290</v>
      </c>
      <c r="BT8" s="209">
        <f t="shared" si="1"/>
        <v>1170</v>
      </c>
      <c r="BU8" s="209">
        <f t="shared" si="1"/>
        <v>470</v>
      </c>
      <c r="BV8" s="209">
        <f t="shared" si="1"/>
        <v>350</v>
      </c>
      <c r="BW8" s="209">
        <f t="shared" si="1"/>
        <v>230</v>
      </c>
      <c r="BX8" s="284">
        <f t="shared" ref="BX8" si="14">(BL8-T8)/T8*100</f>
        <v>28.571428571428569</v>
      </c>
      <c r="BY8" s="209">
        <f t="shared" ref="BY8" si="15">(BP8-X8)/X8*100</f>
        <v>28.571428571428569</v>
      </c>
      <c r="BZ8" s="209">
        <f t="shared" ref="BZ8" si="16">(BT8-AB8)/AB8*100</f>
        <v>28.571428571428569</v>
      </c>
      <c r="CA8" s="209"/>
      <c r="CB8" s="209"/>
      <c r="CC8" s="194"/>
      <c r="CD8" s="161"/>
      <c r="CE8" s="34"/>
      <c r="CF8" s="6"/>
      <c r="CG8" s="6"/>
      <c r="CH8" s="6"/>
    </row>
    <row r="9" spans="1:91" ht="19.899999999999999" customHeight="1" x14ac:dyDescent="0.2">
      <c r="A9" s="494"/>
      <c r="B9" s="502"/>
      <c r="C9" s="246" t="s">
        <v>86</v>
      </c>
      <c r="D9" s="246" t="s">
        <v>5582</v>
      </c>
      <c r="E9" s="246" t="s">
        <v>1602</v>
      </c>
      <c r="F9" s="246">
        <v>500</v>
      </c>
      <c r="G9" s="494"/>
      <c r="H9" s="502"/>
      <c r="I9" s="246" t="s">
        <v>88</v>
      </c>
      <c r="J9" s="246" t="s">
        <v>1613</v>
      </c>
      <c r="K9" s="246" t="s">
        <v>1614</v>
      </c>
      <c r="L9" s="246">
        <v>900</v>
      </c>
      <c r="M9" s="503"/>
      <c r="N9" s="431"/>
      <c r="O9" s="24" t="s">
        <v>88</v>
      </c>
      <c r="P9" s="476" t="s">
        <v>473</v>
      </c>
      <c r="Q9" s="476" t="s">
        <v>1602</v>
      </c>
      <c r="R9" s="495">
        <v>900</v>
      </c>
      <c r="S9" s="500">
        <v>1300</v>
      </c>
      <c r="T9" s="501">
        <v>900</v>
      </c>
      <c r="U9" s="495"/>
      <c r="V9" s="495"/>
      <c r="W9" s="495"/>
      <c r="X9" s="495"/>
      <c r="Y9" s="495"/>
      <c r="Z9" s="495"/>
      <c r="AA9" s="495"/>
      <c r="AB9" s="495"/>
      <c r="AC9" s="495"/>
      <c r="AD9" s="495"/>
      <c r="AE9" s="495"/>
      <c r="AF9" s="495"/>
      <c r="AG9" s="495"/>
      <c r="AH9" s="495"/>
      <c r="AI9" s="495"/>
      <c r="AJ9" s="495"/>
      <c r="AK9" s="495"/>
      <c r="AL9" s="495"/>
      <c r="AM9" s="495"/>
      <c r="AN9" s="499">
        <v>1300</v>
      </c>
      <c r="AO9" s="453">
        <f>ROUND(AN9*0.4,-1)</f>
        <v>520</v>
      </c>
      <c r="AP9" s="453">
        <f>ROUND(AN9*0.3,-1)</f>
        <v>390</v>
      </c>
      <c r="AQ9" s="453">
        <f t="shared" ref="AQ9" si="17">ROUND(AN9*0.2,-1)</f>
        <v>260</v>
      </c>
      <c r="AR9" s="495"/>
      <c r="AS9" s="495"/>
      <c r="AT9" s="495"/>
      <c r="AU9" s="495"/>
      <c r="AV9" s="495"/>
      <c r="AW9" s="495"/>
      <c r="AX9" s="495"/>
      <c r="AY9" s="495"/>
      <c r="AZ9" s="497">
        <f>(AN9-T9)/T9*100</f>
        <v>44.444444444444443</v>
      </c>
      <c r="BA9" s="495"/>
      <c r="BB9" s="495"/>
      <c r="BC9" s="495"/>
      <c r="BD9" s="495"/>
      <c r="BE9" s="495"/>
      <c r="BF9" s="495"/>
      <c r="BG9" s="495"/>
      <c r="BH9" s="495"/>
      <c r="BI9" s="495"/>
      <c r="BJ9" s="495"/>
      <c r="BK9" s="495"/>
      <c r="BL9" s="495">
        <v>1300</v>
      </c>
      <c r="BM9" s="495"/>
      <c r="BN9" s="495"/>
      <c r="BO9" s="495"/>
      <c r="BP9" s="495"/>
      <c r="BQ9" s="495"/>
      <c r="BR9" s="495"/>
      <c r="BS9" s="495"/>
      <c r="BT9" s="495"/>
      <c r="BU9" s="495"/>
      <c r="BV9" s="495"/>
      <c r="BW9" s="495"/>
      <c r="BX9" s="497">
        <f>(BL9-T9)/T9*100</f>
        <v>44.444444444444443</v>
      </c>
      <c r="BY9" s="495"/>
      <c r="BZ9" s="495"/>
      <c r="CA9" s="495"/>
      <c r="CB9" s="495"/>
      <c r="CC9" s="496"/>
      <c r="CD9" s="476" t="s">
        <v>6006</v>
      </c>
      <c r="CE9" s="34"/>
      <c r="CF9" s="6"/>
      <c r="CG9" s="6"/>
      <c r="CH9" s="6"/>
    </row>
    <row r="10" spans="1:91" ht="19.899999999999999" customHeight="1" x14ac:dyDescent="0.2">
      <c r="A10" s="18"/>
      <c r="B10" s="18"/>
      <c r="C10" s="18"/>
      <c r="D10" s="18"/>
      <c r="E10" s="18"/>
      <c r="F10" s="18"/>
      <c r="G10" s="494"/>
      <c r="H10" s="502"/>
      <c r="I10" s="246" t="s">
        <v>86</v>
      </c>
      <c r="J10" s="246" t="s">
        <v>1614</v>
      </c>
      <c r="K10" s="246" t="s">
        <v>1602</v>
      </c>
      <c r="L10" s="246">
        <v>600</v>
      </c>
      <c r="M10" s="503"/>
      <c r="N10" s="431"/>
      <c r="O10" s="24" t="s">
        <v>86</v>
      </c>
      <c r="P10" s="476"/>
      <c r="Q10" s="476"/>
      <c r="R10" s="495"/>
      <c r="S10" s="500"/>
      <c r="T10" s="501"/>
      <c r="U10" s="495"/>
      <c r="V10" s="495"/>
      <c r="W10" s="495"/>
      <c r="X10" s="495">
        <f t="shared" ref="X10:X36" si="18">T10*80%</f>
        <v>0</v>
      </c>
      <c r="Y10" s="495"/>
      <c r="Z10" s="495"/>
      <c r="AA10" s="495"/>
      <c r="AB10" s="495">
        <f t="shared" ref="AB10:AB25" si="19">T10*60%</f>
        <v>0</v>
      </c>
      <c r="AC10" s="495"/>
      <c r="AD10" s="495"/>
      <c r="AE10" s="495"/>
      <c r="AF10" s="495"/>
      <c r="AG10" s="495"/>
      <c r="AH10" s="495"/>
      <c r="AI10" s="495"/>
      <c r="AJ10" s="495"/>
      <c r="AK10" s="495"/>
      <c r="AL10" s="495"/>
      <c r="AM10" s="495"/>
      <c r="AN10" s="499"/>
      <c r="AO10" s="454"/>
      <c r="AP10" s="454"/>
      <c r="AQ10" s="454"/>
      <c r="AR10" s="495">
        <f t="shared" si="5"/>
        <v>0</v>
      </c>
      <c r="AS10" s="495">
        <f t="shared" si="6"/>
        <v>0</v>
      </c>
      <c r="AT10" s="495">
        <f t="shared" si="7"/>
        <v>0</v>
      </c>
      <c r="AU10" s="495">
        <f t="shared" si="8"/>
        <v>0</v>
      </c>
      <c r="AV10" s="495">
        <f t="shared" ref="AV10:AV28" si="20">ROUND(AN10*60%,-1)</f>
        <v>0</v>
      </c>
      <c r="AW10" s="495">
        <f t="shared" si="10"/>
        <v>0</v>
      </c>
      <c r="AX10" s="495">
        <f t="shared" si="11"/>
        <v>0</v>
      </c>
      <c r="AY10" s="495">
        <f t="shared" si="12"/>
        <v>0</v>
      </c>
      <c r="AZ10" s="497" t="e">
        <f t="shared" si="13"/>
        <v>#DIV/0!</v>
      </c>
      <c r="BA10" s="495" t="e">
        <f t="shared" ref="BA10:BK12" si="21">(AO10-U10)/AO10*100</f>
        <v>#DIV/0!</v>
      </c>
      <c r="BB10" s="495" t="e">
        <f t="shared" si="21"/>
        <v>#DIV/0!</v>
      </c>
      <c r="BC10" s="495" t="e">
        <f t="shared" si="21"/>
        <v>#DIV/0!</v>
      </c>
      <c r="BD10" s="495" t="e">
        <f t="shared" si="21"/>
        <v>#DIV/0!</v>
      </c>
      <c r="BE10" s="495" t="e">
        <f t="shared" si="21"/>
        <v>#DIV/0!</v>
      </c>
      <c r="BF10" s="495" t="e">
        <f t="shared" si="21"/>
        <v>#DIV/0!</v>
      </c>
      <c r="BG10" s="495" t="e">
        <f t="shared" si="21"/>
        <v>#DIV/0!</v>
      </c>
      <c r="BH10" s="495" t="e">
        <f t="shared" si="21"/>
        <v>#DIV/0!</v>
      </c>
      <c r="BI10" s="495" t="e">
        <f t="shared" si="21"/>
        <v>#DIV/0!</v>
      </c>
      <c r="BJ10" s="495" t="e">
        <f t="shared" si="21"/>
        <v>#DIV/0!</v>
      </c>
      <c r="BK10" s="495" t="e">
        <f t="shared" si="21"/>
        <v>#DIV/0!</v>
      </c>
      <c r="BL10" s="495">
        <f>AN10</f>
        <v>0</v>
      </c>
      <c r="BM10" s="495">
        <f t="shared" ref="BM10:BW25" si="22">AO10</f>
        <v>0</v>
      </c>
      <c r="BN10" s="495">
        <f t="shared" si="22"/>
        <v>0</v>
      </c>
      <c r="BO10" s="495">
        <f t="shared" si="22"/>
        <v>0</v>
      </c>
      <c r="BP10" s="495">
        <f t="shared" si="22"/>
        <v>0</v>
      </c>
      <c r="BQ10" s="495">
        <f t="shared" si="22"/>
        <v>0</v>
      </c>
      <c r="BR10" s="495">
        <f t="shared" si="22"/>
        <v>0</v>
      </c>
      <c r="BS10" s="495">
        <f t="shared" si="22"/>
        <v>0</v>
      </c>
      <c r="BT10" s="495">
        <f t="shared" si="22"/>
        <v>0</v>
      </c>
      <c r="BU10" s="495">
        <f t="shared" si="22"/>
        <v>0</v>
      </c>
      <c r="BV10" s="495">
        <f t="shared" si="22"/>
        <v>0</v>
      </c>
      <c r="BW10" s="495">
        <f t="shared" si="22"/>
        <v>0</v>
      </c>
      <c r="BX10" s="497" t="e">
        <f t="shared" ref="BX10" si="23">(BL10-AR10)/AR10*100</f>
        <v>#DIV/0!</v>
      </c>
      <c r="BY10" s="495" t="e">
        <f t="shared" ref="BY10:BY36" si="24">(BP10-X10)/X10*100</f>
        <v>#DIV/0!</v>
      </c>
      <c r="BZ10" s="495" t="e">
        <f t="shared" ref="BZ10:BZ36" si="25">(BT10-AB10)/AB10*100</f>
        <v>#DIV/0!</v>
      </c>
      <c r="CA10" s="495"/>
      <c r="CB10" s="495"/>
      <c r="CC10" s="496"/>
      <c r="CD10" s="476"/>
      <c r="CE10" s="34"/>
      <c r="CF10" s="6"/>
      <c r="CG10" s="6"/>
      <c r="CH10" s="6"/>
    </row>
    <row r="11" spans="1:91" ht="45.6" customHeight="1" x14ac:dyDescent="0.2">
      <c r="A11" s="494">
        <v>2</v>
      </c>
      <c r="B11" s="502" t="s">
        <v>123</v>
      </c>
      <c r="C11" s="246" t="s">
        <v>194</v>
      </c>
      <c r="D11" s="249" t="s">
        <v>5564</v>
      </c>
      <c r="E11" s="249" t="s">
        <v>5565</v>
      </c>
      <c r="F11" s="248">
        <v>1.5</v>
      </c>
      <c r="G11" s="494">
        <v>2</v>
      </c>
      <c r="H11" s="502" t="s">
        <v>473</v>
      </c>
      <c r="I11" s="246" t="s">
        <v>194</v>
      </c>
      <c r="J11" s="246" t="s">
        <v>5564</v>
      </c>
      <c r="K11" s="246" t="s">
        <v>5571</v>
      </c>
      <c r="L11" s="248">
        <v>2.2000000000000002</v>
      </c>
      <c r="M11" s="503" t="s">
        <v>846</v>
      </c>
      <c r="N11" s="431" t="s">
        <v>1599</v>
      </c>
      <c r="O11" s="24" t="s">
        <v>194</v>
      </c>
      <c r="P11" s="18" t="s">
        <v>546</v>
      </c>
      <c r="Q11" s="181" t="s">
        <v>1628</v>
      </c>
      <c r="R11" s="209">
        <v>2200</v>
      </c>
      <c r="S11" s="189">
        <v>2800</v>
      </c>
      <c r="T11" s="235">
        <v>2200</v>
      </c>
      <c r="U11" s="209"/>
      <c r="V11" s="209"/>
      <c r="W11" s="209"/>
      <c r="X11" s="209">
        <f t="shared" si="18"/>
        <v>1760</v>
      </c>
      <c r="Y11" s="209"/>
      <c r="Z11" s="209"/>
      <c r="AA11" s="209"/>
      <c r="AB11" s="209">
        <f>T11*65%</f>
        <v>1430</v>
      </c>
      <c r="AC11" s="209"/>
      <c r="AD11" s="209"/>
      <c r="AE11" s="209"/>
      <c r="AF11" s="209"/>
      <c r="AG11" s="209"/>
      <c r="AH11" s="209"/>
      <c r="AI11" s="209"/>
      <c r="AJ11" s="209">
        <v>2200</v>
      </c>
      <c r="AK11" s="209"/>
      <c r="AL11" s="209"/>
      <c r="AM11" s="284">
        <v>454.55</v>
      </c>
      <c r="AN11" s="251">
        <v>2800</v>
      </c>
      <c r="AO11" s="209">
        <f>ROUND(AN11*0.4,-1)</f>
        <v>1120</v>
      </c>
      <c r="AP11" s="209">
        <f>ROUND(AN11*0.3,-1)</f>
        <v>840</v>
      </c>
      <c r="AQ11" s="209">
        <f t="shared" si="4"/>
        <v>560</v>
      </c>
      <c r="AR11" s="209">
        <f t="shared" si="5"/>
        <v>2240</v>
      </c>
      <c r="AS11" s="209">
        <f>ROUND(AR11*0.4,-1)</f>
        <v>900</v>
      </c>
      <c r="AT11" s="209">
        <f>ROUND(AR11*0.3,-1)</f>
        <v>670</v>
      </c>
      <c r="AU11" s="209">
        <f t="shared" si="8"/>
        <v>450</v>
      </c>
      <c r="AV11" s="209">
        <f>ROUND(AN11*65%,-1)</f>
        <v>1820</v>
      </c>
      <c r="AW11" s="209">
        <f>ROUND(AV11*0.4,-1)</f>
        <v>730</v>
      </c>
      <c r="AX11" s="209">
        <f>ROUND(AV11*0.3,-1)</f>
        <v>550</v>
      </c>
      <c r="AY11" s="209">
        <f t="shared" si="12"/>
        <v>360</v>
      </c>
      <c r="AZ11" s="284">
        <f t="shared" si="13"/>
        <v>27.27272727272727</v>
      </c>
      <c r="BA11" s="209">
        <f t="shared" si="21"/>
        <v>100</v>
      </c>
      <c r="BB11" s="209">
        <f t="shared" si="21"/>
        <v>100</v>
      </c>
      <c r="BC11" s="209">
        <f t="shared" si="21"/>
        <v>100</v>
      </c>
      <c r="BD11" s="209">
        <f t="shared" si="21"/>
        <v>21.428571428571427</v>
      </c>
      <c r="BE11" s="209">
        <f t="shared" si="21"/>
        <v>100</v>
      </c>
      <c r="BF11" s="209">
        <f t="shared" si="21"/>
        <v>100</v>
      </c>
      <c r="BG11" s="209">
        <f t="shared" si="21"/>
        <v>100</v>
      </c>
      <c r="BH11" s="209">
        <f t="shared" si="21"/>
        <v>21.428571428571427</v>
      </c>
      <c r="BI11" s="209">
        <f t="shared" si="21"/>
        <v>100</v>
      </c>
      <c r="BJ11" s="209">
        <f t="shared" si="21"/>
        <v>100</v>
      </c>
      <c r="BK11" s="209">
        <f t="shared" si="21"/>
        <v>100</v>
      </c>
      <c r="BL11" s="209">
        <f t="shared" ref="BL11:BW36" si="26">AN11</f>
        <v>2800</v>
      </c>
      <c r="BM11" s="209">
        <f t="shared" si="22"/>
        <v>1120</v>
      </c>
      <c r="BN11" s="209">
        <f t="shared" si="22"/>
        <v>840</v>
      </c>
      <c r="BO11" s="209">
        <f t="shared" si="22"/>
        <v>560</v>
      </c>
      <c r="BP11" s="209">
        <f t="shared" si="22"/>
        <v>2240</v>
      </c>
      <c r="BQ11" s="209">
        <f t="shared" si="22"/>
        <v>900</v>
      </c>
      <c r="BR11" s="209">
        <f t="shared" si="22"/>
        <v>670</v>
      </c>
      <c r="BS11" s="209">
        <f t="shared" si="22"/>
        <v>450</v>
      </c>
      <c r="BT11" s="209">
        <f t="shared" si="22"/>
        <v>1820</v>
      </c>
      <c r="BU11" s="209">
        <f t="shared" si="22"/>
        <v>730</v>
      </c>
      <c r="BV11" s="209">
        <f t="shared" si="22"/>
        <v>550</v>
      </c>
      <c r="BW11" s="209">
        <f t="shared" si="22"/>
        <v>360</v>
      </c>
      <c r="BX11" s="284">
        <f t="shared" ref="BX11:BX36" si="27">(BL11-T11)/T11*100</f>
        <v>27.27272727272727</v>
      </c>
      <c r="BY11" s="209">
        <f t="shared" si="24"/>
        <v>27.27272727272727</v>
      </c>
      <c r="BZ11" s="209">
        <f t="shared" si="25"/>
        <v>27.27272727272727</v>
      </c>
      <c r="CA11" s="209"/>
      <c r="CB11" s="209"/>
      <c r="CC11" s="206"/>
      <c r="CD11" s="161" t="s">
        <v>6006</v>
      </c>
      <c r="CE11" s="34"/>
      <c r="CF11" s="6"/>
      <c r="CG11" s="6"/>
      <c r="CH11" s="6"/>
    </row>
    <row r="12" spans="1:91" ht="42.6" customHeight="1" x14ac:dyDescent="0.2">
      <c r="A12" s="494"/>
      <c r="B12" s="502"/>
      <c r="C12" s="246" t="s">
        <v>129</v>
      </c>
      <c r="D12" s="494" t="s">
        <v>1514</v>
      </c>
      <c r="E12" s="494"/>
      <c r="F12" s="246">
        <v>1000</v>
      </c>
      <c r="G12" s="494"/>
      <c r="H12" s="502"/>
      <c r="I12" s="246" t="s">
        <v>129</v>
      </c>
      <c r="J12" s="246" t="s">
        <v>5571</v>
      </c>
      <c r="K12" s="246" t="s">
        <v>3152</v>
      </c>
      <c r="L12" s="248">
        <v>1.7</v>
      </c>
      <c r="M12" s="503"/>
      <c r="N12" s="431"/>
      <c r="O12" s="24" t="s">
        <v>129</v>
      </c>
      <c r="P12" s="181" t="s">
        <v>1628</v>
      </c>
      <c r="Q12" s="161" t="s">
        <v>6007</v>
      </c>
      <c r="R12" s="209">
        <v>1700</v>
      </c>
      <c r="S12" s="189">
        <v>2000</v>
      </c>
      <c r="T12" s="235">
        <v>1700</v>
      </c>
      <c r="U12" s="209"/>
      <c r="V12" s="209"/>
      <c r="W12" s="209"/>
      <c r="X12" s="209">
        <f t="shared" si="18"/>
        <v>1360</v>
      </c>
      <c r="Y12" s="209"/>
      <c r="Z12" s="209"/>
      <c r="AA12" s="209"/>
      <c r="AB12" s="209">
        <f>T12*65%</f>
        <v>1105</v>
      </c>
      <c r="AC12" s="209"/>
      <c r="AD12" s="209"/>
      <c r="AE12" s="209"/>
      <c r="AF12" s="209"/>
      <c r="AG12" s="209"/>
      <c r="AH12" s="209"/>
      <c r="AI12" s="209"/>
      <c r="AJ12" s="209"/>
      <c r="AK12" s="209"/>
      <c r="AL12" s="209"/>
      <c r="AM12" s="209"/>
      <c r="AN12" s="251">
        <v>2000</v>
      </c>
      <c r="AO12" s="209">
        <f>ROUND(AN12*0.4,-1)</f>
        <v>800</v>
      </c>
      <c r="AP12" s="209">
        <f>ROUND(AN12*0.3,-1)</f>
        <v>600</v>
      </c>
      <c r="AQ12" s="209">
        <f t="shared" si="4"/>
        <v>400</v>
      </c>
      <c r="AR12" s="209">
        <f t="shared" si="5"/>
        <v>1600</v>
      </c>
      <c r="AS12" s="209">
        <f>ROUND(AR12*0.4,-1)</f>
        <v>640</v>
      </c>
      <c r="AT12" s="209">
        <f>ROUND(AR12*0.3,-1)</f>
        <v>480</v>
      </c>
      <c r="AU12" s="209">
        <f t="shared" si="8"/>
        <v>320</v>
      </c>
      <c r="AV12" s="209">
        <f>ROUND(AN12*65%,-1)</f>
        <v>1300</v>
      </c>
      <c r="AW12" s="209">
        <f>ROUND(AV12*0.4,-1)</f>
        <v>520</v>
      </c>
      <c r="AX12" s="209">
        <f>ROUND(AV12*0.3,-1)</f>
        <v>390</v>
      </c>
      <c r="AY12" s="209">
        <f t="shared" si="12"/>
        <v>260</v>
      </c>
      <c r="AZ12" s="284">
        <f t="shared" si="13"/>
        <v>17.647058823529413</v>
      </c>
      <c r="BA12" s="209">
        <f t="shared" si="21"/>
        <v>100</v>
      </c>
      <c r="BB12" s="209">
        <f t="shared" si="21"/>
        <v>100</v>
      </c>
      <c r="BC12" s="209">
        <f t="shared" si="21"/>
        <v>100</v>
      </c>
      <c r="BD12" s="209">
        <f t="shared" si="21"/>
        <v>15</v>
      </c>
      <c r="BE12" s="209">
        <f t="shared" si="21"/>
        <v>100</v>
      </c>
      <c r="BF12" s="209">
        <f t="shared" si="21"/>
        <v>100</v>
      </c>
      <c r="BG12" s="209">
        <f t="shared" si="21"/>
        <v>100</v>
      </c>
      <c r="BH12" s="209">
        <f t="shared" si="21"/>
        <v>15</v>
      </c>
      <c r="BI12" s="209">
        <f t="shared" si="21"/>
        <v>100</v>
      </c>
      <c r="BJ12" s="209">
        <f t="shared" si="21"/>
        <v>100</v>
      </c>
      <c r="BK12" s="209">
        <f t="shared" si="21"/>
        <v>100</v>
      </c>
      <c r="BL12" s="209">
        <f t="shared" si="26"/>
        <v>2000</v>
      </c>
      <c r="BM12" s="209">
        <f t="shared" si="22"/>
        <v>800</v>
      </c>
      <c r="BN12" s="209">
        <f t="shared" si="22"/>
        <v>600</v>
      </c>
      <c r="BO12" s="209">
        <f t="shared" si="22"/>
        <v>400</v>
      </c>
      <c r="BP12" s="209">
        <f t="shared" si="22"/>
        <v>1600</v>
      </c>
      <c r="BQ12" s="209">
        <f t="shared" si="22"/>
        <v>640</v>
      </c>
      <c r="BR12" s="209">
        <f t="shared" si="22"/>
        <v>480</v>
      </c>
      <c r="BS12" s="209">
        <f t="shared" si="22"/>
        <v>320</v>
      </c>
      <c r="BT12" s="209">
        <f t="shared" si="22"/>
        <v>1300</v>
      </c>
      <c r="BU12" s="209">
        <f t="shared" si="22"/>
        <v>520</v>
      </c>
      <c r="BV12" s="209">
        <f t="shared" si="22"/>
        <v>390</v>
      </c>
      <c r="BW12" s="209">
        <f t="shared" si="22"/>
        <v>260</v>
      </c>
      <c r="BX12" s="284">
        <f t="shared" si="27"/>
        <v>17.647058823529413</v>
      </c>
      <c r="BY12" s="209">
        <f t="shared" si="24"/>
        <v>17.647058823529413</v>
      </c>
      <c r="BZ12" s="209">
        <f t="shared" si="25"/>
        <v>17.647058823529413</v>
      </c>
      <c r="CA12" s="209"/>
      <c r="CB12" s="209"/>
      <c r="CC12" s="206"/>
      <c r="CD12" s="161" t="s">
        <v>6006</v>
      </c>
      <c r="CE12" s="34"/>
      <c r="CF12" s="6"/>
      <c r="CG12" s="6"/>
      <c r="CH12" s="6"/>
    </row>
    <row r="13" spans="1:91" ht="43.15" customHeight="1" x14ac:dyDescent="0.2">
      <c r="A13" s="246">
        <v>3</v>
      </c>
      <c r="B13" s="247" t="s">
        <v>5586</v>
      </c>
      <c r="C13" s="246" t="s">
        <v>88</v>
      </c>
      <c r="D13" s="246" t="s">
        <v>5587</v>
      </c>
      <c r="E13" s="246" t="s">
        <v>1615</v>
      </c>
      <c r="F13" s="246">
        <v>700</v>
      </c>
      <c r="G13" s="246">
        <v>3</v>
      </c>
      <c r="H13" s="247" t="s">
        <v>5585</v>
      </c>
      <c r="I13" s="246" t="s">
        <v>88</v>
      </c>
      <c r="J13" s="246" t="s">
        <v>1616</v>
      </c>
      <c r="K13" s="246" t="s">
        <v>1615</v>
      </c>
      <c r="L13" s="246">
        <v>1.4</v>
      </c>
      <c r="M13" s="73" t="s">
        <v>843</v>
      </c>
      <c r="N13" s="161" t="s">
        <v>1633</v>
      </c>
      <c r="O13" s="24" t="s">
        <v>88</v>
      </c>
      <c r="P13" s="161" t="s">
        <v>156</v>
      </c>
      <c r="Q13" s="161" t="s">
        <v>6007</v>
      </c>
      <c r="R13" s="209">
        <v>1400</v>
      </c>
      <c r="S13" s="189">
        <v>1800</v>
      </c>
      <c r="T13" s="235">
        <v>1400</v>
      </c>
      <c r="U13" s="209"/>
      <c r="V13" s="209"/>
      <c r="W13" s="209"/>
      <c r="X13" s="209">
        <f t="shared" si="18"/>
        <v>1120</v>
      </c>
      <c r="Y13" s="209"/>
      <c r="Z13" s="209"/>
      <c r="AA13" s="209"/>
      <c r="AB13" s="209">
        <f>T13*65%</f>
        <v>910</v>
      </c>
      <c r="AC13" s="209"/>
      <c r="AD13" s="209"/>
      <c r="AE13" s="209"/>
      <c r="AF13" s="209"/>
      <c r="AG13" s="209"/>
      <c r="AH13" s="209"/>
      <c r="AI13" s="209"/>
      <c r="AJ13" s="209"/>
      <c r="AK13" s="209"/>
      <c r="AL13" s="209"/>
      <c r="AM13" s="209"/>
      <c r="AN13" s="251">
        <v>1800</v>
      </c>
      <c r="AO13" s="209">
        <f>ROUND(AN13*0.4,-1)</f>
        <v>720</v>
      </c>
      <c r="AP13" s="209">
        <f>ROUND(AN13*0.3,-1)</f>
        <v>540</v>
      </c>
      <c r="AQ13" s="209">
        <f t="shared" si="4"/>
        <v>360</v>
      </c>
      <c r="AR13" s="209">
        <f t="shared" si="5"/>
        <v>1440</v>
      </c>
      <c r="AS13" s="209">
        <f>ROUND(AR13*0.4,-1)</f>
        <v>580</v>
      </c>
      <c r="AT13" s="209">
        <f>ROUND(AR13*0.3,-1)</f>
        <v>430</v>
      </c>
      <c r="AU13" s="209">
        <f t="shared" si="8"/>
        <v>290</v>
      </c>
      <c r="AV13" s="209">
        <f>ROUND(AN13*65%,-1)</f>
        <v>1170</v>
      </c>
      <c r="AW13" s="209">
        <f>ROUND(AV13*0.4,-1)</f>
        <v>470</v>
      </c>
      <c r="AX13" s="209">
        <f>ROUND(AV13*0.3,-1)</f>
        <v>350</v>
      </c>
      <c r="AY13" s="209">
        <f t="shared" si="12"/>
        <v>230</v>
      </c>
      <c r="AZ13" s="287">
        <f>(AN13-T13)/T13*100</f>
        <v>28.571428571428569</v>
      </c>
      <c r="BA13" s="209"/>
      <c r="BB13" s="209"/>
      <c r="BC13" s="209"/>
      <c r="BD13" s="287">
        <f>(AR13-X13)/X13*100</f>
        <v>28.571428571428569</v>
      </c>
      <c r="BE13" s="209"/>
      <c r="BF13" s="209"/>
      <c r="BG13" s="209"/>
      <c r="BH13" s="287">
        <f>(AV13-AB13)/AB13*100</f>
        <v>28.571428571428569</v>
      </c>
      <c r="BI13" s="209"/>
      <c r="BJ13" s="209"/>
      <c r="BK13" s="209"/>
      <c r="BL13" s="209">
        <f t="shared" si="26"/>
        <v>1800</v>
      </c>
      <c r="BM13" s="209">
        <f t="shared" si="22"/>
        <v>720</v>
      </c>
      <c r="BN13" s="209">
        <f t="shared" si="22"/>
        <v>540</v>
      </c>
      <c r="BO13" s="209">
        <f t="shared" si="22"/>
        <v>360</v>
      </c>
      <c r="BP13" s="209">
        <f t="shared" si="22"/>
        <v>1440</v>
      </c>
      <c r="BQ13" s="209">
        <f t="shared" si="22"/>
        <v>580</v>
      </c>
      <c r="BR13" s="209">
        <f t="shared" si="22"/>
        <v>430</v>
      </c>
      <c r="BS13" s="209">
        <f t="shared" si="22"/>
        <v>290</v>
      </c>
      <c r="BT13" s="209">
        <f t="shared" si="22"/>
        <v>1170</v>
      </c>
      <c r="BU13" s="209">
        <f t="shared" si="22"/>
        <v>470</v>
      </c>
      <c r="BV13" s="209">
        <f t="shared" si="22"/>
        <v>350</v>
      </c>
      <c r="BW13" s="209">
        <f t="shared" si="22"/>
        <v>230</v>
      </c>
      <c r="BX13" s="284">
        <f t="shared" si="27"/>
        <v>28.571428571428569</v>
      </c>
      <c r="BY13" s="209">
        <f t="shared" si="24"/>
        <v>28.571428571428569</v>
      </c>
      <c r="BZ13" s="209">
        <f t="shared" si="25"/>
        <v>28.571428571428569</v>
      </c>
      <c r="CA13" s="209"/>
      <c r="CB13" s="209"/>
      <c r="CC13" s="194"/>
      <c r="CD13" s="161" t="s">
        <v>6059</v>
      </c>
      <c r="CE13" s="34"/>
      <c r="CF13" s="6"/>
      <c r="CG13" s="6"/>
      <c r="CH13" s="6"/>
    </row>
    <row r="14" spans="1:91" ht="18.600000000000001" customHeight="1" x14ac:dyDescent="0.2">
      <c r="A14" s="494">
        <v>1</v>
      </c>
      <c r="B14" s="502" t="s">
        <v>5561</v>
      </c>
      <c r="C14" s="246" t="s">
        <v>86</v>
      </c>
      <c r="D14" s="249" t="s">
        <v>3148</v>
      </c>
      <c r="E14" s="249" t="s">
        <v>5562</v>
      </c>
      <c r="F14" s="246">
        <v>450</v>
      </c>
      <c r="G14" s="494">
        <v>1</v>
      </c>
      <c r="H14" s="502" t="s">
        <v>1597</v>
      </c>
      <c r="I14" s="246" t="s">
        <v>86</v>
      </c>
      <c r="J14" s="246" t="s">
        <v>3148</v>
      </c>
      <c r="K14" s="246" t="s">
        <v>1598</v>
      </c>
      <c r="L14" s="246">
        <v>700</v>
      </c>
      <c r="M14" s="503" t="s">
        <v>1647</v>
      </c>
      <c r="N14" s="431" t="s">
        <v>1597</v>
      </c>
      <c r="O14" s="24" t="s">
        <v>86</v>
      </c>
      <c r="P14" s="504" t="s">
        <v>6030</v>
      </c>
      <c r="Q14" s="504" t="s">
        <v>1602</v>
      </c>
      <c r="R14" s="495">
        <v>1100</v>
      </c>
      <c r="S14" s="500">
        <v>1500</v>
      </c>
      <c r="T14" s="501">
        <v>1100</v>
      </c>
      <c r="U14" s="495"/>
      <c r="V14" s="495"/>
      <c r="W14" s="495"/>
      <c r="X14" s="495">
        <f t="shared" si="18"/>
        <v>880</v>
      </c>
      <c r="Y14" s="495"/>
      <c r="Z14" s="495"/>
      <c r="AA14" s="495"/>
      <c r="AB14" s="495">
        <f>T14*65%</f>
        <v>715</v>
      </c>
      <c r="AC14" s="495"/>
      <c r="AD14" s="495"/>
      <c r="AE14" s="495"/>
      <c r="AF14" s="495"/>
      <c r="AG14" s="495"/>
      <c r="AH14" s="495"/>
      <c r="AI14" s="495"/>
      <c r="AJ14" s="495"/>
      <c r="AK14" s="495"/>
      <c r="AL14" s="495"/>
      <c r="AM14" s="495"/>
      <c r="AN14" s="499">
        <v>1500</v>
      </c>
      <c r="AO14" s="495">
        <f>ROUND(AN14*0.4,-1)</f>
        <v>600</v>
      </c>
      <c r="AP14" s="495">
        <f>ROUND(AN14*0.3,-1)</f>
        <v>450</v>
      </c>
      <c r="AQ14" s="495">
        <f t="shared" si="4"/>
        <v>300</v>
      </c>
      <c r="AR14" s="495">
        <f t="shared" si="5"/>
        <v>1200</v>
      </c>
      <c r="AS14" s="495">
        <f>ROUND(AR14*0.4,-1)</f>
        <v>480</v>
      </c>
      <c r="AT14" s="495">
        <f>ROUND(AR14*0.3,-1)</f>
        <v>360</v>
      </c>
      <c r="AU14" s="495">
        <f t="shared" si="8"/>
        <v>240</v>
      </c>
      <c r="AV14" s="495">
        <f>ROUND(AN14*65%,-1)</f>
        <v>980</v>
      </c>
      <c r="AW14" s="495">
        <f>ROUND(AV14*0.4,-1)</f>
        <v>390</v>
      </c>
      <c r="AX14" s="495">
        <f>ROUND(AV14*0.3,-1)</f>
        <v>290</v>
      </c>
      <c r="AY14" s="495">
        <f t="shared" si="12"/>
        <v>200</v>
      </c>
      <c r="AZ14" s="497">
        <f t="shared" ref="AZ14:BK17" si="28">(AN14-T14)/T14*100</f>
        <v>36.363636363636367</v>
      </c>
      <c r="BA14" s="495" t="e">
        <f t="shared" si="28"/>
        <v>#DIV/0!</v>
      </c>
      <c r="BB14" s="495" t="e">
        <f t="shared" si="28"/>
        <v>#DIV/0!</v>
      </c>
      <c r="BC14" s="495" t="e">
        <f t="shared" si="28"/>
        <v>#DIV/0!</v>
      </c>
      <c r="BD14" s="495">
        <f t="shared" si="28"/>
        <v>36.363636363636367</v>
      </c>
      <c r="BE14" s="495" t="e">
        <f t="shared" si="28"/>
        <v>#DIV/0!</v>
      </c>
      <c r="BF14" s="495" t="e">
        <f t="shared" si="28"/>
        <v>#DIV/0!</v>
      </c>
      <c r="BG14" s="495" t="e">
        <f t="shared" si="28"/>
        <v>#DIV/0!</v>
      </c>
      <c r="BH14" s="495">
        <f t="shared" si="28"/>
        <v>37.06293706293706</v>
      </c>
      <c r="BI14" s="495" t="e">
        <f t="shared" si="28"/>
        <v>#DIV/0!</v>
      </c>
      <c r="BJ14" s="495" t="e">
        <f t="shared" si="28"/>
        <v>#DIV/0!</v>
      </c>
      <c r="BK14" s="495" t="e">
        <f t="shared" si="28"/>
        <v>#DIV/0!</v>
      </c>
      <c r="BL14" s="495">
        <f t="shared" si="26"/>
        <v>1500</v>
      </c>
      <c r="BM14" s="495">
        <f t="shared" si="22"/>
        <v>600</v>
      </c>
      <c r="BN14" s="495">
        <f t="shared" si="22"/>
        <v>450</v>
      </c>
      <c r="BO14" s="495">
        <f t="shared" si="22"/>
        <v>300</v>
      </c>
      <c r="BP14" s="495">
        <f t="shared" si="22"/>
        <v>1200</v>
      </c>
      <c r="BQ14" s="495">
        <f t="shared" si="22"/>
        <v>480</v>
      </c>
      <c r="BR14" s="495">
        <f t="shared" si="22"/>
        <v>360</v>
      </c>
      <c r="BS14" s="495">
        <f t="shared" si="22"/>
        <v>240</v>
      </c>
      <c r="BT14" s="495">
        <f t="shared" si="22"/>
        <v>980</v>
      </c>
      <c r="BU14" s="495">
        <f t="shared" si="22"/>
        <v>390</v>
      </c>
      <c r="BV14" s="495">
        <f t="shared" si="22"/>
        <v>290</v>
      </c>
      <c r="BW14" s="495">
        <f t="shared" si="22"/>
        <v>200</v>
      </c>
      <c r="BX14" s="497">
        <f t="shared" si="27"/>
        <v>36.363636363636367</v>
      </c>
      <c r="BY14" s="495">
        <f t="shared" si="24"/>
        <v>36.363636363636367</v>
      </c>
      <c r="BZ14" s="495">
        <f t="shared" si="25"/>
        <v>37.06293706293706</v>
      </c>
      <c r="CA14" s="495"/>
      <c r="CB14" s="495"/>
      <c r="CC14" s="496"/>
      <c r="CD14" s="476" t="s">
        <v>6006</v>
      </c>
      <c r="CE14" s="34"/>
      <c r="CF14" s="6"/>
      <c r="CG14" s="6"/>
      <c r="CH14" s="6"/>
    </row>
    <row r="15" spans="1:91" ht="18.600000000000001" customHeight="1" x14ac:dyDescent="0.2">
      <c r="A15" s="494"/>
      <c r="B15" s="502"/>
      <c r="C15" s="246"/>
      <c r="D15" s="249"/>
      <c r="E15" s="249"/>
      <c r="F15" s="246"/>
      <c r="G15" s="494"/>
      <c r="H15" s="502"/>
      <c r="I15" s="246" t="s">
        <v>88</v>
      </c>
      <c r="J15" s="246" t="s">
        <v>1598</v>
      </c>
      <c r="K15" s="246" t="s">
        <v>5569</v>
      </c>
      <c r="L15" s="246">
        <v>900</v>
      </c>
      <c r="M15" s="503"/>
      <c r="N15" s="431"/>
      <c r="O15" s="24"/>
      <c r="P15" s="504"/>
      <c r="Q15" s="504"/>
      <c r="R15" s="495"/>
      <c r="S15" s="500"/>
      <c r="T15" s="501"/>
      <c r="U15" s="495"/>
      <c r="V15" s="495"/>
      <c r="W15" s="495"/>
      <c r="X15" s="495">
        <f t="shared" si="18"/>
        <v>0</v>
      </c>
      <c r="Y15" s="495"/>
      <c r="Z15" s="495"/>
      <c r="AA15" s="495"/>
      <c r="AB15" s="495">
        <f t="shared" si="19"/>
        <v>0</v>
      </c>
      <c r="AC15" s="495"/>
      <c r="AD15" s="495"/>
      <c r="AE15" s="495"/>
      <c r="AF15" s="495"/>
      <c r="AG15" s="495"/>
      <c r="AH15" s="495"/>
      <c r="AI15" s="495"/>
      <c r="AJ15" s="495"/>
      <c r="AK15" s="495"/>
      <c r="AL15" s="495"/>
      <c r="AM15" s="495"/>
      <c r="AN15" s="499"/>
      <c r="AO15" s="495">
        <f t="shared" si="2"/>
        <v>0</v>
      </c>
      <c r="AP15" s="495">
        <f t="shared" si="3"/>
        <v>0</v>
      </c>
      <c r="AQ15" s="495">
        <f t="shared" si="4"/>
        <v>0</v>
      </c>
      <c r="AR15" s="495">
        <f t="shared" si="5"/>
        <v>0</v>
      </c>
      <c r="AS15" s="495">
        <f t="shared" si="6"/>
        <v>0</v>
      </c>
      <c r="AT15" s="495">
        <f t="shared" si="7"/>
        <v>0</v>
      </c>
      <c r="AU15" s="495">
        <f t="shared" si="8"/>
        <v>0</v>
      </c>
      <c r="AV15" s="495">
        <f t="shared" si="20"/>
        <v>0</v>
      </c>
      <c r="AW15" s="495">
        <f t="shared" si="10"/>
        <v>0</v>
      </c>
      <c r="AX15" s="495">
        <f t="shared" si="11"/>
        <v>0</v>
      </c>
      <c r="AY15" s="495">
        <f t="shared" si="12"/>
        <v>0</v>
      </c>
      <c r="AZ15" s="497" t="e">
        <f t="shared" si="28"/>
        <v>#DIV/0!</v>
      </c>
      <c r="BA15" s="495" t="e">
        <f t="shared" si="28"/>
        <v>#DIV/0!</v>
      </c>
      <c r="BB15" s="495" t="e">
        <f t="shared" si="28"/>
        <v>#DIV/0!</v>
      </c>
      <c r="BC15" s="495" t="e">
        <f t="shared" si="28"/>
        <v>#DIV/0!</v>
      </c>
      <c r="BD15" s="495" t="e">
        <f t="shared" si="28"/>
        <v>#DIV/0!</v>
      </c>
      <c r="BE15" s="495" t="e">
        <f t="shared" si="28"/>
        <v>#DIV/0!</v>
      </c>
      <c r="BF15" s="495" t="e">
        <f t="shared" si="28"/>
        <v>#DIV/0!</v>
      </c>
      <c r="BG15" s="495" t="e">
        <f t="shared" si="28"/>
        <v>#DIV/0!</v>
      </c>
      <c r="BH15" s="495" t="e">
        <f t="shared" si="28"/>
        <v>#DIV/0!</v>
      </c>
      <c r="BI15" s="495" t="e">
        <f t="shared" si="28"/>
        <v>#DIV/0!</v>
      </c>
      <c r="BJ15" s="495" t="e">
        <f t="shared" si="28"/>
        <v>#DIV/0!</v>
      </c>
      <c r="BK15" s="495" t="e">
        <f t="shared" si="28"/>
        <v>#DIV/0!</v>
      </c>
      <c r="BL15" s="495">
        <f t="shared" si="26"/>
        <v>0</v>
      </c>
      <c r="BM15" s="495">
        <f t="shared" si="22"/>
        <v>0</v>
      </c>
      <c r="BN15" s="495">
        <f t="shared" si="22"/>
        <v>0</v>
      </c>
      <c r="BO15" s="495">
        <f t="shared" si="22"/>
        <v>0</v>
      </c>
      <c r="BP15" s="495">
        <f t="shared" si="22"/>
        <v>0</v>
      </c>
      <c r="BQ15" s="495">
        <f t="shared" si="22"/>
        <v>0</v>
      </c>
      <c r="BR15" s="495">
        <f t="shared" si="22"/>
        <v>0</v>
      </c>
      <c r="BS15" s="495">
        <f t="shared" si="22"/>
        <v>0</v>
      </c>
      <c r="BT15" s="495">
        <f t="shared" si="22"/>
        <v>0</v>
      </c>
      <c r="BU15" s="495">
        <f t="shared" si="22"/>
        <v>0</v>
      </c>
      <c r="BV15" s="495">
        <f t="shared" si="22"/>
        <v>0</v>
      </c>
      <c r="BW15" s="495">
        <f t="shared" si="22"/>
        <v>0</v>
      </c>
      <c r="BX15" s="495" t="e">
        <f t="shared" si="27"/>
        <v>#DIV/0!</v>
      </c>
      <c r="BY15" s="495" t="e">
        <f t="shared" si="24"/>
        <v>#DIV/0!</v>
      </c>
      <c r="BZ15" s="495" t="e">
        <f t="shared" si="25"/>
        <v>#DIV/0!</v>
      </c>
      <c r="CA15" s="495"/>
      <c r="CB15" s="495"/>
      <c r="CC15" s="496"/>
      <c r="CD15" s="476"/>
      <c r="CE15" s="34"/>
      <c r="CF15" s="6"/>
      <c r="CG15" s="6"/>
      <c r="CH15" s="6"/>
    </row>
    <row r="16" spans="1:91" ht="19.149999999999999" customHeight="1" x14ac:dyDescent="0.2">
      <c r="A16" s="494"/>
      <c r="B16" s="502"/>
      <c r="C16" s="246" t="s">
        <v>88</v>
      </c>
      <c r="D16" s="249" t="s">
        <v>5562</v>
      </c>
      <c r="E16" s="249" t="s">
        <v>5563</v>
      </c>
      <c r="F16" s="246">
        <v>600</v>
      </c>
      <c r="G16" s="494"/>
      <c r="H16" s="502"/>
      <c r="I16" s="246" t="s">
        <v>88</v>
      </c>
      <c r="J16" s="246" t="s">
        <v>5569</v>
      </c>
      <c r="K16" s="246" t="s">
        <v>5570</v>
      </c>
      <c r="L16" s="248">
        <v>1.1000000000000001</v>
      </c>
      <c r="M16" s="503"/>
      <c r="N16" s="431"/>
      <c r="O16" s="24" t="s">
        <v>88</v>
      </c>
      <c r="P16" s="504"/>
      <c r="Q16" s="504"/>
      <c r="R16" s="495"/>
      <c r="S16" s="500"/>
      <c r="T16" s="501"/>
      <c r="U16" s="495"/>
      <c r="V16" s="495"/>
      <c r="W16" s="495"/>
      <c r="X16" s="495">
        <f t="shared" si="18"/>
        <v>0</v>
      </c>
      <c r="Y16" s="495"/>
      <c r="Z16" s="495"/>
      <c r="AA16" s="495"/>
      <c r="AB16" s="495">
        <f t="shared" si="19"/>
        <v>0</v>
      </c>
      <c r="AC16" s="495"/>
      <c r="AD16" s="495"/>
      <c r="AE16" s="495"/>
      <c r="AF16" s="495"/>
      <c r="AG16" s="495"/>
      <c r="AH16" s="495"/>
      <c r="AI16" s="495"/>
      <c r="AJ16" s="495"/>
      <c r="AK16" s="495"/>
      <c r="AL16" s="495"/>
      <c r="AM16" s="495"/>
      <c r="AN16" s="499"/>
      <c r="AO16" s="495">
        <f t="shared" si="2"/>
        <v>0</v>
      </c>
      <c r="AP16" s="495">
        <f>ROUND(AN16*0.4,-1)</f>
        <v>0</v>
      </c>
      <c r="AQ16" s="495">
        <f>ROUND(AN16*0.2,-1)</f>
        <v>0</v>
      </c>
      <c r="AR16" s="495">
        <f>ROUND(AN16*80%,-1)</f>
        <v>0</v>
      </c>
      <c r="AS16" s="495">
        <f t="shared" si="6"/>
        <v>0</v>
      </c>
      <c r="AT16" s="495">
        <f>ROUND(AR16*0.4,-1)</f>
        <v>0</v>
      </c>
      <c r="AU16" s="495">
        <f>ROUND(AR16*0.2,-1)</f>
        <v>0</v>
      </c>
      <c r="AV16" s="495">
        <f t="shared" si="20"/>
        <v>0</v>
      </c>
      <c r="AW16" s="495">
        <f t="shared" si="10"/>
        <v>0</v>
      </c>
      <c r="AX16" s="495">
        <f>ROUND(AV16*0.4,-1)</f>
        <v>0</v>
      </c>
      <c r="AY16" s="495">
        <f>ROUND(AV16*0.2,-1)</f>
        <v>0</v>
      </c>
      <c r="AZ16" s="497" t="e">
        <f t="shared" si="28"/>
        <v>#DIV/0!</v>
      </c>
      <c r="BA16" s="495" t="e">
        <f t="shared" si="28"/>
        <v>#DIV/0!</v>
      </c>
      <c r="BB16" s="495" t="e">
        <f t="shared" si="28"/>
        <v>#DIV/0!</v>
      </c>
      <c r="BC16" s="495" t="e">
        <f t="shared" si="28"/>
        <v>#DIV/0!</v>
      </c>
      <c r="BD16" s="495" t="e">
        <f t="shared" si="28"/>
        <v>#DIV/0!</v>
      </c>
      <c r="BE16" s="495" t="e">
        <f t="shared" si="28"/>
        <v>#DIV/0!</v>
      </c>
      <c r="BF16" s="495" t="e">
        <f t="shared" si="28"/>
        <v>#DIV/0!</v>
      </c>
      <c r="BG16" s="495" t="e">
        <f t="shared" si="28"/>
        <v>#DIV/0!</v>
      </c>
      <c r="BH16" s="495" t="e">
        <f t="shared" si="28"/>
        <v>#DIV/0!</v>
      </c>
      <c r="BI16" s="495" t="e">
        <f t="shared" si="28"/>
        <v>#DIV/0!</v>
      </c>
      <c r="BJ16" s="495" t="e">
        <f t="shared" si="28"/>
        <v>#DIV/0!</v>
      </c>
      <c r="BK16" s="495" t="e">
        <f t="shared" si="28"/>
        <v>#DIV/0!</v>
      </c>
      <c r="BL16" s="495">
        <f t="shared" si="26"/>
        <v>0</v>
      </c>
      <c r="BM16" s="495">
        <f t="shared" si="22"/>
        <v>0</v>
      </c>
      <c r="BN16" s="495">
        <f t="shared" si="22"/>
        <v>0</v>
      </c>
      <c r="BO16" s="495">
        <f t="shared" si="22"/>
        <v>0</v>
      </c>
      <c r="BP16" s="495">
        <f t="shared" si="22"/>
        <v>0</v>
      </c>
      <c r="BQ16" s="495">
        <f t="shared" si="22"/>
        <v>0</v>
      </c>
      <c r="BR16" s="495">
        <f t="shared" si="22"/>
        <v>0</v>
      </c>
      <c r="BS16" s="495">
        <f t="shared" si="22"/>
        <v>0</v>
      </c>
      <c r="BT16" s="495">
        <f t="shared" si="22"/>
        <v>0</v>
      </c>
      <c r="BU16" s="495">
        <f t="shared" si="22"/>
        <v>0</v>
      </c>
      <c r="BV16" s="495">
        <f t="shared" si="22"/>
        <v>0</v>
      </c>
      <c r="BW16" s="495">
        <f t="shared" si="22"/>
        <v>0</v>
      </c>
      <c r="BX16" s="495" t="e">
        <f t="shared" si="27"/>
        <v>#DIV/0!</v>
      </c>
      <c r="BY16" s="495" t="e">
        <f t="shared" si="24"/>
        <v>#DIV/0!</v>
      </c>
      <c r="BZ16" s="495" t="e">
        <f t="shared" si="25"/>
        <v>#DIV/0!</v>
      </c>
      <c r="CA16" s="495"/>
      <c r="CB16" s="495"/>
      <c r="CC16" s="496"/>
      <c r="CD16" s="476"/>
      <c r="CE16" s="34"/>
      <c r="CF16" s="6"/>
      <c r="CG16" s="6"/>
      <c r="CH16" s="6"/>
    </row>
    <row r="17" spans="1:88" ht="39.6" customHeight="1" x14ac:dyDescent="0.2">
      <c r="A17" s="246">
        <v>7</v>
      </c>
      <c r="B17" s="247" t="s">
        <v>5594</v>
      </c>
      <c r="C17" s="246" t="s">
        <v>86</v>
      </c>
      <c r="D17" s="246" t="s">
        <v>5590</v>
      </c>
      <c r="E17" s="246" t="s">
        <v>5564</v>
      </c>
      <c r="F17" s="246">
        <v>350</v>
      </c>
      <c r="G17" s="246">
        <v>7</v>
      </c>
      <c r="H17" s="247" t="s">
        <v>517</v>
      </c>
      <c r="I17" s="246" t="s">
        <v>86</v>
      </c>
      <c r="J17" s="246" t="s">
        <v>5590</v>
      </c>
      <c r="K17" s="246" t="s">
        <v>5564</v>
      </c>
      <c r="L17" s="246">
        <v>420</v>
      </c>
      <c r="M17" s="73" t="s">
        <v>1655</v>
      </c>
      <c r="N17" s="17" t="s">
        <v>517</v>
      </c>
      <c r="O17" s="24" t="s">
        <v>86</v>
      </c>
      <c r="P17" s="161" t="s">
        <v>1610</v>
      </c>
      <c r="Q17" s="161" t="s">
        <v>546</v>
      </c>
      <c r="R17" s="209">
        <v>420</v>
      </c>
      <c r="S17" s="189">
        <v>800</v>
      </c>
      <c r="T17" s="235">
        <v>420</v>
      </c>
      <c r="U17" s="209"/>
      <c r="V17" s="209"/>
      <c r="W17" s="209"/>
      <c r="X17" s="209">
        <f t="shared" si="18"/>
        <v>336</v>
      </c>
      <c r="Y17" s="209"/>
      <c r="Z17" s="209"/>
      <c r="AA17" s="209"/>
      <c r="AB17" s="209">
        <f>T17*65%</f>
        <v>273</v>
      </c>
      <c r="AC17" s="209"/>
      <c r="AD17" s="209"/>
      <c r="AE17" s="209"/>
      <c r="AF17" s="209"/>
      <c r="AG17" s="209"/>
      <c r="AH17" s="209"/>
      <c r="AI17" s="209"/>
      <c r="AJ17" s="209"/>
      <c r="AK17" s="209"/>
      <c r="AL17" s="209"/>
      <c r="AM17" s="209"/>
      <c r="AN17" s="251">
        <v>800</v>
      </c>
      <c r="AO17" s="209">
        <f>ROUND(AN17*0.4,-1)</f>
        <v>320</v>
      </c>
      <c r="AP17" s="209">
        <f>ROUND(AN17*0.3,-1)</f>
        <v>240</v>
      </c>
      <c r="AQ17" s="209">
        <f t="shared" si="4"/>
        <v>160</v>
      </c>
      <c r="AR17" s="209">
        <f t="shared" si="5"/>
        <v>640</v>
      </c>
      <c r="AS17" s="209">
        <f>ROUND(AR17*0.4,-1)</f>
        <v>260</v>
      </c>
      <c r="AT17" s="209">
        <f>ROUND(AR17*0.3,-1)</f>
        <v>190</v>
      </c>
      <c r="AU17" s="209">
        <f t="shared" si="8"/>
        <v>130</v>
      </c>
      <c r="AV17" s="209">
        <f>ROUND(AN17*65%,-1)</f>
        <v>520</v>
      </c>
      <c r="AW17" s="209">
        <f>ROUND(AV17*0.4,-1)</f>
        <v>210</v>
      </c>
      <c r="AX17" s="209">
        <f>ROUND(AV17*0.3,-1)</f>
        <v>160</v>
      </c>
      <c r="AY17" s="209">
        <f t="shared" si="12"/>
        <v>100</v>
      </c>
      <c r="AZ17" s="284">
        <f t="shared" si="28"/>
        <v>90.476190476190482</v>
      </c>
      <c r="BA17" s="209" t="e">
        <f t="shared" si="28"/>
        <v>#DIV/0!</v>
      </c>
      <c r="BB17" s="209" t="e">
        <f t="shared" si="28"/>
        <v>#DIV/0!</v>
      </c>
      <c r="BC17" s="209" t="e">
        <f t="shared" si="28"/>
        <v>#DIV/0!</v>
      </c>
      <c r="BD17" s="209">
        <f t="shared" si="28"/>
        <v>90.476190476190482</v>
      </c>
      <c r="BE17" s="209" t="e">
        <f t="shared" si="28"/>
        <v>#DIV/0!</v>
      </c>
      <c r="BF17" s="209" t="e">
        <f t="shared" si="28"/>
        <v>#DIV/0!</v>
      </c>
      <c r="BG17" s="209" t="e">
        <f t="shared" si="28"/>
        <v>#DIV/0!</v>
      </c>
      <c r="BH17" s="209">
        <f t="shared" si="28"/>
        <v>90.476190476190482</v>
      </c>
      <c r="BI17" s="209" t="e">
        <f t="shared" si="28"/>
        <v>#DIV/0!</v>
      </c>
      <c r="BJ17" s="209" t="e">
        <f t="shared" si="28"/>
        <v>#DIV/0!</v>
      </c>
      <c r="BK17" s="209" t="e">
        <f t="shared" si="28"/>
        <v>#DIV/0!</v>
      </c>
      <c r="BL17" s="209">
        <f t="shared" si="26"/>
        <v>800</v>
      </c>
      <c r="BM17" s="209">
        <f t="shared" si="22"/>
        <v>320</v>
      </c>
      <c r="BN17" s="209">
        <f t="shared" si="22"/>
        <v>240</v>
      </c>
      <c r="BO17" s="209">
        <f t="shared" si="22"/>
        <v>160</v>
      </c>
      <c r="BP17" s="209">
        <f t="shared" si="22"/>
        <v>640</v>
      </c>
      <c r="BQ17" s="209">
        <f t="shared" si="22"/>
        <v>260</v>
      </c>
      <c r="BR17" s="209">
        <f t="shared" si="22"/>
        <v>190</v>
      </c>
      <c r="BS17" s="209">
        <f t="shared" si="22"/>
        <v>130</v>
      </c>
      <c r="BT17" s="209">
        <f t="shared" si="22"/>
        <v>520</v>
      </c>
      <c r="BU17" s="209">
        <f t="shared" si="22"/>
        <v>210</v>
      </c>
      <c r="BV17" s="209">
        <f t="shared" si="22"/>
        <v>160</v>
      </c>
      <c r="BW17" s="209">
        <f t="shared" si="22"/>
        <v>100</v>
      </c>
      <c r="BX17" s="284">
        <f t="shared" si="27"/>
        <v>90.476190476190482</v>
      </c>
      <c r="BY17" s="209">
        <f t="shared" si="24"/>
        <v>90.476190476190482</v>
      </c>
      <c r="BZ17" s="209">
        <f t="shared" si="25"/>
        <v>90.476190476190482</v>
      </c>
      <c r="CA17" s="209"/>
      <c r="CB17" s="209"/>
      <c r="CC17" s="194"/>
      <c r="CD17" s="161" t="s">
        <v>6016</v>
      </c>
      <c r="CE17" s="34"/>
      <c r="CF17" s="6"/>
      <c r="CG17" s="6"/>
      <c r="CH17" s="6"/>
    </row>
    <row r="18" spans="1:88" s="165" customFormat="1" ht="58.15" customHeight="1" x14ac:dyDescent="0.2">
      <c r="M18" s="73" t="s">
        <v>6061</v>
      </c>
      <c r="N18" s="181" t="s">
        <v>6018</v>
      </c>
      <c r="O18" s="160"/>
      <c r="P18" s="161" t="s">
        <v>6019</v>
      </c>
      <c r="Q18" s="161" t="s">
        <v>1562</v>
      </c>
      <c r="R18" s="210"/>
      <c r="S18" s="190">
        <v>1500</v>
      </c>
      <c r="T18" s="236"/>
      <c r="U18" s="210"/>
      <c r="V18" s="210"/>
      <c r="W18" s="210"/>
      <c r="X18" s="210">
        <f t="shared" si="18"/>
        <v>0</v>
      </c>
      <c r="Y18" s="210"/>
      <c r="Z18" s="210"/>
      <c r="AA18" s="210"/>
      <c r="AB18" s="210">
        <f>T18*65%</f>
        <v>0</v>
      </c>
      <c r="AC18" s="210"/>
      <c r="AD18" s="210"/>
      <c r="AE18" s="210"/>
      <c r="AF18" s="210"/>
      <c r="AG18" s="210"/>
      <c r="AH18" s="210"/>
      <c r="AI18" s="210"/>
      <c r="AJ18" s="210"/>
      <c r="AK18" s="210"/>
      <c r="AL18" s="210"/>
      <c r="AM18" s="210"/>
      <c r="AN18" s="252">
        <v>1500</v>
      </c>
      <c r="AO18" s="210">
        <f>ROUND(AN18*0.4,-1)</f>
        <v>600</v>
      </c>
      <c r="AP18" s="210">
        <f>ROUND(AN18*0.3,-1)</f>
        <v>450</v>
      </c>
      <c r="AQ18" s="210">
        <f t="shared" si="4"/>
        <v>300</v>
      </c>
      <c r="AR18" s="210">
        <f t="shared" si="5"/>
        <v>1200</v>
      </c>
      <c r="AS18" s="210">
        <f>ROUND(AR18*0.4,-1)</f>
        <v>480</v>
      </c>
      <c r="AT18" s="210">
        <f>ROUND(AR18*0.3,-1)</f>
        <v>360</v>
      </c>
      <c r="AU18" s="210">
        <f t="shared" si="8"/>
        <v>240</v>
      </c>
      <c r="AV18" s="210">
        <f>ROUND(AN18*65%,-1)</f>
        <v>980</v>
      </c>
      <c r="AW18" s="210">
        <f>ROUND(AV18*0.4,-1)</f>
        <v>390</v>
      </c>
      <c r="AX18" s="210">
        <f>ROUND(AV18*0.3,-1)</f>
        <v>290</v>
      </c>
      <c r="AY18" s="210">
        <f t="shared" si="12"/>
        <v>200</v>
      </c>
      <c r="AZ18" s="285"/>
      <c r="BA18" s="210" t="e">
        <f t="shared" ref="BA18:BA36" si="29">(AO18-U18)/U18*100</f>
        <v>#DIV/0!</v>
      </c>
      <c r="BB18" s="210" t="e">
        <f t="shared" ref="BB18:BB36" si="30">(AP18-V18)/V18*100</f>
        <v>#DIV/0!</v>
      </c>
      <c r="BC18" s="210" t="e">
        <f t="shared" ref="BC18:BC36" si="31">(AQ18-W18)/W18*100</f>
        <v>#DIV/0!</v>
      </c>
      <c r="BD18" s="210" t="e">
        <f t="shared" ref="BD18:BD36" si="32">(AR18-X18)/X18*100</f>
        <v>#DIV/0!</v>
      </c>
      <c r="BE18" s="210" t="e">
        <f t="shared" ref="BE18:BE36" si="33">(AS18-Y18)/Y18*100</f>
        <v>#DIV/0!</v>
      </c>
      <c r="BF18" s="210" t="e">
        <f t="shared" ref="BF18:BF36" si="34">(AT18-Z18)/Z18*100</f>
        <v>#DIV/0!</v>
      </c>
      <c r="BG18" s="210" t="e">
        <f t="shared" ref="BG18:BG36" si="35">(AU18-AA18)/AA18*100</f>
        <v>#DIV/0!</v>
      </c>
      <c r="BH18" s="210" t="e">
        <f t="shared" ref="BH18:BH36" si="36">(AV18-AB18)/AB18*100</f>
        <v>#DIV/0!</v>
      </c>
      <c r="BI18" s="210" t="e">
        <f t="shared" ref="BI18:BI36" si="37">(AW18-AC18)/AC18*100</f>
        <v>#DIV/0!</v>
      </c>
      <c r="BJ18" s="210" t="e">
        <f t="shared" ref="BJ18:BJ36" si="38">(AX18-AD18)/AD18*100</f>
        <v>#DIV/0!</v>
      </c>
      <c r="BK18" s="210" t="e">
        <f t="shared" ref="BK18:BK36" si="39">(AY18-AE18)/AE18*100</f>
        <v>#DIV/0!</v>
      </c>
      <c r="BL18" s="210">
        <f t="shared" si="26"/>
        <v>1500</v>
      </c>
      <c r="BM18" s="210">
        <f t="shared" si="22"/>
        <v>600</v>
      </c>
      <c r="BN18" s="210">
        <f t="shared" si="22"/>
        <v>450</v>
      </c>
      <c r="BO18" s="210">
        <f t="shared" si="22"/>
        <v>300</v>
      </c>
      <c r="BP18" s="210">
        <f t="shared" si="22"/>
        <v>1200</v>
      </c>
      <c r="BQ18" s="210">
        <f t="shared" si="22"/>
        <v>480</v>
      </c>
      <c r="BR18" s="210">
        <f t="shared" si="22"/>
        <v>360</v>
      </c>
      <c r="BS18" s="210">
        <f t="shared" si="22"/>
        <v>240</v>
      </c>
      <c r="BT18" s="210">
        <f t="shared" si="22"/>
        <v>980</v>
      </c>
      <c r="BU18" s="210">
        <f t="shared" si="22"/>
        <v>390</v>
      </c>
      <c r="BV18" s="210">
        <f t="shared" si="22"/>
        <v>290</v>
      </c>
      <c r="BW18" s="210">
        <f t="shared" si="22"/>
        <v>200</v>
      </c>
      <c r="BX18" s="210"/>
      <c r="BY18" s="210" t="e">
        <f t="shared" si="24"/>
        <v>#DIV/0!</v>
      </c>
      <c r="BZ18" s="210" t="e">
        <f t="shared" si="25"/>
        <v>#DIV/0!</v>
      </c>
      <c r="CA18" s="210"/>
      <c r="CB18" s="210"/>
      <c r="CC18" s="195"/>
      <c r="CD18" s="228" t="s">
        <v>6060</v>
      </c>
      <c r="CE18" s="166"/>
      <c r="CF18" s="166"/>
      <c r="CG18" s="166"/>
      <c r="CH18" s="166"/>
    </row>
    <row r="19" spans="1:88" s="165" customFormat="1" ht="54" customHeight="1" x14ac:dyDescent="0.2">
      <c r="M19" s="73" t="s">
        <v>6061</v>
      </c>
      <c r="N19" s="181" t="s">
        <v>6018</v>
      </c>
      <c r="O19" s="162"/>
      <c r="P19" s="161" t="s">
        <v>1562</v>
      </c>
      <c r="Q19" s="161" t="s">
        <v>1600</v>
      </c>
      <c r="R19" s="210"/>
      <c r="S19" s="190">
        <v>1300</v>
      </c>
      <c r="T19" s="236"/>
      <c r="U19" s="210"/>
      <c r="V19" s="210"/>
      <c r="W19" s="210"/>
      <c r="X19" s="210">
        <f t="shared" si="18"/>
        <v>0</v>
      </c>
      <c r="Y19" s="210"/>
      <c r="Z19" s="210"/>
      <c r="AA19" s="210"/>
      <c r="AB19" s="210">
        <f>T19*65%</f>
        <v>0</v>
      </c>
      <c r="AC19" s="210"/>
      <c r="AD19" s="210"/>
      <c r="AE19" s="210"/>
      <c r="AF19" s="210"/>
      <c r="AG19" s="210"/>
      <c r="AH19" s="210"/>
      <c r="AI19" s="210"/>
      <c r="AJ19" s="210"/>
      <c r="AK19" s="210"/>
      <c r="AL19" s="210"/>
      <c r="AM19" s="210"/>
      <c r="AN19" s="252">
        <v>1300</v>
      </c>
      <c r="AO19" s="210">
        <f>ROUND(AN19*0.4,-1)</f>
        <v>520</v>
      </c>
      <c r="AP19" s="210">
        <f>ROUND(AN19*0.3,-1)</f>
        <v>390</v>
      </c>
      <c r="AQ19" s="210">
        <f t="shared" si="4"/>
        <v>260</v>
      </c>
      <c r="AR19" s="210">
        <f t="shared" si="5"/>
        <v>1040</v>
      </c>
      <c r="AS19" s="210">
        <f>ROUND(AR19*0.4,-1)</f>
        <v>420</v>
      </c>
      <c r="AT19" s="210">
        <f>ROUND(AR19*0.3,-1)</f>
        <v>310</v>
      </c>
      <c r="AU19" s="210">
        <f t="shared" si="8"/>
        <v>210</v>
      </c>
      <c r="AV19" s="210">
        <f>ROUND(AN19*65%,-1)</f>
        <v>850</v>
      </c>
      <c r="AW19" s="210">
        <f>ROUND(AV19*0.4,-1)</f>
        <v>340</v>
      </c>
      <c r="AX19" s="210">
        <f>ROUND(AV19*0.3,-1)</f>
        <v>260</v>
      </c>
      <c r="AY19" s="210">
        <f t="shared" si="12"/>
        <v>170</v>
      </c>
      <c r="AZ19" s="285"/>
      <c r="BA19" s="210" t="e">
        <f t="shared" si="29"/>
        <v>#DIV/0!</v>
      </c>
      <c r="BB19" s="210" t="e">
        <f t="shared" si="30"/>
        <v>#DIV/0!</v>
      </c>
      <c r="BC19" s="210" t="e">
        <f t="shared" si="31"/>
        <v>#DIV/0!</v>
      </c>
      <c r="BD19" s="210" t="e">
        <f t="shared" si="32"/>
        <v>#DIV/0!</v>
      </c>
      <c r="BE19" s="210" t="e">
        <f t="shared" si="33"/>
        <v>#DIV/0!</v>
      </c>
      <c r="BF19" s="210" t="e">
        <f t="shared" si="34"/>
        <v>#DIV/0!</v>
      </c>
      <c r="BG19" s="210" t="e">
        <f t="shared" si="35"/>
        <v>#DIV/0!</v>
      </c>
      <c r="BH19" s="210" t="e">
        <f t="shared" si="36"/>
        <v>#DIV/0!</v>
      </c>
      <c r="BI19" s="210" t="e">
        <f t="shared" si="37"/>
        <v>#DIV/0!</v>
      </c>
      <c r="BJ19" s="210" t="e">
        <f t="shared" si="38"/>
        <v>#DIV/0!</v>
      </c>
      <c r="BK19" s="210" t="e">
        <f t="shared" si="39"/>
        <v>#DIV/0!</v>
      </c>
      <c r="BL19" s="210">
        <f t="shared" si="26"/>
        <v>1300</v>
      </c>
      <c r="BM19" s="210">
        <f t="shared" si="22"/>
        <v>520</v>
      </c>
      <c r="BN19" s="210">
        <f t="shared" si="22"/>
        <v>390</v>
      </c>
      <c r="BO19" s="210">
        <f t="shared" si="22"/>
        <v>260</v>
      </c>
      <c r="BP19" s="210">
        <f t="shared" si="22"/>
        <v>1040</v>
      </c>
      <c r="BQ19" s="210">
        <f t="shared" si="22"/>
        <v>420</v>
      </c>
      <c r="BR19" s="210">
        <f t="shared" si="22"/>
        <v>310</v>
      </c>
      <c r="BS19" s="210">
        <f t="shared" si="22"/>
        <v>210</v>
      </c>
      <c r="BT19" s="210">
        <f t="shared" si="22"/>
        <v>850</v>
      </c>
      <c r="BU19" s="210">
        <f t="shared" si="22"/>
        <v>340</v>
      </c>
      <c r="BV19" s="210">
        <f t="shared" si="22"/>
        <v>260</v>
      </c>
      <c r="BW19" s="210">
        <f t="shared" si="22"/>
        <v>170</v>
      </c>
      <c r="BX19" s="210"/>
      <c r="BY19" s="210" t="e">
        <f t="shared" si="24"/>
        <v>#DIV/0!</v>
      </c>
      <c r="BZ19" s="210" t="e">
        <f t="shared" si="25"/>
        <v>#DIV/0!</v>
      </c>
      <c r="CA19" s="210"/>
      <c r="CB19" s="210"/>
      <c r="CC19" s="195"/>
      <c r="CD19" s="228" t="s">
        <v>6060</v>
      </c>
      <c r="CE19" s="166"/>
      <c r="CF19" s="166"/>
      <c r="CG19" s="166"/>
      <c r="CH19" s="166"/>
    </row>
    <row r="20" spans="1:88" ht="15.6" customHeight="1" x14ac:dyDescent="0.2">
      <c r="A20" s="494">
        <v>4</v>
      </c>
      <c r="B20" s="502" t="s">
        <v>5567</v>
      </c>
      <c r="C20" s="246" t="s">
        <v>88</v>
      </c>
      <c r="D20" s="246" t="s">
        <v>1601</v>
      </c>
      <c r="E20" s="246" t="s">
        <v>5562</v>
      </c>
      <c r="F20" s="246">
        <v>600</v>
      </c>
      <c r="G20" s="494">
        <v>4</v>
      </c>
      <c r="H20" s="502" t="s">
        <v>1600</v>
      </c>
      <c r="I20" s="246" t="s">
        <v>88</v>
      </c>
      <c r="J20" s="246" t="s">
        <v>1601</v>
      </c>
      <c r="K20" s="246" t="s">
        <v>5569</v>
      </c>
      <c r="L20" s="248">
        <v>1.3</v>
      </c>
      <c r="M20" s="503" t="s">
        <v>6062</v>
      </c>
      <c r="N20" s="431" t="s">
        <v>1600</v>
      </c>
      <c r="O20" s="24" t="s">
        <v>88</v>
      </c>
      <c r="P20" s="476" t="s">
        <v>1565</v>
      </c>
      <c r="Q20" s="476" t="s">
        <v>1602</v>
      </c>
      <c r="R20" s="495">
        <v>1300</v>
      </c>
      <c r="S20" s="500">
        <v>1500</v>
      </c>
      <c r="T20" s="501">
        <v>1300</v>
      </c>
      <c r="U20" s="495"/>
      <c r="V20" s="495"/>
      <c r="W20" s="495"/>
      <c r="X20" s="495">
        <f t="shared" si="18"/>
        <v>1040</v>
      </c>
      <c r="Y20" s="495"/>
      <c r="Z20" s="495"/>
      <c r="AA20" s="495"/>
      <c r="AB20" s="495">
        <f>T20*65%</f>
        <v>845</v>
      </c>
      <c r="AC20" s="495"/>
      <c r="AD20" s="495"/>
      <c r="AE20" s="495"/>
      <c r="AF20" s="495"/>
      <c r="AG20" s="495"/>
      <c r="AH20" s="495"/>
      <c r="AI20" s="495"/>
      <c r="AJ20" s="495"/>
      <c r="AK20" s="495"/>
      <c r="AL20" s="495"/>
      <c r="AM20" s="495"/>
      <c r="AN20" s="499">
        <v>1500</v>
      </c>
      <c r="AO20" s="495">
        <f>ROUND(AN20*0.4,-1)</f>
        <v>600</v>
      </c>
      <c r="AP20" s="495">
        <f>ROUND(AN20*0.3,-1)</f>
        <v>450</v>
      </c>
      <c r="AQ20" s="495">
        <f t="shared" si="4"/>
        <v>300</v>
      </c>
      <c r="AR20" s="495">
        <f t="shared" si="5"/>
        <v>1200</v>
      </c>
      <c r="AS20" s="495">
        <f>ROUND(AR20*0.4,-1)</f>
        <v>480</v>
      </c>
      <c r="AT20" s="495">
        <f>ROUND(AR20*0.3,-1)</f>
        <v>360</v>
      </c>
      <c r="AU20" s="495">
        <f t="shared" si="8"/>
        <v>240</v>
      </c>
      <c r="AV20" s="495">
        <f>ROUND(AN20*65%,-1)</f>
        <v>980</v>
      </c>
      <c r="AW20" s="495">
        <f>ROUND(AV20*0.4,-1)</f>
        <v>390</v>
      </c>
      <c r="AX20" s="495">
        <f>ROUND(AV20*0.3,-1)</f>
        <v>290</v>
      </c>
      <c r="AY20" s="495">
        <f t="shared" si="12"/>
        <v>200</v>
      </c>
      <c r="AZ20" s="497">
        <f t="shared" ref="AZ20:AZ26" si="40">(AN20-T20)/T20*100</f>
        <v>15.384615384615385</v>
      </c>
      <c r="BA20" s="495" t="e">
        <f t="shared" si="29"/>
        <v>#DIV/0!</v>
      </c>
      <c r="BB20" s="495" t="e">
        <f t="shared" si="30"/>
        <v>#DIV/0!</v>
      </c>
      <c r="BC20" s="495" t="e">
        <f t="shared" si="31"/>
        <v>#DIV/0!</v>
      </c>
      <c r="BD20" s="495">
        <f t="shared" si="32"/>
        <v>15.384615384615385</v>
      </c>
      <c r="BE20" s="495" t="e">
        <f t="shared" si="33"/>
        <v>#DIV/0!</v>
      </c>
      <c r="BF20" s="495" t="e">
        <f t="shared" si="34"/>
        <v>#DIV/0!</v>
      </c>
      <c r="BG20" s="495" t="e">
        <f t="shared" si="35"/>
        <v>#DIV/0!</v>
      </c>
      <c r="BH20" s="495">
        <f t="shared" si="36"/>
        <v>15.976331360946746</v>
      </c>
      <c r="BI20" s="495" t="e">
        <f t="shared" si="37"/>
        <v>#DIV/0!</v>
      </c>
      <c r="BJ20" s="495" t="e">
        <f t="shared" si="38"/>
        <v>#DIV/0!</v>
      </c>
      <c r="BK20" s="495" t="e">
        <f t="shared" si="39"/>
        <v>#DIV/0!</v>
      </c>
      <c r="BL20" s="495">
        <f t="shared" si="26"/>
        <v>1500</v>
      </c>
      <c r="BM20" s="495">
        <f t="shared" si="22"/>
        <v>600</v>
      </c>
      <c r="BN20" s="495">
        <f t="shared" si="22"/>
        <v>450</v>
      </c>
      <c r="BO20" s="495">
        <f t="shared" si="22"/>
        <v>300</v>
      </c>
      <c r="BP20" s="495">
        <f t="shared" si="22"/>
        <v>1200</v>
      </c>
      <c r="BQ20" s="495">
        <f t="shared" si="22"/>
        <v>480</v>
      </c>
      <c r="BR20" s="495">
        <f t="shared" si="22"/>
        <v>360</v>
      </c>
      <c r="BS20" s="495">
        <f t="shared" si="22"/>
        <v>240</v>
      </c>
      <c r="BT20" s="495">
        <f t="shared" si="22"/>
        <v>980</v>
      </c>
      <c r="BU20" s="495">
        <f t="shared" si="22"/>
        <v>390</v>
      </c>
      <c r="BV20" s="495">
        <f t="shared" si="22"/>
        <v>290</v>
      </c>
      <c r="BW20" s="495">
        <f t="shared" si="22"/>
        <v>200</v>
      </c>
      <c r="BX20" s="497">
        <f t="shared" si="27"/>
        <v>15.384615384615385</v>
      </c>
      <c r="BY20" s="495">
        <f t="shared" si="24"/>
        <v>15.384615384615385</v>
      </c>
      <c r="BZ20" s="495">
        <f t="shared" si="25"/>
        <v>15.976331360946746</v>
      </c>
      <c r="CA20" s="495"/>
      <c r="CB20" s="495"/>
      <c r="CC20" s="496"/>
      <c r="CD20" s="476" t="s">
        <v>6006</v>
      </c>
      <c r="CE20" s="34"/>
      <c r="CF20" s="6"/>
      <c r="CG20" s="6"/>
      <c r="CH20" s="6"/>
    </row>
    <row r="21" spans="1:88" ht="15.6" customHeight="1" x14ac:dyDescent="0.2">
      <c r="A21" s="494"/>
      <c r="B21" s="502"/>
      <c r="C21" s="246"/>
      <c r="D21" s="246"/>
      <c r="E21" s="246"/>
      <c r="F21" s="246"/>
      <c r="G21" s="494"/>
      <c r="H21" s="502"/>
      <c r="I21" s="246" t="s">
        <v>88</v>
      </c>
      <c r="J21" s="246" t="s">
        <v>5569</v>
      </c>
      <c r="K21" s="246" t="s">
        <v>1598</v>
      </c>
      <c r="L21" s="248">
        <v>1</v>
      </c>
      <c r="M21" s="503"/>
      <c r="N21" s="431"/>
      <c r="O21" s="24"/>
      <c r="P21" s="476"/>
      <c r="Q21" s="476"/>
      <c r="R21" s="495"/>
      <c r="S21" s="500"/>
      <c r="T21" s="501"/>
      <c r="U21" s="495"/>
      <c r="V21" s="495"/>
      <c r="W21" s="495"/>
      <c r="X21" s="495">
        <f t="shared" si="18"/>
        <v>0</v>
      </c>
      <c r="Y21" s="495"/>
      <c r="Z21" s="495"/>
      <c r="AA21" s="495"/>
      <c r="AB21" s="495">
        <f t="shared" si="19"/>
        <v>0</v>
      </c>
      <c r="AC21" s="495"/>
      <c r="AD21" s="495"/>
      <c r="AE21" s="495"/>
      <c r="AF21" s="495"/>
      <c r="AG21" s="495"/>
      <c r="AH21" s="495"/>
      <c r="AI21" s="495"/>
      <c r="AJ21" s="495"/>
      <c r="AK21" s="495"/>
      <c r="AL21" s="495"/>
      <c r="AM21" s="495"/>
      <c r="AN21" s="499"/>
      <c r="AO21" s="495">
        <f t="shared" si="2"/>
        <v>0</v>
      </c>
      <c r="AP21" s="495">
        <f t="shared" si="3"/>
        <v>0</v>
      </c>
      <c r="AQ21" s="495">
        <f t="shared" si="4"/>
        <v>0</v>
      </c>
      <c r="AR21" s="495">
        <f t="shared" si="5"/>
        <v>0</v>
      </c>
      <c r="AS21" s="495">
        <f t="shared" si="6"/>
        <v>0</v>
      </c>
      <c r="AT21" s="495">
        <f t="shared" si="7"/>
        <v>0</v>
      </c>
      <c r="AU21" s="495">
        <f t="shared" si="8"/>
        <v>0</v>
      </c>
      <c r="AV21" s="495">
        <f t="shared" si="20"/>
        <v>0</v>
      </c>
      <c r="AW21" s="495">
        <f t="shared" si="10"/>
        <v>0</v>
      </c>
      <c r="AX21" s="495">
        <f t="shared" si="11"/>
        <v>0</v>
      </c>
      <c r="AY21" s="495">
        <f t="shared" si="12"/>
        <v>0</v>
      </c>
      <c r="AZ21" s="497" t="e">
        <f t="shared" si="40"/>
        <v>#DIV/0!</v>
      </c>
      <c r="BA21" s="495" t="e">
        <f t="shared" si="29"/>
        <v>#DIV/0!</v>
      </c>
      <c r="BB21" s="495" t="e">
        <f t="shared" si="30"/>
        <v>#DIV/0!</v>
      </c>
      <c r="BC21" s="495" t="e">
        <f t="shared" si="31"/>
        <v>#DIV/0!</v>
      </c>
      <c r="BD21" s="495" t="e">
        <f t="shared" si="32"/>
        <v>#DIV/0!</v>
      </c>
      <c r="BE21" s="495" t="e">
        <f t="shared" si="33"/>
        <v>#DIV/0!</v>
      </c>
      <c r="BF21" s="495" t="e">
        <f t="shared" si="34"/>
        <v>#DIV/0!</v>
      </c>
      <c r="BG21" s="495" t="e">
        <f t="shared" si="35"/>
        <v>#DIV/0!</v>
      </c>
      <c r="BH21" s="495" t="e">
        <f t="shared" si="36"/>
        <v>#DIV/0!</v>
      </c>
      <c r="BI21" s="495" t="e">
        <f t="shared" si="37"/>
        <v>#DIV/0!</v>
      </c>
      <c r="BJ21" s="495" t="e">
        <f t="shared" si="38"/>
        <v>#DIV/0!</v>
      </c>
      <c r="BK21" s="495" t="e">
        <f t="shared" si="39"/>
        <v>#DIV/0!</v>
      </c>
      <c r="BL21" s="495">
        <f t="shared" si="26"/>
        <v>0</v>
      </c>
      <c r="BM21" s="495">
        <f t="shared" si="22"/>
        <v>0</v>
      </c>
      <c r="BN21" s="495">
        <f t="shared" si="22"/>
        <v>0</v>
      </c>
      <c r="BO21" s="495">
        <f t="shared" si="22"/>
        <v>0</v>
      </c>
      <c r="BP21" s="495">
        <f t="shared" si="22"/>
        <v>0</v>
      </c>
      <c r="BQ21" s="495">
        <f t="shared" si="22"/>
        <v>0</v>
      </c>
      <c r="BR21" s="495">
        <f t="shared" si="22"/>
        <v>0</v>
      </c>
      <c r="BS21" s="495">
        <f t="shared" si="22"/>
        <v>0</v>
      </c>
      <c r="BT21" s="495">
        <f t="shared" si="22"/>
        <v>0</v>
      </c>
      <c r="BU21" s="495">
        <f t="shared" si="22"/>
        <v>0</v>
      </c>
      <c r="BV21" s="495">
        <f t="shared" si="22"/>
        <v>0</v>
      </c>
      <c r="BW21" s="495">
        <f t="shared" si="22"/>
        <v>0</v>
      </c>
      <c r="BX21" s="495" t="e">
        <f t="shared" si="27"/>
        <v>#DIV/0!</v>
      </c>
      <c r="BY21" s="495" t="e">
        <f t="shared" si="24"/>
        <v>#DIV/0!</v>
      </c>
      <c r="BZ21" s="495" t="e">
        <f t="shared" si="25"/>
        <v>#DIV/0!</v>
      </c>
      <c r="CA21" s="495"/>
      <c r="CB21" s="495"/>
      <c r="CC21" s="496"/>
      <c r="CD21" s="476"/>
      <c r="CE21" s="34"/>
      <c r="CF21" s="6"/>
      <c r="CG21" s="6"/>
      <c r="CH21" s="6"/>
    </row>
    <row r="22" spans="1:88" ht="15.6" customHeight="1" x14ac:dyDescent="0.2">
      <c r="A22" s="494"/>
      <c r="B22" s="502"/>
      <c r="C22" s="246" t="s">
        <v>86</v>
      </c>
      <c r="D22" s="246" t="s">
        <v>5562</v>
      </c>
      <c r="E22" s="246" t="s">
        <v>1602</v>
      </c>
      <c r="F22" s="246">
        <v>450</v>
      </c>
      <c r="G22" s="494"/>
      <c r="H22" s="502"/>
      <c r="I22" s="246" t="s">
        <v>86</v>
      </c>
      <c r="J22" s="246" t="s">
        <v>1598</v>
      </c>
      <c r="K22" s="246" t="s">
        <v>1602</v>
      </c>
      <c r="L22" s="246">
        <v>700</v>
      </c>
      <c r="M22" s="503"/>
      <c r="N22" s="431"/>
      <c r="O22" s="24" t="s">
        <v>86</v>
      </c>
      <c r="P22" s="476"/>
      <c r="Q22" s="476"/>
      <c r="R22" s="495"/>
      <c r="S22" s="500"/>
      <c r="T22" s="501"/>
      <c r="U22" s="495"/>
      <c r="V22" s="495"/>
      <c r="W22" s="495"/>
      <c r="X22" s="495">
        <f t="shared" si="18"/>
        <v>0</v>
      </c>
      <c r="Y22" s="495"/>
      <c r="Z22" s="495"/>
      <c r="AA22" s="495"/>
      <c r="AB22" s="495">
        <f t="shared" si="19"/>
        <v>0</v>
      </c>
      <c r="AC22" s="495"/>
      <c r="AD22" s="495"/>
      <c r="AE22" s="495"/>
      <c r="AF22" s="495"/>
      <c r="AG22" s="495"/>
      <c r="AH22" s="495"/>
      <c r="AI22" s="495"/>
      <c r="AJ22" s="495"/>
      <c r="AK22" s="495"/>
      <c r="AL22" s="495"/>
      <c r="AM22" s="495"/>
      <c r="AN22" s="499"/>
      <c r="AO22" s="495">
        <f t="shared" si="2"/>
        <v>0</v>
      </c>
      <c r="AP22" s="495">
        <f t="shared" si="3"/>
        <v>0</v>
      </c>
      <c r="AQ22" s="495">
        <f t="shared" si="4"/>
        <v>0</v>
      </c>
      <c r="AR22" s="495">
        <f t="shared" si="5"/>
        <v>0</v>
      </c>
      <c r="AS22" s="495">
        <f t="shared" si="6"/>
        <v>0</v>
      </c>
      <c r="AT22" s="495">
        <f t="shared" si="7"/>
        <v>0</v>
      </c>
      <c r="AU22" s="495">
        <f t="shared" si="8"/>
        <v>0</v>
      </c>
      <c r="AV22" s="495">
        <f t="shared" si="20"/>
        <v>0</v>
      </c>
      <c r="AW22" s="495">
        <f t="shared" si="10"/>
        <v>0</v>
      </c>
      <c r="AX22" s="495">
        <f t="shared" si="11"/>
        <v>0</v>
      </c>
      <c r="AY22" s="495">
        <f t="shared" si="12"/>
        <v>0</v>
      </c>
      <c r="AZ22" s="497" t="e">
        <f t="shared" si="40"/>
        <v>#DIV/0!</v>
      </c>
      <c r="BA22" s="495" t="e">
        <f t="shared" si="29"/>
        <v>#DIV/0!</v>
      </c>
      <c r="BB22" s="495" t="e">
        <f t="shared" si="30"/>
        <v>#DIV/0!</v>
      </c>
      <c r="BC22" s="495" t="e">
        <f t="shared" si="31"/>
        <v>#DIV/0!</v>
      </c>
      <c r="BD22" s="495" t="e">
        <f t="shared" si="32"/>
        <v>#DIV/0!</v>
      </c>
      <c r="BE22" s="495" t="e">
        <f t="shared" si="33"/>
        <v>#DIV/0!</v>
      </c>
      <c r="BF22" s="495" t="e">
        <f t="shared" si="34"/>
        <v>#DIV/0!</v>
      </c>
      <c r="BG22" s="495" t="e">
        <f t="shared" si="35"/>
        <v>#DIV/0!</v>
      </c>
      <c r="BH22" s="495" t="e">
        <f t="shared" si="36"/>
        <v>#DIV/0!</v>
      </c>
      <c r="BI22" s="495" t="e">
        <f t="shared" si="37"/>
        <v>#DIV/0!</v>
      </c>
      <c r="BJ22" s="495" t="e">
        <f t="shared" si="38"/>
        <v>#DIV/0!</v>
      </c>
      <c r="BK22" s="495" t="e">
        <f t="shared" si="39"/>
        <v>#DIV/0!</v>
      </c>
      <c r="BL22" s="495">
        <f t="shared" si="26"/>
        <v>0</v>
      </c>
      <c r="BM22" s="495">
        <f t="shared" si="22"/>
        <v>0</v>
      </c>
      <c r="BN22" s="495">
        <f t="shared" si="22"/>
        <v>0</v>
      </c>
      <c r="BO22" s="495">
        <f t="shared" si="22"/>
        <v>0</v>
      </c>
      <c r="BP22" s="495">
        <f t="shared" si="22"/>
        <v>0</v>
      </c>
      <c r="BQ22" s="495">
        <f t="shared" si="22"/>
        <v>0</v>
      </c>
      <c r="BR22" s="495">
        <f t="shared" si="22"/>
        <v>0</v>
      </c>
      <c r="BS22" s="495">
        <f t="shared" si="22"/>
        <v>0</v>
      </c>
      <c r="BT22" s="495">
        <f t="shared" si="22"/>
        <v>0</v>
      </c>
      <c r="BU22" s="495">
        <f t="shared" si="22"/>
        <v>0</v>
      </c>
      <c r="BV22" s="495">
        <f t="shared" si="22"/>
        <v>0</v>
      </c>
      <c r="BW22" s="495">
        <f t="shared" si="22"/>
        <v>0</v>
      </c>
      <c r="BX22" s="495" t="e">
        <f t="shared" si="27"/>
        <v>#DIV/0!</v>
      </c>
      <c r="BY22" s="495" t="e">
        <f t="shared" si="24"/>
        <v>#DIV/0!</v>
      </c>
      <c r="BZ22" s="495" t="e">
        <f t="shared" si="25"/>
        <v>#DIV/0!</v>
      </c>
      <c r="CA22" s="495"/>
      <c r="CB22" s="495"/>
      <c r="CC22" s="496"/>
      <c r="CD22" s="476"/>
      <c r="CE22" s="34"/>
      <c r="CF22" s="6"/>
      <c r="CG22" s="6"/>
      <c r="CH22" s="6"/>
    </row>
    <row r="23" spans="1:88" ht="72" customHeight="1" x14ac:dyDescent="0.2">
      <c r="A23" s="18"/>
      <c r="B23" s="18"/>
      <c r="C23" s="18"/>
      <c r="D23" s="18"/>
      <c r="E23" s="18"/>
      <c r="F23" s="18"/>
      <c r="G23" s="246">
        <v>5</v>
      </c>
      <c r="H23" s="247" t="s">
        <v>5573</v>
      </c>
      <c r="I23" s="246" t="s">
        <v>129</v>
      </c>
      <c r="J23" s="494" t="s">
        <v>77</v>
      </c>
      <c r="K23" s="494"/>
      <c r="L23" s="246">
        <v>600</v>
      </c>
      <c r="M23" s="73" t="s">
        <v>6063</v>
      </c>
      <c r="N23" s="17" t="s">
        <v>1557</v>
      </c>
      <c r="O23" s="24" t="s">
        <v>129</v>
      </c>
      <c r="P23" s="161" t="s">
        <v>546</v>
      </c>
      <c r="Q23" s="161" t="s">
        <v>6022</v>
      </c>
      <c r="R23" s="209">
        <v>600</v>
      </c>
      <c r="S23" s="189">
        <v>1200</v>
      </c>
      <c r="T23" s="235">
        <v>600</v>
      </c>
      <c r="U23" s="209"/>
      <c r="V23" s="209"/>
      <c r="W23" s="209"/>
      <c r="X23" s="209">
        <f t="shared" si="18"/>
        <v>480</v>
      </c>
      <c r="Y23" s="209"/>
      <c r="Z23" s="209"/>
      <c r="AA23" s="209"/>
      <c r="AB23" s="209">
        <f>T23*65%</f>
        <v>390</v>
      </c>
      <c r="AC23" s="209"/>
      <c r="AD23" s="209"/>
      <c r="AE23" s="209"/>
      <c r="AF23" s="209"/>
      <c r="AG23" s="209"/>
      <c r="AH23" s="209"/>
      <c r="AI23" s="209"/>
      <c r="AJ23" s="209"/>
      <c r="AK23" s="209"/>
      <c r="AL23" s="209"/>
      <c r="AM23" s="209"/>
      <c r="AN23" s="251">
        <v>1200</v>
      </c>
      <c r="AO23" s="209">
        <f>ROUND(AN23*0.4,-1)</f>
        <v>480</v>
      </c>
      <c r="AP23" s="209">
        <f>ROUND(AN23*0.3,-1)</f>
        <v>360</v>
      </c>
      <c r="AQ23" s="209">
        <f t="shared" si="4"/>
        <v>240</v>
      </c>
      <c r="AR23" s="209">
        <f t="shared" si="5"/>
        <v>960</v>
      </c>
      <c r="AS23" s="209">
        <f>ROUND(AR23*0.4,-1)</f>
        <v>380</v>
      </c>
      <c r="AT23" s="209">
        <f>ROUND(AR23*0.3,-1)</f>
        <v>290</v>
      </c>
      <c r="AU23" s="209">
        <f t="shared" si="8"/>
        <v>190</v>
      </c>
      <c r="AV23" s="209">
        <f>ROUND(AN23*65%,-1)</f>
        <v>780</v>
      </c>
      <c r="AW23" s="209">
        <f>ROUND(AV23*0.4,-1)</f>
        <v>310</v>
      </c>
      <c r="AX23" s="209">
        <f>ROUND(AV23*0.3,-1)</f>
        <v>230</v>
      </c>
      <c r="AY23" s="209">
        <f t="shared" si="12"/>
        <v>160</v>
      </c>
      <c r="AZ23" s="284">
        <f t="shared" si="40"/>
        <v>100</v>
      </c>
      <c r="BA23" s="209" t="e">
        <f t="shared" si="29"/>
        <v>#DIV/0!</v>
      </c>
      <c r="BB23" s="209" t="e">
        <f t="shared" si="30"/>
        <v>#DIV/0!</v>
      </c>
      <c r="BC23" s="209" t="e">
        <f t="shared" si="31"/>
        <v>#DIV/0!</v>
      </c>
      <c r="BD23" s="209">
        <f t="shared" si="32"/>
        <v>100</v>
      </c>
      <c r="BE23" s="209" t="e">
        <f t="shared" si="33"/>
        <v>#DIV/0!</v>
      </c>
      <c r="BF23" s="209" t="e">
        <f t="shared" si="34"/>
        <v>#DIV/0!</v>
      </c>
      <c r="BG23" s="209" t="e">
        <f t="shared" si="35"/>
        <v>#DIV/0!</v>
      </c>
      <c r="BH23" s="209">
        <f t="shared" si="36"/>
        <v>100</v>
      </c>
      <c r="BI23" s="209" t="e">
        <f t="shared" si="37"/>
        <v>#DIV/0!</v>
      </c>
      <c r="BJ23" s="209" t="e">
        <f t="shared" si="38"/>
        <v>#DIV/0!</v>
      </c>
      <c r="BK23" s="209" t="e">
        <f t="shared" si="39"/>
        <v>#DIV/0!</v>
      </c>
      <c r="BL23" s="209">
        <f t="shared" si="26"/>
        <v>1200</v>
      </c>
      <c r="BM23" s="209">
        <f t="shared" si="22"/>
        <v>480</v>
      </c>
      <c r="BN23" s="209">
        <f t="shared" si="22"/>
        <v>360</v>
      </c>
      <c r="BO23" s="209">
        <f t="shared" si="22"/>
        <v>240</v>
      </c>
      <c r="BP23" s="209">
        <f t="shared" si="22"/>
        <v>960</v>
      </c>
      <c r="BQ23" s="209">
        <f t="shared" si="22"/>
        <v>380</v>
      </c>
      <c r="BR23" s="209">
        <f t="shared" si="22"/>
        <v>290</v>
      </c>
      <c r="BS23" s="209">
        <f t="shared" si="22"/>
        <v>190</v>
      </c>
      <c r="BT23" s="209">
        <f t="shared" si="22"/>
        <v>780</v>
      </c>
      <c r="BU23" s="209">
        <f t="shared" si="22"/>
        <v>310</v>
      </c>
      <c r="BV23" s="209">
        <f t="shared" si="22"/>
        <v>230</v>
      </c>
      <c r="BW23" s="209">
        <f t="shared" si="22"/>
        <v>160</v>
      </c>
      <c r="BX23" s="284">
        <f t="shared" si="27"/>
        <v>100</v>
      </c>
      <c r="BY23" s="209">
        <f t="shared" si="24"/>
        <v>100</v>
      </c>
      <c r="BZ23" s="209">
        <f t="shared" si="25"/>
        <v>100</v>
      </c>
      <c r="CA23" s="209"/>
      <c r="CB23" s="209"/>
      <c r="CC23" s="194"/>
      <c r="CD23" s="161" t="s">
        <v>6008</v>
      </c>
      <c r="CE23" s="34"/>
      <c r="CF23" s="6"/>
      <c r="CG23" s="6"/>
      <c r="CH23" s="6"/>
    </row>
    <row r="24" spans="1:88" ht="28.15" customHeight="1" x14ac:dyDescent="0.2">
      <c r="A24" s="494">
        <v>3</v>
      </c>
      <c r="B24" s="502" t="s">
        <v>5566</v>
      </c>
      <c r="C24" s="246" t="s">
        <v>129</v>
      </c>
      <c r="D24" s="246" t="s">
        <v>5564</v>
      </c>
      <c r="E24" s="246" t="s">
        <v>5562</v>
      </c>
      <c r="F24" s="246">
        <v>1000</v>
      </c>
      <c r="G24" s="494">
        <v>3</v>
      </c>
      <c r="H24" s="502" t="s">
        <v>1562</v>
      </c>
      <c r="I24" s="246" t="s">
        <v>129</v>
      </c>
      <c r="J24" s="246" t="s">
        <v>5564</v>
      </c>
      <c r="K24" s="246" t="s">
        <v>5572</v>
      </c>
      <c r="L24" s="248">
        <v>1.9</v>
      </c>
      <c r="M24" s="503" t="s">
        <v>6064</v>
      </c>
      <c r="N24" s="431" t="s">
        <v>6044</v>
      </c>
      <c r="O24" s="24" t="s">
        <v>129</v>
      </c>
      <c r="P24" s="476" t="s">
        <v>546</v>
      </c>
      <c r="Q24" s="476" t="s">
        <v>1598</v>
      </c>
      <c r="R24" s="495">
        <v>1900</v>
      </c>
      <c r="S24" s="500">
        <v>2800</v>
      </c>
      <c r="T24" s="501">
        <v>1900</v>
      </c>
      <c r="U24" s="495"/>
      <c r="V24" s="495"/>
      <c r="W24" s="495"/>
      <c r="X24" s="495">
        <f t="shared" si="18"/>
        <v>1520</v>
      </c>
      <c r="Y24" s="495"/>
      <c r="Z24" s="495"/>
      <c r="AA24" s="495"/>
      <c r="AB24" s="495">
        <f>T24*65%</f>
        <v>1235</v>
      </c>
      <c r="AC24" s="495"/>
      <c r="AD24" s="495"/>
      <c r="AE24" s="495"/>
      <c r="AF24" s="495"/>
      <c r="AG24" s="495"/>
      <c r="AH24" s="495"/>
      <c r="AI24" s="495"/>
      <c r="AJ24" s="495">
        <v>2011</v>
      </c>
      <c r="AK24" s="495">
        <v>867</v>
      </c>
      <c r="AL24" s="495">
        <v>1365.9</v>
      </c>
      <c r="AM24" s="498">
        <v>111</v>
      </c>
      <c r="AN24" s="499">
        <v>2800</v>
      </c>
      <c r="AO24" s="495">
        <f>ROUND(AN24*0.4,-1)</f>
        <v>1120</v>
      </c>
      <c r="AP24" s="495">
        <f>ROUND(AN24*0.3,-1)</f>
        <v>840</v>
      </c>
      <c r="AQ24" s="495">
        <f t="shared" si="4"/>
        <v>560</v>
      </c>
      <c r="AR24" s="495">
        <f t="shared" si="5"/>
        <v>2240</v>
      </c>
      <c r="AS24" s="495">
        <f>ROUND(AR24*0.4,-1)</f>
        <v>900</v>
      </c>
      <c r="AT24" s="495">
        <f>ROUND(AR24*0.3,-1)</f>
        <v>670</v>
      </c>
      <c r="AU24" s="495">
        <f t="shared" si="8"/>
        <v>450</v>
      </c>
      <c r="AV24" s="495">
        <f>ROUND(AN24*65%,-1)</f>
        <v>1820</v>
      </c>
      <c r="AW24" s="495">
        <f>ROUND(AV24*0.4,-1)</f>
        <v>730</v>
      </c>
      <c r="AX24" s="495">
        <f>ROUND(AV24*0.3,-1)</f>
        <v>550</v>
      </c>
      <c r="AY24" s="495">
        <f t="shared" si="12"/>
        <v>360</v>
      </c>
      <c r="AZ24" s="497">
        <f t="shared" si="40"/>
        <v>47.368421052631575</v>
      </c>
      <c r="BA24" s="495" t="e">
        <f t="shared" si="29"/>
        <v>#DIV/0!</v>
      </c>
      <c r="BB24" s="495" t="e">
        <f t="shared" si="30"/>
        <v>#DIV/0!</v>
      </c>
      <c r="BC24" s="495" t="e">
        <f t="shared" si="31"/>
        <v>#DIV/0!</v>
      </c>
      <c r="BD24" s="495">
        <f t="shared" si="32"/>
        <v>47.368421052631575</v>
      </c>
      <c r="BE24" s="495" t="e">
        <f t="shared" si="33"/>
        <v>#DIV/0!</v>
      </c>
      <c r="BF24" s="495" t="e">
        <f t="shared" si="34"/>
        <v>#DIV/0!</v>
      </c>
      <c r="BG24" s="495" t="e">
        <f t="shared" si="35"/>
        <v>#DIV/0!</v>
      </c>
      <c r="BH24" s="495">
        <f t="shared" si="36"/>
        <v>47.368421052631575</v>
      </c>
      <c r="BI24" s="495" t="e">
        <f t="shared" si="37"/>
        <v>#DIV/0!</v>
      </c>
      <c r="BJ24" s="495" t="e">
        <f t="shared" si="38"/>
        <v>#DIV/0!</v>
      </c>
      <c r="BK24" s="495" t="e">
        <f t="shared" si="39"/>
        <v>#DIV/0!</v>
      </c>
      <c r="BL24" s="495">
        <f t="shared" si="26"/>
        <v>2800</v>
      </c>
      <c r="BM24" s="495">
        <f t="shared" si="22"/>
        <v>1120</v>
      </c>
      <c r="BN24" s="495">
        <f t="shared" si="22"/>
        <v>840</v>
      </c>
      <c r="BO24" s="495">
        <f t="shared" si="22"/>
        <v>560</v>
      </c>
      <c r="BP24" s="495">
        <f t="shared" si="22"/>
        <v>2240</v>
      </c>
      <c r="BQ24" s="495">
        <f t="shared" si="22"/>
        <v>900</v>
      </c>
      <c r="BR24" s="495">
        <f t="shared" si="22"/>
        <v>670</v>
      </c>
      <c r="BS24" s="495">
        <f t="shared" si="22"/>
        <v>450</v>
      </c>
      <c r="BT24" s="495">
        <f t="shared" si="22"/>
        <v>1820</v>
      </c>
      <c r="BU24" s="495">
        <f t="shared" si="22"/>
        <v>730</v>
      </c>
      <c r="BV24" s="495">
        <f t="shared" si="22"/>
        <v>550</v>
      </c>
      <c r="BW24" s="495">
        <f t="shared" si="22"/>
        <v>360</v>
      </c>
      <c r="BX24" s="497">
        <f t="shared" si="27"/>
        <v>47.368421052631575</v>
      </c>
      <c r="BY24" s="495">
        <f t="shared" si="24"/>
        <v>47.368421052631575</v>
      </c>
      <c r="BZ24" s="495">
        <f t="shared" si="25"/>
        <v>47.368421052631575</v>
      </c>
      <c r="CA24" s="495"/>
      <c r="CB24" s="495"/>
      <c r="CC24" s="496"/>
      <c r="CD24" s="476" t="s">
        <v>6006</v>
      </c>
      <c r="CE24" s="34"/>
      <c r="CF24" s="6"/>
      <c r="CG24" s="6"/>
      <c r="CH24" s="6"/>
    </row>
    <row r="25" spans="1:88" ht="28.15" customHeight="1" x14ac:dyDescent="0.2">
      <c r="A25" s="494"/>
      <c r="B25" s="502"/>
      <c r="C25" s="246"/>
      <c r="D25" s="246"/>
      <c r="E25" s="246"/>
      <c r="F25" s="246"/>
      <c r="G25" s="494"/>
      <c r="H25" s="502"/>
      <c r="I25" s="246" t="s">
        <v>105</v>
      </c>
      <c r="J25" s="246" t="s">
        <v>5572</v>
      </c>
      <c r="K25" s="246" t="s">
        <v>1598</v>
      </c>
      <c r="L25" s="248">
        <v>1.3</v>
      </c>
      <c r="M25" s="503"/>
      <c r="N25" s="431"/>
      <c r="O25" s="24"/>
      <c r="P25" s="476"/>
      <c r="Q25" s="476"/>
      <c r="R25" s="495"/>
      <c r="S25" s="500"/>
      <c r="T25" s="501"/>
      <c r="U25" s="495"/>
      <c r="V25" s="495"/>
      <c r="W25" s="495"/>
      <c r="X25" s="495">
        <f t="shared" si="18"/>
        <v>0</v>
      </c>
      <c r="Y25" s="495"/>
      <c r="Z25" s="495"/>
      <c r="AA25" s="495"/>
      <c r="AB25" s="495">
        <f t="shared" si="19"/>
        <v>0</v>
      </c>
      <c r="AC25" s="495"/>
      <c r="AD25" s="495"/>
      <c r="AE25" s="495"/>
      <c r="AF25" s="495"/>
      <c r="AG25" s="495"/>
      <c r="AH25" s="495"/>
      <c r="AI25" s="495"/>
      <c r="AJ25" s="495"/>
      <c r="AK25" s="495"/>
      <c r="AL25" s="495"/>
      <c r="AM25" s="498"/>
      <c r="AN25" s="499"/>
      <c r="AO25" s="495">
        <f t="shared" si="2"/>
        <v>0</v>
      </c>
      <c r="AP25" s="495">
        <f t="shared" si="3"/>
        <v>0</v>
      </c>
      <c r="AQ25" s="495">
        <f t="shared" si="4"/>
        <v>0</v>
      </c>
      <c r="AR25" s="495">
        <f t="shared" si="5"/>
        <v>0</v>
      </c>
      <c r="AS25" s="495">
        <f t="shared" si="6"/>
        <v>0</v>
      </c>
      <c r="AT25" s="495">
        <f t="shared" si="7"/>
        <v>0</v>
      </c>
      <c r="AU25" s="495">
        <f t="shared" si="8"/>
        <v>0</v>
      </c>
      <c r="AV25" s="495">
        <f t="shared" si="20"/>
        <v>0</v>
      </c>
      <c r="AW25" s="495">
        <f t="shared" si="10"/>
        <v>0</v>
      </c>
      <c r="AX25" s="495">
        <f t="shared" si="11"/>
        <v>0</v>
      </c>
      <c r="AY25" s="495">
        <f t="shared" si="12"/>
        <v>0</v>
      </c>
      <c r="AZ25" s="497" t="e">
        <f t="shared" si="40"/>
        <v>#DIV/0!</v>
      </c>
      <c r="BA25" s="495" t="e">
        <f t="shared" si="29"/>
        <v>#DIV/0!</v>
      </c>
      <c r="BB25" s="495" t="e">
        <f t="shared" si="30"/>
        <v>#DIV/0!</v>
      </c>
      <c r="BC25" s="495" t="e">
        <f t="shared" si="31"/>
        <v>#DIV/0!</v>
      </c>
      <c r="BD25" s="495" t="e">
        <f t="shared" si="32"/>
        <v>#DIV/0!</v>
      </c>
      <c r="BE25" s="495" t="e">
        <f t="shared" si="33"/>
        <v>#DIV/0!</v>
      </c>
      <c r="BF25" s="495" t="e">
        <f t="shared" si="34"/>
        <v>#DIV/0!</v>
      </c>
      <c r="BG25" s="495" t="e">
        <f t="shared" si="35"/>
        <v>#DIV/0!</v>
      </c>
      <c r="BH25" s="495" t="e">
        <f t="shared" si="36"/>
        <v>#DIV/0!</v>
      </c>
      <c r="BI25" s="495" t="e">
        <f t="shared" si="37"/>
        <v>#DIV/0!</v>
      </c>
      <c r="BJ25" s="495" t="e">
        <f t="shared" si="38"/>
        <v>#DIV/0!</v>
      </c>
      <c r="BK25" s="495" t="e">
        <f t="shared" si="39"/>
        <v>#DIV/0!</v>
      </c>
      <c r="BL25" s="495">
        <f t="shared" si="26"/>
        <v>0</v>
      </c>
      <c r="BM25" s="495">
        <f t="shared" si="22"/>
        <v>0</v>
      </c>
      <c r="BN25" s="495">
        <f t="shared" si="22"/>
        <v>0</v>
      </c>
      <c r="BO25" s="495">
        <f t="shared" si="22"/>
        <v>0</v>
      </c>
      <c r="BP25" s="495">
        <f t="shared" si="22"/>
        <v>0</v>
      </c>
      <c r="BQ25" s="495">
        <f t="shared" si="22"/>
        <v>0</v>
      </c>
      <c r="BR25" s="495">
        <f t="shared" si="22"/>
        <v>0</v>
      </c>
      <c r="BS25" s="495">
        <f t="shared" si="22"/>
        <v>0</v>
      </c>
      <c r="BT25" s="495">
        <f t="shared" si="22"/>
        <v>0</v>
      </c>
      <c r="BU25" s="495">
        <f t="shared" si="22"/>
        <v>0</v>
      </c>
      <c r="BV25" s="495">
        <f t="shared" si="22"/>
        <v>0</v>
      </c>
      <c r="BW25" s="495">
        <f t="shared" si="22"/>
        <v>0</v>
      </c>
      <c r="BX25" s="495" t="e">
        <f t="shared" si="27"/>
        <v>#DIV/0!</v>
      </c>
      <c r="BY25" s="495" t="e">
        <f t="shared" si="24"/>
        <v>#DIV/0!</v>
      </c>
      <c r="BZ25" s="495" t="e">
        <f t="shared" si="25"/>
        <v>#DIV/0!</v>
      </c>
      <c r="CA25" s="495"/>
      <c r="CB25" s="495"/>
      <c r="CC25" s="496"/>
      <c r="CD25" s="476"/>
      <c r="CE25" s="34"/>
      <c r="CF25" s="6"/>
      <c r="CG25" s="6"/>
      <c r="CH25" s="6"/>
    </row>
    <row r="26" spans="1:88" ht="36" customHeight="1" x14ac:dyDescent="0.2">
      <c r="A26" s="494"/>
      <c r="B26" s="502"/>
      <c r="C26" s="246" t="s">
        <v>105</v>
      </c>
      <c r="D26" s="246" t="s">
        <v>5562</v>
      </c>
      <c r="E26" s="246" t="s">
        <v>3148</v>
      </c>
      <c r="F26" s="246">
        <v>600</v>
      </c>
      <c r="G26" s="494"/>
      <c r="H26" s="502"/>
      <c r="I26" s="246" t="s">
        <v>105</v>
      </c>
      <c r="J26" s="246" t="s">
        <v>1598</v>
      </c>
      <c r="K26" s="246" t="s">
        <v>3148</v>
      </c>
      <c r="L26" s="246">
        <v>900</v>
      </c>
      <c r="M26" s="503"/>
      <c r="N26" s="431"/>
      <c r="O26" s="24" t="s">
        <v>105</v>
      </c>
      <c r="P26" s="161" t="s">
        <v>1598</v>
      </c>
      <c r="Q26" s="161" t="s">
        <v>1602</v>
      </c>
      <c r="R26" s="209">
        <v>900</v>
      </c>
      <c r="S26" s="189">
        <v>1500</v>
      </c>
      <c r="T26" s="235">
        <v>900</v>
      </c>
      <c r="U26" s="209"/>
      <c r="V26" s="209"/>
      <c r="W26" s="209"/>
      <c r="X26" s="209">
        <f t="shared" si="18"/>
        <v>720</v>
      </c>
      <c r="Y26" s="209"/>
      <c r="Z26" s="209"/>
      <c r="AA26" s="209"/>
      <c r="AB26" s="209">
        <f t="shared" ref="AB26:AB36" si="41">T26*65%</f>
        <v>585</v>
      </c>
      <c r="AC26" s="209"/>
      <c r="AD26" s="209"/>
      <c r="AE26" s="209"/>
      <c r="AF26" s="209"/>
      <c r="AG26" s="209"/>
      <c r="AH26" s="209"/>
      <c r="AI26" s="209"/>
      <c r="AJ26" s="209"/>
      <c r="AK26" s="209"/>
      <c r="AL26" s="209"/>
      <c r="AM26" s="209"/>
      <c r="AN26" s="251">
        <v>1500</v>
      </c>
      <c r="AO26" s="209">
        <f>ROUND(AN26*0.4,-1)</f>
        <v>600</v>
      </c>
      <c r="AP26" s="209">
        <f>ROUND(AN26*0.3,-1)</f>
        <v>450</v>
      </c>
      <c r="AQ26" s="209">
        <f t="shared" si="4"/>
        <v>300</v>
      </c>
      <c r="AR26" s="209">
        <f t="shared" si="5"/>
        <v>1200</v>
      </c>
      <c r="AS26" s="209">
        <f>ROUND(AR26*0.4,-1)</f>
        <v>480</v>
      </c>
      <c r="AT26" s="209">
        <f>ROUND(AR26*0.3,-1)</f>
        <v>360</v>
      </c>
      <c r="AU26" s="209">
        <f t="shared" si="8"/>
        <v>240</v>
      </c>
      <c r="AV26" s="209">
        <f>ROUND(AN26*65%,-1)</f>
        <v>980</v>
      </c>
      <c r="AW26" s="209">
        <f>ROUND(AV26*0.4,-1)</f>
        <v>390</v>
      </c>
      <c r="AX26" s="209">
        <f>ROUND(AV26*0.3,-1)</f>
        <v>290</v>
      </c>
      <c r="AY26" s="209">
        <f t="shared" si="12"/>
        <v>200</v>
      </c>
      <c r="AZ26" s="284">
        <f t="shared" si="40"/>
        <v>66.666666666666657</v>
      </c>
      <c r="BA26" s="209" t="e">
        <f t="shared" si="29"/>
        <v>#DIV/0!</v>
      </c>
      <c r="BB26" s="209" t="e">
        <f t="shared" si="30"/>
        <v>#DIV/0!</v>
      </c>
      <c r="BC26" s="209" t="e">
        <f t="shared" si="31"/>
        <v>#DIV/0!</v>
      </c>
      <c r="BD26" s="209">
        <f t="shared" si="32"/>
        <v>66.666666666666657</v>
      </c>
      <c r="BE26" s="209" t="e">
        <f t="shared" si="33"/>
        <v>#DIV/0!</v>
      </c>
      <c r="BF26" s="209" t="e">
        <f t="shared" si="34"/>
        <v>#DIV/0!</v>
      </c>
      <c r="BG26" s="209" t="e">
        <f t="shared" si="35"/>
        <v>#DIV/0!</v>
      </c>
      <c r="BH26" s="209">
        <f t="shared" si="36"/>
        <v>67.521367521367523</v>
      </c>
      <c r="BI26" s="209" t="e">
        <f t="shared" si="37"/>
        <v>#DIV/0!</v>
      </c>
      <c r="BJ26" s="209" t="e">
        <f t="shared" si="38"/>
        <v>#DIV/0!</v>
      </c>
      <c r="BK26" s="209" t="e">
        <f t="shared" si="39"/>
        <v>#DIV/0!</v>
      </c>
      <c r="BL26" s="209">
        <f t="shared" si="26"/>
        <v>1500</v>
      </c>
      <c r="BM26" s="209">
        <f t="shared" si="26"/>
        <v>600</v>
      </c>
      <c r="BN26" s="209">
        <f t="shared" si="26"/>
        <v>450</v>
      </c>
      <c r="BO26" s="209">
        <f t="shared" si="26"/>
        <v>300</v>
      </c>
      <c r="BP26" s="209">
        <f t="shared" si="26"/>
        <v>1200</v>
      </c>
      <c r="BQ26" s="209">
        <f t="shared" si="26"/>
        <v>480</v>
      </c>
      <c r="BR26" s="209">
        <f t="shared" si="26"/>
        <v>360</v>
      </c>
      <c r="BS26" s="209">
        <f t="shared" si="26"/>
        <v>240</v>
      </c>
      <c r="BT26" s="209">
        <f t="shared" si="26"/>
        <v>980</v>
      </c>
      <c r="BU26" s="209">
        <f t="shared" si="26"/>
        <v>390</v>
      </c>
      <c r="BV26" s="209">
        <f t="shared" si="26"/>
        <v>290</v>
      </c>
      <c r="BW26" s="209">
        <f t="shared" si="26"/>
        <v>200</v>
      </c>
      <c r="BX26" s="284">
        <f t="shared" si="27"/>
        <v>66.666666666666657</v>
      </c>
      <c r="BY26" s="209">
        <f t="shared" si="24"/>
        <v>66.666666666666657</v>
      </c>
      <c r="BZ26" s="209">
        <f t="shared" si="25"/>
        <v>67.521367521367523</v>
      </c>
      <c r="CA26" s="209"/>
      <c r="CB26" s="209"/>
      <c r="CC26" s="194"/>
      <c r="CD26" s="161" t="s">
        <v>6008</v>
      </c>
      <c r="CE26" s="34"/>
      <c r="CF26" s="6"/>
      <c r="CG26" s="6"/>
      <c r="CH26" s="6"/>
    </row>
    <row r="27" spans="1:88" ht="37.9" customHeight="1" x14ac:dyDescent="0.2">
      <c r="A27" s="18"/>
      <c r="B27" s="18"/>
      <c r="C27" s="18"/>
      <c r="D27" s="18"/>
      <c r="E27" s="18"/>
      <c r="F27" s="18"/>
      <c r="G27" s="246">
        <v>6</v>
      </c>
      <c r="H27" s="247" t="s">
        <v>1569</v>
      </c>
      <c r="I27" s="246" t="s">
        <v>194</v>
      </c>
      <c r="J27" s="246" t="s">
        <v>5574</v>
      </c>
      <c r="K27" s="246" t="s">
        <v>5575</v>
      </c>
      <c r="L27" s="246">
        <v>700</v>
      </c>
      <c r="M27" s="513" t="s">
        <v>6065</v>
      </c>
      <c r="N27" s="515" t="s">
        <v>1636</v>
      </c>
      <c r="O27" s="515" t="s">
        <v>194</v>
      </c>
      <c r="P27" s="515" t="s">
        <v>473</v>
      </c>
      <c r="Q27" s="515" t="s">
        <v>1637</v>
      </c>
      <c r="R27" s="209">
        <v>700</v>
      </c>
      <c r="S27" s="189">
        <v>1500</v>
      </c>
      <c r="T27" s="517">
        <v>700</v>
      </c>
      <c r="U27" s="209"/>
      <c r="V27" s="209"/>
      <c r="W27" s="209"/>
      <c r="X27" s="209">
        <f t="shared" si="18"/>
        <v>560</v>
      </c>
      <c r="Y27" s="209"/>
      <c r="Z27" s="209"/>
      <c r="AA27" s="209"/>
      <c r="AB27" s="209">
        <f t="shared" si="41"/>
        <v>455</v>
      </c>
      <c r="AC27" s="209"/>
      <c r="AD27" s="209"/>
      <c r="AE27" s="209"/>
      <c r="AF27" s="209"/>
      <c r="AG27" s="209"/>
      <c r="AH27" s="209"/>
      <c r="AI27" s="209"/>
      <c r="AJ27" s="517"/>
      <c r="AK27" s="517"/>
      <c r="AL27" s="517"/>
      <c r="AM27" s="517"/>
      <c r="AN27" s="517">
        <v>1500</v>
      </c>
      <c r="AO27" s="519">
        <f>ROUND(AN27*0.4,-1)</f>
        <v>600</v>
      </c>
      <c r="AP27" s="519">
        <f>ROUND(AN27*0.3,-1)</f>
        <v>450</v>
      </c>
      <c r="AQ27" s="519">
        <f t="shared" si="4"/>
        <v>300</v>
      </c>
      <c r="AR27" s="519">
        <f t="shared" si="5"/>
        <v>1200</v>
      </c>
      <c r="AS27" s="519">
        <f>ROUND(AR27*0.4,-1)</f>
        <v>480</v>
      </c>
      <c r="AT27" s="519">
        <f>ROUND(AR27*0.3,-1)</f>
        <v>360</v>
      </c>
      <c r="AU27" s="519">
        <f t="shared" si="8"/>
        <v>240</v>
      </c>
      <c r="AV27" s="519">
        <f>ROUND(AN27*65%,-1)</f>
        <v>980</v>
      </c>
      <c r="AW27" s="519">
        <f>ROUND(AV27*0.4,-1)</f>
        <v>390</v>
      </c>
      <c r="AX27" s="519">
        <f>ROUND(AV27*0.3,-1)</f>
        <v>290</v>
      </c>
      <c r="AY27" s="519">
        <f t="shared" si="12"/>
        <v>200</v>
      </c>
      <c r="AZ27" s="521">
        <f>(AN27-T27)/T27*100</f>
        <v>114.28571428571428</v>
      </c>
      <c r="BA27" s="519" t="e">
        <f t="shared" si="29"/>
        <v>#DIV/0!</v>
      </c>
      <c r="BB27" s="519" t="e">
        <f t="shared" si="30"/>
        <v>#DIV/0!</v>
      </c>
      <c r="BC27" s="519" t="e">
        <f t="shared" si="31"/>
        <v>#DIV/0!</v>
      </c>
      <c r="BD27" s="519">
        <f t="shared" si="32"/>
        <v>114.28571428571428</v>
      </c>
      <c r="BE27" s="519" t="e">
        <f t="shared" si="33"/>
        <v>#DIV/0!</v>
      </c>
      <c r="BF27" s="519" t="e">
        <f t="shared" si="34"/>
        <v>#DIV/0!</v>
      </c>
      <c r="BG27" s="519" t="e">
        <f t="shared" si="35"/>
        <v>#DIV/0!</v>
      </c>
      <c r="BH27" s="519">
        <f t="shared" si="36"/>
        <v>115.38461538461537</v>
      </c>
      <c r="BI27" s="519" t="e">
        <f t="shared" si="37"/>
        <v>#DIV/0!</v>
      </c>
      <c r="BJ27" s="519" t="e">
        <f t="shared" si="38"/>
        <v>#DIV/0!</v>
      </c>
      <c r="BK27" s="519" t="e">
        <f t="shared" si="39"/>
        <v>#DIV/0!</v>
      </c>
      <c r="BL27" s="519">
        <f t="shared" si="26"/>
        <v>1500</v>
      </c>
      <c r="BM27" s="519">
        <f t="shared" si="26"/>
        <v>600</v>
      </c>
      <c r="BN27" s="519">
        <f t="shared" si="26"/>
        <v>450</v>
      </c>
      <c r="BO27" s="519">
        <f t="shared" si="26"/>
        <v>300</v>
      </c>
      <c r="BP27" s="519">
        <f t="shared" si="26"/>
        <v>1200</v>
      </c>
      <c r="BQ27" s="519">
        <f t="shared" si="26"/>
        <v>480</v>
      </c>
      <c r="BR27" s="519">
        <f t="shared" si="26"/>
        <v>360</v>
      </c>
      <c r="BS27" s="519">
        <f t="shared" si="26"/>
        <v>240</v>
      </c>
      <c r="BT27" s="519">
        <f t="shared" si="26"/>
        <v>980</v>
      </c>
      <c r="BU27" s="519">
        <f t="shared" si="26"/>
        <v>390</v>
      </c>
      <c r="BV27" s="519">
        <f t="shared" si="26"/>
        <v>290</v>
      </c>
      <c r="BW27" s="519">
        <f t="shared" si="26"/>
        <v>200</v>
      </c>
      <c r="BX27" s="521">
        <f t="shared" si="27"/>
        <v>114.28571428571428</v>
      </c>
      <c r="BY27" s="209">
        <f t="shared" si="24"/>
        <v>114.28571428571428</v>
      </c>
      <c r="BZ27" s="209">
        <f t="shared" si="25"/>
        <v>115.38461538461537</v>
      </c>
      <c r="CA27" s="209"/>
      <c r="CB27" s="209"/>
      <c r="CC27" s="194"/>
      <c r="CD27" s="470" t="s">
        <v>6008</v>
      </c>
      <c r="CE27" s="34"/>
      <c r="CF27" s="6"/>
      <c r="CG27" s="6"/>
      <c r="CH27" s="6"/>
    </row>
    <row r="28" spans="1:88" ht="37.9" customHeight="1" x14ac:dyDescent="0.2">
      <c r="A28" s="246"/>
      <c r="B28" s="247"/>
      <c r="C28" s="246"/>
      <c r="D28" s="246"/>
      <c r="E28" s="246"/>
      <c r="F28" s="246"/>
      <c r="G28" s="246">
        <v>8</v>
      </c>
      <c r="H28" s="247" t="s">
        <v>1569</v>
      </c>
      <c r="I28" s="246" t="s">
        <v>88</v>
      </c>
      <c r="J28" s="246" t="s">
        <v>1554</v>
      </c>
      <c r="K28" s="246" t="s">
        <v>1602</v>
      </c>
      <c r="L28" s="246">
        <v>500</v>
      </c>
      <c r="M28" s="514"/>
      <c r="N28" s="516"/>
      <c r="O28" s="516"/>
      <c r="P28" s="516"/>
      <c r="Q28" s="516"/>
      <c r="R28" s="209"/>
      <c r="S28" s="189"/>
      <c r="T28" s="518"/>
      <c r="U28" s="209"/>
      <c r="V28" s="209"/>
      <c r="W28" s="209"/>
      <c r="X28" s="209">
        <f t="shared" si="18"/>
        <v>0</v>
      </c>
      <c r="Y28" s="209"/>
      <c r="Z28" s="209"/>
      <c r="AA28" s="209"/>
      <c r="AB28" s="209">
        <f t="shared" si="41"/>
        <v>0</v>
      </c>
      <c r="AC28" s="209"/>
      <c r="AD28" s="209"/>
      <c r="AE28" s="209"/>
      <c r="AF28" s="209"/>
      <c r="AG28" s="209"/>
      <c r="AH28" s="209"/>
      <c r="AI28" s="209"/>
      <c r="AJ28" s="518"/>
      <c r="AK28" s="518"/>
      <c r="AL28" s="518"/>
      <c r="AM28" s="518"/>
      <c r="AN28" s="518"/>
      <c r="AO28" s="520">
        <f t="shared" si="2"/>
        <v>0</v>
      </c>
      <c r="AP28" s="520">
        <f t="shared" si="3"/>
        <v>0</v>
      </c>
      <c r="AQ28" s="520">
        <f t="shared" si="4"/>
        <v>0</v>
      </c>
      <c r="AR28" s="520">
        <f t="shared" si="5"/>
        <v>0</v>
      </c>
      <c r="AS28" s="520">
        <f t="shared" si="6"/>
        <v>0</v>
      </c>
      <c r="AT28" s="520">
        <f t="shared" si="7"/>
        <v>0</v>
      </c>
      <c r="AU28" s="520">
        <f t="shared" si="8"/>
        <v>0</v>
      </c>
      <c r="AV28" s="520">
        <f t="shared" si="20"/>
        <v>0</v>
      </c>
      <c r="AW28" s="520">
        <f t="shared" si="10"/>
        <v>0</v>
      </c>
      <c r="AX28" s="520">
        <f t="shared" si="11"/>
        <v>0</v>
      </c>
      <c r="AY28" s="520">
        <f t="shared" si="12"/>
        <v>0</v>
      </c>
      <c r="AZ28" s="522"/>
      <c r="BA28" s="520" t="e">
        <f t="shared" si="29"/>
        <v>#DIV/0!</v>
      </c>
      <c r="BB28" s="520" t="e">
        <f t="shared" si="30"/>
        <v>#DIV/0!</v>
      </c>
      <c r="BC28" s="520" t="e">
        <f t="shared" si="31"/>
        <v>#DIV/0!</v>
      </c>
      <c r="BD28" s="520" t="e">
        <f t="shared" si="32"/>
        <v>#DIV/0!</v>
      </c>
      <c r="BE28" s="520" t="e">
        <f t="shared" si="33"/>
        <v>#DIV/0!</v>
      </c>
      <c r="BF28" s="520" t="e">
        <f t="shared" si="34"/>
        <v>#DIV/0!</v>
      </c>
      <c r="BG28" s="520" t="e">
        <f t="shared" si="35"/>
        <v>#DIV/0!</v>
      </c>
      <c r="BH28" s="520" t="e">
        <f t="shared" si="36"/>
        <v>#DIV/0!</v>
      </c>
      <c r="BI28" s="520" t="e">
        <f t="shared" si="37"/>
        <v>#DIV/0!</v>
      </c>
      <c r="BJ28" s="520" t="e">
        <f t="shared" si="38"/>
        <v>#DIV/0!</v>
      </c>
      <c r="BK28" s="520" t="e">
        <f t="shared" si="39"/>
        <v>#DIV/0!</v>
      </c>
      <c r="BL28" s="520"/>
      <c r="BM28" s="520">
        <f t="shared" si="26"/>
        <v>0</v>
      </c>
      <c r="BN28" s="520">
        <f t="shared" si="26"/>
        <v>0</v>
      </c>
      <c r="BO28" s="520">
        <f t="shared" si="26"/>
        <v>0</v>
      </c>
      <c r="BP28" s="520">
        <f t="shared" si="26"/>
        <v>0</v>
      </c>
      <c r="BQ28" s="520">
        <f t="shared" si="26"/>
        <v>0</v>
      </c>
      <c r="BR28" s="520">
        <f t="shared" si="26"/>
        <v>0</v>
      </c>
      <c r="BS28" s="520">
        <f t="shared" si="26"/>
        <v>0</v>
      </c>
      <c r="BT28" s="520">
        <f t="shared" si="26"/>
        <v>0</v>
      </c>
      <c r="BU28" s="520">
        <f t="shared" si="26"/>
        <v>0</v>
      </c>
      <c r="BV28" s="520">
        <f t="shared" si="26"/>
        <v>0</v>
      </c>
      <c r="BW28" s="520">
        <f t="shared" si="26"/>
        <v>0</v>
      </c>
      <c r="BX28" s="522"/>
      <c r="BY28" s="209" t="e">
        <f t="shared" si="24"/>
        <v>#DIV/0!</v>
      </c>
      <c r="BZ28" s="209" t="e">
        <f t="shared" si="25"/>
        <v>#DIV/0!</v>
      </c>
      <c r="CA28" s="209"/>
      <c r="CB28" s="209"/>
      <c r="CC28" s="194"/>
      <c r="CD28" s="471"/>
      <c r="CE28" s="34"/>
      <c r="CF28" s="6"/>
      <c r="CG28" s="6"/>
      <c r="CH28" s="6"/>
    </row>
    <row r="29" spans="1:88" ht="30" customHeight="1" x14ac:dyDescent="0.2">
      <c r="A29" s="18"/>
      <c r="B29" s="18"/>
      <c r="C29" s="18"/>
      <c r="D29" s="18"/>
      <c r="E29" s="18"/>
      <c r="F29" s="18"/>
      <c r="G29" s="246"/>
      <c r="H29" s="247"/>
      <c r="I29" s="246"/>
      <c r="J29" s="246"/>
      <c r="K29" s="246"/>
      <c r="L29" s="246"/>
      <c r="M29" s="73" t="s">
        <v>6066</v>
      </c>
      <c r="N29" s="17" t="s">
        <v>6032</v>
      </c>
      <c r="O29" s="24"/>
      <c r="P29" s="17"/>
      <c r="Q29" s="17"/>
      <c r="R29" s="209"/>
      <c r="S29" s="189"/>
      <c r="T29" s="235"/>
      <c r="U29" s="209"/>
      <c r="V29" s="209"/>
      <c r="W29" s="209"/>
      <c r="X29" s="209">
        <f t="shared" si="18"/>
        <v>0</v>
      </c>
      <c r="Y29" s="209"/>
      <c r="Z29" s="209"/>
      <c r="AA29" s="209"/>
      <c r="AB29" s="209">
        <f t="shared" si="41"/>
        <v>0</v>
      </c>
      <c r="AC29" s="209"/>
      <c r="AD29" s="209"/>
      <c r="AE29" s="209"/>
      <c r="AF29" s="209"/>
      <c r="AG29" s="209"/>
      <c r="AH29" s="209"/>
      <c r="AI29" s="209"/>
      <c r="AJ29" s="209"/>
      <c r="AK29" s="209"/>
      <c r="AL29" s="209"/>
      <c r="AM29" s="209"/>
      <c r="AN29" s="251"/>
      <c r="AO29" s="209"/>
      <c r="AP29" s="209"/>
      <c r="AQ29" s="209"/>
      <c r="AR29" s="209">
        <f t="shared" si="5"/>
        <v>0</v>
      </c>
      <c r="AS29" s="209">
        <f t="shared" ref="AS29:AS36" si="42">ROUND(AR29*0.4,-1)</f>
        <v>0</v>
      </c>
      <c r="AT29" s="209">
        <f t="shared" ref="AT29:AT36" si="43">ROUND(AR29*0.3,-1)</f>
        <v>0</v>
      </c>
      <c r="AU29" s="209">
        <f t="shared" si="8"/>
        <v>0</v>
      </c>
      <c r="AV29" s="209">
        <f t="shared" ref="AV29:AV36" si="44">ROUND(AN29*65%,-1)</f>
        <v>0</v>
      </c>
      <c r="AW29" s="209">
        <f t="shared" ref="AW29:AW36" si="45">ROUND(AV29*0.4,-1)</f>
        <v>0</v>
      </c>
      <c r="AX29" s="209">
        <f t="shared" ref="AX29:AX36" si="46">ROUND(AV29*0.3,-1)</f>
        <v>0</v>
      </c>
      <c r="AY29" s="209">
        <f t="shared" si="12"/>
        <v>0</v>
      </c>
      <c r="AZ29" s="284"/>
      <c r="BA29" s="209" t="e">
        <f t="shared" si="29"/>
        <v>#DIV/0!</v>
      </c>
      <c r="BB29" s="209" t="e">
        <f t="shared" si="30"/>
        <v>#DIV/0!</v>
      </c>
      <c r="BC29" s="209" t="e">
        <f t="shared" si="31"/>
        <v>#DIV/0!</v>
      </c>
      <c r="BD29" s="209" t="e">
        <f t="shared" si="32"/>
        <v>#DIV/0!</v>
      </c>
      <c r="BE29" s="209" t="e">
        <f t="shared" si="33"/>
        <v>#DIV/0!</v>
      </c>
      <c r="BF29" s="209" t="e">
        <f t="shared" si="34"/>
        <v>#DIV/0!</v>
      </c>
      <c r="BG29" s="209" t="e">
        <f t="shared" si="35"/>
        <v>#DIV/0!</v>
      </c>
      <c r="BH29" s="209" t="e">
        <f t="shared" si="36"/>
        <v>#DIV/0!</v>
      </c>
      <c r="BI29" s="209" t="e">
        <f t="shared" si="37"/>
        <v>#DIV/0!</v>
      </c>
      <c r="BJ29" s="209" t="e">
        <f t="shared" si="38"/>
        <v>#DIV/0!</v>
      </c>
      <c r="BK29" s="209" t="e">
        <f t="shared" si="39"/>
        <v>#DIV/0!</v>
      </c>
      <c r="BL29" s="209"/>
      <c r="BM29" s="209">
        <f t="shared" si="26"/>
        <v>0</v>
      </c>
      <c r="BN29" s="209">
        <f t="shared" si="26"/>
        <v>0</v>
      </c>
      <c r="BO29" s="209">
        <f t="shared" si="26"/>
        <v>0</v>
      </c>
      <c r="BP29" s="209">
        <f t="shared" si="26"/>
        <v>0</v>
      </c>
      <c r="BQ29" s="209">
        <f t="shared" si="26"/>
        <v>0</v>
      </c>
      <c r="BR29" s="209">
        <f t="shared" si="26"/>
        <v>0</v>
      </c>
      <c r="BS29" s="209">
        <f t="shared" si="26"/>
        <v>0</v>
      </c>
      <c r="BT29" s="209">
        <f t="shared" si="26"/>
        <v>0</v>
      </c>
      <c r="BU29" s="209">
        <f t="shared" si="26"/>
        <v>0</v>
      </c>
      <c r="BV29" s="209">
        <f t="shared" si="26"/>
        <v>0</v>
      </c>
      <c r="BW29" s="209">
        <f t="shared" si="26"/>
        <v>0</v>
      </c>
      <c r="BX29" s="209"/>
      <c r="BY29" s="209" t="e">
        <f t="shared" si="24"/>
        <v>#DIV/0!</v>
      </c>
      <c r="BZ29" s="209" t="e">
        <f t="shared" si="25"/>
        <v>#DIV/0!</v>
      </c>
      <c r="CA29" s="209"/>
      <c r="CB29" s="209"/>
      <c r="CC29" s="194"/>
      <c r="CD29" s="161"/>
      <c r="CE29" s="34"/>
      <c r="CF29" s="6"/>
      <c r="CG29" s="6"/>
      <c r="CH29" s="6"/>
    </row>
    <row r="30" spans="1:88" ht="56.45" customHeight="1" x14ac:dyDescent="0.2">
      <c r="A30" s="18"/>
      <c r="B30" s="18"/>
      <c r="C30" s="18"/>
      <c r="D30" s="18"/>
      <c r="E30" s="18"/>
      <c r="F30" s="18"/>
      <c r="G30" s="18"/>
      <c r="H30" s="17" t="s">
        <v>1606</v>
      </c>
      <c r="I30" s="24" t="s">
        <v>88</v>
      </c>
      <c r="J30" s="431" t="s">
        <v>77</v>
      </c>
      <c r="K30" s="431"/>
      <c r="L30" s="147">
        <v>1368</v>
      </c>
      <c r="M30" s="73" t="s">
        <v>6024</v>
      </c>
      <c r="N30" s="17" t="s">
        <v>1606</v>
      </c>
      <c r="O30" s="24" t="s">
        <v>88</v>
      </c>
      <c r="P30" s="181" t="s">
        <v>1630</v>
      </c>
      <c r="Q30" s="181" t="s">
        <v>1600</v>
      </c>
      <c r="R30" s="209">
        <v>1368</v>
      </c>
      <c r="S30" s="189">
        <v>1500</v>
      </c>
      <c r="T30" s="235">
        <v>1368</v>
      </c>
      <c r="U30" s="209"/>
      <c r="V30" s="209"/>
      <c r="W30" s="209"/>
      <c r="X30" s="209">
        <f t="shared" si="18"/>
        <v>1094.4000000000001</v>
      </c>
      <c r="Y30" s="209"/>
      <c r="Z30" s="209"/>
      <c r="AA30" s="209"/>
      <c r="AB30" s="209">
        <f t="shared" si="41"/>
        <v>889.2</v>
      </c>
      <c r="AC30" s="209"/>
      <c r="AD30" s="209"/>
      <c r="AE30" s="209"/>
      <c r="AF30" s="209"/>
      <c r="AG30" s="209"/>
      <c r="AH30" s="209"/>
      <c r="AI30" s="209"/>
      <c r="AJ30" s="209"/>
      <c r="AK30" s="209"/>
      <c r="AL30" s="209"/>
      <c r="AM30" s="209"/>
      <c r="AN30" s="251">
        <v>1500</v>
      </c>
      <c r="AO30" s="209">
        <f t="shared" ref="AO30:AO36" si="47">ROUND(AN30*0.4,-1)</f>
        <v>600</v>
      </c>
      <c r="AP30" s="209">
        <f t="shared" ref="AP30:AP36" si="48">ROUND(AN30*0.3,-1)</f>
        <v>450</v>
      </c>
      <c r="AQ30" s="209">
        <f t="shared" si="4"/>
        <v>300</v>
      </c>
      <c r="AR30" s="209">
        <f t="shared" si="5"/>
        <v>1200</v>
      </c>
      <c r="AS30" s="209">
        <f t="shared" si="42"/>
        <v>480</v>
      </c>
      <c r="AT30" s="209">
        <f t="shared" si="43"/>
        <v>360</v>
      </c>
      <c r="AU30" s="209">
        <f t="shared" si="8"/>
        <v>240</v>
      </c>
      <c r="AV30" s="209">
        <f t="shared" si="44"/>
        <v>980</v>
      </c>
      <c r="AW30" s="209">
        <f t="shared" si="45"/>
        <v>390</v>
      </c>
      <c r="AX30" s="209">
        <f t="shared" si="46"/>
        <v>290</v>
      </c>
      <c r="AY30" s="209">
        <f t="shared" si="12"/>
        <v>200</v>
      </c>
      <c r="AZ30" s="284">
        <f t="shared" ref="AZ30:AZ36" si="49">(AN30-T30)/T30*100</f>
        <v>9.6491228070175428</v>
      </c>
      <c r="BA30" s="209" t="e">
        <f t="shared" si="29"/>
        <v>#DIV/0!</v>
      </c>
      <c r="BB30" s="209" t="e">
        <f t="shared" si="30"/>
        <v>#DIV/0!</v>
      </c>
      <c r="BC30" s="209" t="e">
        <f t="shared" si="31"/>
        <v>#DIV/0!</v>
      </c>
      <c r="BD30" s="209">
        <f t="shared" si="32"/>
        <v>9.6491228070175357</v>
      </c>
      <c r="BE30" s="209" t="e">
        <f t="shared" si="33"/>
        <v>#DIV/0!</v>
      </c>
      <c r="BF30" s="209" t="e">
        <f t="shared" si="34"/>
        <v>#DIV/0!</v>
      </c>
      <c r="BG30" s="209" t="e">
        <f t="shared" si="35"/>
        <v>#DIV/0!</v>
      </c>
      <c r="BH30" s="209">
        <f t="shared" si="36"/>
        <v>10.21142600089968</v>
      </c>
      <c r="BI30" s="209" t="e">
        <f t="shared" si="37"/>
        <v>#DIV/0!</v>
      </c>
      <c r="BJ30" s="209" t="e">
        <f t="shared" si="38"/>
        <v>#DIV/0!</v>
      </c>
      <c r="BK30" s="209" t="e">
        <f t="shared" si="39"/>
        <v>#DIV/0!</v>
      </c>
      <c r="BL30" s="209">
        <f t="shared" si="26"/>
        <v>1500</v>
      </c>
      <c r="BM30" s="209">
        <f t="shared" si="26"/>
        <v>600</v>
      </c>
      <c r="BN30" s="209">
        <f t="shared" si="26"/>
        <v>450</v>
      </c>
      <c r="BO30" s="209">
        <f t="shared" si="26"/>
        <v>300</v>
      </c>
      <c r="BP30" s="209">
        <f t="shared" si="26"/>
        <v>1200</v>
      </c>
      <c r="BQ30" s="209">
        <f t="shared" si="26"/>
        <v>480</v>
      </c>
      <c r="BR30" s="209">
        <f t="shared" si="26"/>
        <v>360</v>
      </c>
      <c r="BS30" s="209">
        <f t="shared" si="26"/>
        <v>240</v>
      </c>
      <c r="BT30" s="209">
        <f t="shared" si="26"/>
        <v>980</v>
      </c>
      <c r="BU30" s="209">
        <f t="shared" si="26"/>
        <v>390</v>
      </c>
      <c r="BV30" s="209">
        <f t="shared" si="26"/>
        <v>290</v>
      </c>
      <c r="BW30" s="209">
        <f t="shared" si="26"/>
        <v>200</v>
      </c>
      <c r="BX30" s="284">
        <f t="shared" si="27"/>
        <v>9.6491228070175428</v>
      </c>
      <c r="BY30" s="209">
        <f t="shared" si="24"/>
        <v>9.6491228070175357</v>
      </c>
      <c r="BZ30" s="209">
        <f t="shared" si="25"/>
        <v>10.21142600089968</v>
      </c>
      <c r="CA30" s="209"/>
      <c r="CB30" s="209"/>
      <c r="CC30" s="194"/>
      <c r="CD30" s="161" t="s">
        <v>6008</v>
      </c>
      <c r="CE30" s="32"/>
      <c r="CF30" s="6"/>
      <c r="CG30" s="6"/>
      <c r="CH30" s="6"/>
      <c r="CI30" s="446" t="s">
        <v>122</v>
      </c>
      <c r="CJ30" s="1" t="s">
        <v>6034</v>
      </c>
    </row>
    <row r="31" spans="1:88" ht="36.6" customHeight="1" x14ac:dyDescent="0.2">
      <c r="A31" s="18"/>
      <c r="B31" s="18"/>
      <c r="C31" s="18"/>
      <c r="D31" s="18"/>
      <c r="E31" s="18"/>
      <c r="F31" s="18"/>
      <c r="G31" s="18"/>
      <c r="H31" s="17" t="s">
        <v>1607</v>
      </c>
      <c r="I31" s="24" t="s">
        <v>88</v>
      </c>
      <c r="J31" s="431" t="s">
        <v>77</v>
      </c>
      <c r="K31" s="431"/>
      <c r="L31" s="147">
        <v>1368</v>
      </c>
      <c r="M31" s="73" t="s">
        <v>6024</v>
      </c>
      <c r="N31" s="17" t="s">
        <v>1607</v>
      </c>
      <c r="O31" s="24" t="s">
        <v>88</v>
      </c>
      <c r="P31" s="161" t="s">
        <v>473</v>
      </c>
      <c r="Q31" s="181" t="s">
        <v>6033</v>
      </c>
      <c r="R31" s="209">
        <v>1368</v>
      </c>
      <c r="S31" s="189">
        <v>1500</v>
      </c>
      <c r="T31" s="235">
        <v>1368</v>
      </c>
      <c r="U31" s="209"/>
      <c r="V31" s="209"/>
      <c r="W31" s="209"/>
      <c r="X31" s="209">
        <f t="shared" si="18"/>
        <v>1094.4000000000001</v>
      </c>
      <c r="Y31" s="209"/>
      <c r="Z31" s="209"/>
      <c r="AA31" s="209"/>
      <c r="AB31" s="209">
        <f t="shared" si="41"/>
        <v>889.2</v>
      </c>
      <c r="AC31" s="209"/>
      <c r="AD31" s="209"/>
      <c r="AE31" s="209"/>
      <c r="AF31" s="209"/>
      <c r="AG31" s="209"/>
      <c r="AH31" s="209"/>
      <c r="AI31" s="209"/>
      <c r="AJ31" s="209"/>
      <c r="AK31" s="209"/>
      <c r="AL31" s="209"/>
      <c r="AM31" s="209"/>
      <c r="AN31" s="251">
        <v>1500</v>
      </c>
      <c r="AO31" s="209">
        <f t="shared" si="47"/>
        <v>600</v>
      </c>
      <c r="AP31" s="209">
        <f t="shared" si="48"/>
        <v>450</v>
      </c>
      <c r="AQ31" s="209">
        <f t="shared" si="4"/>
        <v>300</v>
      </c>
      <c r="AR31" s="209">
        <f t="shared" si="5"/>
        <v>1200</v>
      </c>
      <c r="AS31" s="209">
        <f t="shared" si="42"/>
        <v>480</v>
      </c>
      <c r="AT31" s="209">
        <f t="shared" si="43"/>
        <v>360</v>
      </c>
      <c r="AU31" s="209">
        <f t="shared" si="8"/>
        <v>240</v>
      </c>
      <c r="AV31" s="209">
        <f t="shared" si="44"/>
        <v>980</v>
      </c>
      <c r="AW31" s="209">
        <f t="shared" si="45"/>
        <v>390</v>
      </c>
      <c r="AX31" s="209">
        <f t="shared" si="46"/>
        <v>290</v>
      </c>
      <c r="AY31" s="209">
        <f t="shared" si="12"/>
        <v>200</v>
      </c>
      <c r="AZ31" s="284">
        <f t="shared" si="49"/>
        <v>9.6491228070175428</v>
      </c>
      <c r="BA31" s="209" t="e">
        <f t="shared" si="29"/>
        <v>#DIV/0!</v>
      </c>
      <c r="BB31" s="209" t="e">
        <f t="shared" si="30"/>
        <v>#DIV/0!</v>
      </c>
      <c r="BC31" s="209" t="e">
        <f t="shared" si="31"/>
        <v>#DIV/0!</v>
      </c>
      <c r="BD31" s="209">
        <f t="shared" si="32"/>
        <v>9.6491228070175357</v>
      </c>
      <c r="BE31" s="209" t="e">
        <f t="shared" si="33"/>
        <v>#DIV/0!</v>
      </c>
      <c r="BF31" s="209" t="e">
        <f t="shared" si="34"/>
        <v>#DIV/0!</v>
      </c>
      <c r="BG31" s="209" t="e">
        <f t="shared" si="35"/>
        <v>#DIV/0!</v>
      </c>
      <c r="BH31" s="209">
        <f t="shared" si="36"/>
        <v>10.21142600089968</v>
      </c>
      <c r="BI31" s="209" t="e">
        <f t="shared" si="37"/>
        <v>#DIV/0!</v>
      </c>
      <c r="BJ31" s="209" t="e">
        <f t="shared" si="38"/>
        <v>#DIV/0!</v>
      </c>
      <c r="BK31" s="209" t="e">
        <f t="shared" si="39"/>
        <v>#DIV/0!</v>
      </c>
      <c r="BL31" s="209">
        <f t="shared" si="26"/>
        <v>1500</v>
      </c>
      <c r="BM31" s="209">
        <f t="shared" si="26"/>
        <v>600</v>
      </c>
      <c r="BN31" s="209">
        <f t="shared" si="26"/>
        <v>450</v>
      </c>
      <c r="BO31" s="209">
        <f t="shared" si="26"/>
        <v>300</v>
      </c>
      <c r="BP31" s="209">
        <f t="shared" si="26"/>
        <v>1200</v>
      </c>
      <c r="BQ31" s="209">
        <f t="shared" si="26"/>
        <v>480</v>
      </c>
      <c r="BR31" s="209">
        <f t="shared" si="26"/>
        <v>360</v>
      </c>
      <c r="BS31" s="209">
        <f t="shared" si="26"/>
        <v>240</v>
      </c>
      <c r="BT31" s="209">
        <f t="shared" si="26"/>
        <v>980</v>
      </c>
      <c r="BU31" s="209">
        <f t="shared" si="26"/>
        <v>390</v>
      </c>
      <c r="BV31" s="209">
        <f t="shared" si="26"/>
        <v>290</v>
      </c>
      <c r="BW31" s="209">
        <f t="shared" si="26"/>
        <v>200</v>
      </c>
      <c r="BX31" s="284">
        <f t="shared" si="27"/>
        <v>9.6491228070175428</v>
      </c>
      <c r="BY31" s="209">
        <f t="shared" si="24"/>
        <v>9.6491228070175357</v>
      </c>
      <c r="BZ31" s="209">
        <f t="shared" si="25"/>
        <v>10.21142600089968</v>
      </c>
      <c r="CA31" s="209"/>
      <c r="CB31" s="209"/>
      <c r="CC31" s="194"/>
      <c r="CD31" s="161" t="s">
        <v>6008</v>
      </c>
      <c r="CE31" s="34"/>
      <c r="CF31" s="6"/>
      <c r="CG31" s="6"/>
      <c r="CH31" s="6"/>
      <c r="CI31" s="447"/>
    </row>
    <row r="32" spans="1:88" ht="36.6" customHeight="1" x14ac:dyDescent="0.2">
      <c r="A32" s="18"/>
      <c r="B32" s="18"/>
      <c r="C32" s="18"/>
      <c r="D32" s="18"/>
      <c r="E32" s="18"/>
      <c r="F32" s="18"/>
      <c r="G32" s="18"/>
      <c r="H32" s="17" t="s">
        <v>1608</v>
      </c>
      <c r="I32" s="24" t="s">
        <v>88</v>
      </c>
      <c r="J32" s="431" t="s">
        <v>77</v>
      </c>
      <c r="K32" s="431"/>
      <c r="L32" s="147">
        <v>1368</v>
      </c>
      <c r="M32" s="73" t="s">
        <v>6024</v>
      </c>
      <c r="N32" s="17" t="s">
        <v>1608</v>
      </c>
      <c r="O32" s="24" t="s">
        <v>88</v>
      </c>
      <c r="P32" s="161" t="s">
        <v>473</v>
      </c>
      <c r="Q32" s="181" t="s">
        <v>6033</v>
      </c>
      <c r="R32" s="209">
        <v>1368</v>
      </c>
      <c r="S32" s="189">
        <v>1500</v>
      </c>
      <c r="T32" s="235">
        <v>1368</v>
      </c>
      <c r="U32" s="209"/>
      <c r="V32" s="209"/>
      <c r="W32" s="209"/>
      <c r="X32" s="209">
        <f t="shared" si="18"/>
        <v>1094.4000000000001</v>
      </c>
      <c r="Y32" s="209"/>
      <c r="Z32" s="209"/>
      <c r="AA32" s="209"/>
      <c r="AB32" s="209">
        <f t="shared" si="41"/>
        <v>889.2</v>
      </c>
      <c r="AC32" s="209"/>
      <c r="AD32" s="209"/>
      <c r="AE32" s="209"/>
      <c r="AF32" s="209"/>
      <c r="AG32" s="209"/>
      <c r="AH32" s="209"/>
      <c r="AI32" s="209"/>
      <c r="AJ32" s="209"/>
      <c r="AK32" s="209"/>
      <c r="AL32" s="209"/>
      <c r="AM32" s="209"/>
      <c r="AN32" s="251">
        <v>1500</v>
      </c>
      <c r="AO32" s="209">
        <f t="shared" si="47"/>
        <v>600</v>
      </c>
      <c r="AP32" s="209">
        <f t="shared" si="48"/>
        <v>450</v>
      </c>
      <c r="AQ32" s="209">
        <f t="shared" si="4"/>
        <v>300</v>
      </c>
      <c r="AR32" s="209">
        <f t="shared" si="5"/>
        <v>1200</v>
      </c>
      <c r="AS32" s="209">
        <f t="shared" si="42"/>
        <v>480</v>
      </c>
      <c r="AT32" s="209">
        <f t="shared" si="43"/>
        <v>360</v>
      </c>
      <c r="AU32" s="209">
        <f t="shared" si="8"/>
        <v>240</v>
      </c>
      <c r="AV32" s="209">
        <f t="shared" si="44"/>
        <v>980</v>
      </c>
      <c r="AW32" s="209">
        <f t="shared" si="45"/>
        <v>390</v>
      </c>
      <c r="AX32" s="209">
        <f t="shared" si="46"/>
        <v>290</v>
      </c>
      <c r="AY32" s="209">
        <f t="shared" si="12"/>
        <v>200</v>
      </c>
      <c r="AZ32" s="284">
        <f t="shared" si="49"/>
        <v>9.6491228070175428</v>
      </c>
      <c r="BA32" s="209" t="e">
        <f t="shared" si="29"/>
        <v>#DIV/0!</v>
      </c>
      <c r="BB32" s="209" t="e">
        <f t="shared" si="30"/>
        <v>#DIV/0!</v>
      </c>
      <c r="BC32" s="209" t="e">
        <f t="shared" si="31"/>
        <v>#DIV/0!</v>
      </c>
      <c r="BD32" s="209">
        <f t="shared" si="32"/>
        <v>9.6491228070175357</v>
      </c>
      <c r="BE32" s="209" t="e">
        <f t="shared" si="33"/>
        <v>#DIV/0!</v>
      </c>
      <c r="BF32" s="209" t="e">
        <f t="shared" si="34"/>
        <v>#DIV/0!</v>
      </c>
      <c r="BG32" s="209" t="e">
        <f t="shared" si="35"/>
        <v>#DIV/0!</v>
      </c>
      <c r="BH32" s="209">
        <f t="shared" si="36"/>
        <v>10.21142600089968</v>
      </c>
      <c r="BI32" s="209" t="e">
        <f t="shared" si="37"/>
        <v>#DIV/0!</v>
      </c>
      <c r="BJ32" s="209" t="e">
        <f t="shared" si="38"/>
        <v>#DIV/0!</v>
      </c>
      <c r="BK32" s="209" t="e">
        <f t="shared" si="39"/>
        <v>#DIV/0!</v>
      </c>
      <c r="BL32" s="209">
        <f t="shared" si="26"/>
        <v>1500</v>
      </c>
      <c r="BM32" s="209">
        <f t="shared" si="26"/>
        <v>600</v>
      </c>
      <c r="BN32" s="209">
        <f t="shared" si="26"/>
        <v>450</v>
      </c>
      <c r="BO32" s="209">
        <f t="shared" si="26"/>
        <v>300</v>
      </c>
      <c r="BP32" s="209">
        <f t="shared" si="26"/>
        <v>1200</v>
      </c>
      <c r="BQ32" s="209">
        <f t="shared" si="26"/>
        <v>480</v>
      </c>
      <c r="BR32" s="209">
        <f t="shared" si="26"/>
        <v>360</v>
      </c>
      <c r="BS32" s="209">
        <f t="shared" si="26"/>
        <v>240</v>
      </c>
      <c r="BT32" s="209">
        <f t="shared" si="26"/>
        <v>980</v>
      </c>
      <c r="BU32" s="209">
        <f t="shared" si="26"/>
        <v>390</v>
      </c>
      <c r="BV32" s="209">
        <f t="shared" si="26"/>
        <v>290</v>
      </c>
      <c r="BW32" s="209">
        <f t="shared" si="26"/>
        <v>200</v>
      </c>
      <c r="BX32" s="284">
        <f t="shared" si="27"/>
        <v>9.6491228070175428</v>
      </c>
      <c r="BY32" s="209">
        <f t="shared" si="24"/>
        <v>9.6491228070175357</v>
      </c>
      <c r="BZ32" s="209">
        <f t="shared" si="25"/>
        <v>10.21142600089968</v>
      </c>
      <c r="CA32" s="209"/>
      <c r="CB32" s="209"/>
      <c r="CC32" s="194"/>
      <c r="CD32" s="161" t="s">
        <v>6008</v>
      </c>
      <c r="CE32" s="34"/>
      <c r="CF32" s="6"/>
      <c r="CG32" s="6"/>
      <c r="CH32" s="6"/>
      <c r="CI32" s="447"/>
    </row>
    <row r="33" spans="1:88" ht="51" customHeight="1" x14ac:dyDescent="0.2">
      <c r="A33" s="246">
        <v>4</v>
      </c>
      <c r="B33" s="247" t="s">
        <v>5588</v>
      </c>
      <c r="C33" s="246" t="s">
        <v>88</v>
      </c>
      <c r="D33" s="246" t="s">
        <v>5589</v>
      </c>
      <c r="E33" s="246" t="s">
        <v>123</v>
      </c>
      <c r="F33" s="246">
        <v>700</v>
      </c>
      <c r="G33" s="246">
        <v>4</v>
      </c>
      <c r="H33" s="247" t="s">
        <v>1617</v>
      </c>
      <c r="I33" s="246" t="s">
        <v>88</v>
      </c>
      <c r="J33" s="246" t="s">
        <v>1618</v>
      </c>
      <c r="K33" s="246" t="s">
        <v>473</v>
      </c>
      <c r="L33" s="246">
        <v>820</v>
      </c>
      <c r="M33" s="73" t="s">
        <v>6067</v>
      </c>
      <c r="N33" s="21" t="s">
        <v>6013</v>
      </c>
      <c r="O33" s="156" t="s">
        <v>88</v>
      </c>
      <c r="P33" s="161" t="s">
        <v>1610</v>
      </c>
      <c r="Q33" s="161" t="s">
        <v>6015</v>
      </c>
      <c r="R33" s="209">
        <v>820</v>
      </c>
      <c r="S33" s="189">
        <v>1000</v>
      </c>
      <c r="T33" s="235">
        <v>820</v>
      </c>
      <c r="U33" s="209"/>
      <c r="V33" s="209"/>
      <c r="W33" s="209"/>
      <c r="X33" s="209">
        <f t="shared" si="18"/>
        <v>656</v>
      </c>
      <c r="Y33" s="209"/>
      <c r="Z33" s="209"/>
      <c r="AA33" s="209"/>
      <c r="AB33" s="209">
        <f t="shared" si="41"/>
        <v>533</v>
      </c>
      <c r="AC33" s="209"/>
      <c r="AD33" s="209"/>
      <c r="AE33" s="209"/>
      <c r="AF33" s="209"/>
      <c r="AG33" s="209"/>
      <c r="AH33" s="209"/>
      <c r="AI33" s="209"/>
      <c r="AJ33" s="209"/>
      <c r="AK33" s="209"/>
      <c r="AL33" s="209"/>
      <c r="AM33" s="209"/>
      <c r="AN33" s="251">
        <v>1000</v>
      </c>
      <c r="AO33" s="209">
        <f t="shared" si="47"/>
        <v>400</v>
      </c>
      <c r="AP33" s="209">
        <f t="shared" si="48"/>
        <v>300</v>
      </c>
      <c r="AQ33" s="209">
        <f t="shared" si="4"/>
        <v>200</v>
      </c>
      <c r="AR33" s="209">
        <f t="shared" si="5"/>
        <v>800</v>
      </c>
      <c r="AS33" s="209">
        <f t="shared" si="42"/>
        <v>320</v>
      </c>
      <c r="AT33" s="209">
        <f t="shared" si="43"/>
        <v>240</v>
      </c>
      <c r="AU33" s="209">
        <f t="shared" si="8"/>
        <v>160</v>
      </c>
      <c r="AV33" s="209">
        <f t="shared" si="44"/>
        <v>650</v>
      </c>
      <c r="AW33" s="209">
        <f t="shared" si="45"/>
        <v>260</v>
      </c>
      <c r="AX33" s="209">
        <f t="shared" si="46"/>
        <v>200</v>
      </c>
      <c r="AY33" s="209">
        <f t="shared" si="12"/>
        <v>130</v>
      </c>
      <c r="AZ33" s="284">
        <f t="shared" si="49"/>
        <v>21.951219512195124</v>
      </c>
      <c r="BA33" s="209" t="e">
        <f t="shared" si="29"/>
        <v>#DIV/0!</v>
      </c>
      <c r="BB33" s="209" t="e">
        <f t="shared" si="30"/>
        <v>#DIV/0!</v>
      </c>
      <c r="BC33" s="209" t="e">
        <f t="shared" si="31"/>
        <v>#DIV/0!</v>
      </c>
      <c r="BD33" s="209">
        <f t="shared" si="32"/>
        <v>21.951219512195124</v>
      </c>
      <c r="BE33" s="209" t="e">
        <f t="shared" si="33"/>
        <v>#DIV/0!</v>
      </c>
      <c r="BF33" s="209" t="e">
        <f t="shared" si="34"/>
        <v>#DIV/0!</v>
      </c>
      <c r="BG33" s="209" t="e">
        <f t="shared" si="35"/>
        <v>#DIV/0!</v>
      </c>
      <c r="BH33" s="209">
        <f t="shared" si="36"/>
        <v>21.951219512195124</v>
      </c>
      <c r="BI33" s="209" t="e">
        <f t="shared" si="37"/>
        <v>#DIV/0!</v>
      </c>
      <c r="BJ33" s="209" t="e">
        <f t="shared" si="38"/>
        <v>#DIV/0!</v>
      </c>
      <c r="BK33" s="209" t="e">
        <f t="shared" si="39"/>
        <v>#DIV/0!</v>
      </c>
      <c r="BL33" s="209">
        <f t="shared" si="26"/>
        <v>1000</v>
      </c>
      <c r="BM33" s="209">
        <f t="shared" si="26"/>
        <v>400</v>
      </c>
      <c r="BN33" s="209">
        <f t="shared" si="26"/>
        <v>300</v>
      </c>
      <c r="BO33" s="209">
        <f t="shared" si="26"/>
        <v>200</v>
      </c>
      <c r="BP33" s="209">
        <f t="shared" si="26"/>
        <v>800</v>
      </c>
      <c r="BQ33" s="209">
        <f t="shared" si="26"/>
        <v>320</v>
      </c>
      <c r="BR33" s="209">
        <f t="shared" si="26"/>
        <v>240</v>
      </c>
      <c r="BS33" s="209">
        <f t="shared" si="26"/>
        <v>160</v>
      </c>
      <c r="BT33" s="209">
        <f t="shared" si="26"/>
        <v>650</v>
      </c>
      <c r="BU33" s="209">
        <f t="shared" si="26"/>
        <v>260</v>
      </c>
      <c r="BV33" s="209">
        <f t="shared" si="26"/>
        <v>200</v>
      </c>
      <c r="BW33" s="209">
        <f t="shared" si="26"/>
        <v>130</v>
      </c>
      <c r="BX33" s="284">
        <f t="shared" si="27"/>
        <v>21.951219512195124</v>
      </c>
      <c r="BY33" s="209">
        <f t="shared" si="24"/>
        <v>21.951219512195124</v>
      </c>
      <c r="BZ33" s="209">
        <f t="shared" si="25"/>
        <v>21.951219512195124</v>
      </c>
      <c r="CA33" s="209"/>
      <c r="CB33" s="209"/>
      <c r="CC33" s="194"/>
      <c r="CD33" s="161" t="s">
        <v>6016</v>
      </c>
      <c r="CE33" s="34"/>
      <c r="CF33" s="6"/>
      <c r="CG33" s="6"/>
      <c r="CH33" s="6"/>
      <c r="CI33" s="1" t="s">
        <v>6035</v>
      </c>
      <c r="CJ33" s="1" t="s">
        <v>6039</v>
      </c>
    </row>
    <row r="34" spans="1:88" ht="75" x14ac:dyDescent="0.2">
      <c r="A34" s="246">
        <v>5</v>
      </c>
      <c r="B34" s="247" t="s">
        <v>5591</v>
      </c>
      <c r="C34" s="246" t="s">
        <v>90</v>
      </c>
      <c r="D34" s="246" t="s">
        <v>1620</v>
      </c>
      <c r="E34" s="246" t="s">
        <v>1621</v>
      </c>
      <c r="F34" s="246">
        <v>250</v>
      </c>
      <c r="G34" s="246">
        <v>5</v>
      </c>
      <c r="H34" s="247" t="s">
        <v>1619</v>
      </c>
      <c r="I34" s="246" t="s">
        <v>90</v>
      </c>
      <c r="J34" s="246" t="s">
        <v>1620</v>
      </c>
      <c r="K34" s="246" t="s">
        <v>1621</v>
      </c>
      <c r="L34" s="246">
        <v>300</v>
      </c>
      <c r="M34" s="73" t="s">
        <v>6068</v>
      </c>
      <c r="N34" s="161" t="s">
        <v>6037</v>
      </c>
      <c r="O34" s="156" t="s">
        <v>90</v>
      </c>
      <c r="P34" s="161" t="s">
        <v>1610</v>
      </c>
      <c r="Q34" s="161" t="s">
        <v>6036</v>
      </c>
      <c r="R34" s="147">
        <v>300</v>
      </c>
      <c r="S34" s="189">
        <v>700</v>
      </c>
      <c r="T34" s="237">
        <v>300</v>
      </c>
      <c r="U34" s="147"/>
      <c r="V34" s="147"/>
      <c r="W34" s="147"/>
      <c r="X34" s="147">
        <f t="shared" si="18"/>
        <v>240</v>
      </c>
      <c r="Y34" s="147"/>
      <c r="Z34" s="147"/>
      <c r="AA34" s="147"/>
      <c r="AB34" s="147">
        <f t="shared" si="41"/>
        <v>195</v>
      </c>
      <c r="AC34" s="147"/>
      <c r="AD34" s="147"/>
      <c r="AE34" s="147"/>
      <c r="AF34" s="147"/>
      <c r="AG34" s="147"/>
      <c r="AH34" s="147"/>
      <c r="AI34" s="147"/>
      <c r="AJ34" s="147"/>
      <c r="AK34" s="147"/>
      <c r="AL34" s="147"/>
      <c r="AM34" s="147"/>
      <c r="AN34" s="251">
        <v>700</v>
      </c>
      <c r="AO34" s="147">
        <f t="shared" si="47"/>
        <v>280</v>
      </c>
      <c r="AP34" s="147">
        <f t="shared" si="48"/>
        <v>210</v>
      </c>
      <c r="AQ34" s="147">
        <f t="shared" si="4"/>
        <v>140</v>
      </c>
      <c r="AR34" s="147">
        <f t="shared" si="5"/>
        <v>560</v>
      </c>
      <c r="AS34" s="147">
        <f t="shared" si="42"/>
        <v>220</v>
      </c>
      <c r="AT34" s="147">
        <f t="shared" si="43"/>
        <v>170</v>
      </c>
      <c r="AU34" s="147">
        <f t="shared" si="8"/>
        <v>110</v>
      </c>
      <c r="AV34" s="147">
        <f t="shared" si="44"/>
        <v>460</v>
      </c>
      <c r="AW34" s="147">
        <f t="shared" si="45"/>
        <v>180</v>
      </c>
      <c r="AX34" s="147">
        <f t="shared" si="46"/>
        <v>140</v>
      </c>
      <c r="AY34" s="147">
        <f t="shared" si="12"/>
        <v>90</v>
      </c>
      <c r="AZ34" s="286">
        <f t="shared" si="49"/>
        <v>133.33333333333331</v>
      </c>
      <c r="BA34" s="147" t="e">
        <f t="shared" si="29"/>
        <v>#DIV/0!</v>
      </c>
      <c r="BB34" s="147" t="e">
        <f t="shared" si="30"/>
        <v>#DIV/0!</v>
      </c>
      <c r="BC34" s="147" t="e">
        <f t="shared" si="31"/>
        <v>#DIV/0!</v>
      </c>
      <c r="BD34" s="147">
        <f t="shared" si="32"/>
        <v>133.33333333333331</v>
      </c>
      <c r="BE34" s="147" t="e">
        <f t="shared" si="33"/>
        <v>#DIV/0!</v>
      </c>
      <c r="BF34" s="147" t="e">
        <f t="shared" si="34"/>
        <v>#DIV/0!</v>
      </c>
      <c r="BG34" s="147" t="e">
        <f t="shared" si="35"/>
        <v>#DIV/0!</v>
      </c>
      <c r="BH34" s="147">
        <f t="shared" si="36"/>
        <v>135.89743589743591</v>
      </c>
      <c r="BI34" s="147" t="e">
        <f t="shared" si="37"/>
        <v>#DIV/0!</v>
      </c>
      <c r="BJ34" s="147" t="e">
        <f t="shared" si="38"/>
        <v>#DIV/0!</v>
      </c>
      <c r="BK34" s="147" t="e">
        <f t="shared" si="39"/>
        <v>#DIV/0!</v>
      </c>
      <c r="BL34" s="147">
        <f t="shared" si="26"/>
        <v>700</v>
      </c>
      <c r="BM34" s="147">
        <f t="shared" si="26"/>
        <v>280</v>
      </c>
      <c r="BN34" s="147">
        <f t="shared" si="26"/>
        <v>210</v>
      </c>
      <c r="BO34" s="147">
        <f t="shared" si="26"/>
        <v>140</v>
      </c>
      <c r="BP34" s="147">
        <f t="shared" si="26"/>
        <v>560</v>
      </c>
      <c r="BQ34" s="147">
        <f t="shared" si="26"/>
        <v>220</v>
      </c>
      <c r="BR34" s="147">
        <f t="shared" si="26"/>
        <v>170</v>
      </c>
      <c r="BS34" s="147">
        <f t="shared" si="26"/>
        <v>110</v>
      </c>
      <c r="BT34" s="147">
        <f t="shared" si="26"/>
        <v>460</v>
      </c>
      <c r="BU34" s="147">
        <f t="shared" si="26"/>
        <v>180</v>
      </c>
      <c r="BV34" s="147">
        <f t="shared" si="26"/>
        <v>140</v>
      </c>
      <c r="BW34" s="147">
        <f t="shared" si="26"/>
        <v>90</v>
      </c>
      <c r="BX34" s="286">
        <f t="shared" si="27"/>
        <v>133.33333333333331</v>
      </c>
      <c r="BY34" s="147">
        <f t="shared" si="24"/>
        <v>133.33333333333331</v>
      </c>
      <c r="BZ34" s="147">
        <f t="shared" si="25"/>
        <v>135.89743589743591</v>
      </c>
      <c r="CA34" s="147"/>
      <c r="CB34" s="147"/>
      <c r="CC34" s="34"/>
      <c r="CD34" s="161" t="s">
        <v>6012</v>
      </c>
      <c r="CE34" s="6"/>
      <c r="CF34" s="6"/>
      <c r="CG34" s="1"/>
      <c r="CH34" s="1"/>
      <c r="CI34" s="1" t="s">
        <v>6038</v>
      </c>
      <c r="CJ34" s="1" t="s">
        <v>6040</v>
      </c>
    </row>
    <row r="35" spans="1:88" ht="40.15" customHeight="1" x14ac:dyDescent="0.2">
      <c r="A35" s="246">
        <v>6</v>
      </c>
      <c r="B35" s="247" t="s">
        <v>5592</v>
      </c>
      <c r="C35" s="246" t="s">
        <v>90</v>
      </c>
      <c r="D35" s="246" t="s">
        <v>123</v>
      </c>
      <c r="E35" s="246" t="s">
        <v>5593</v>
      </c>
      <c r="F35" s="246">
        <v>250</v>
      </c>
      <c r="G35" s="246">
        <v>6</v>
      </c>
      <c r="H35" s="247" t="s">
        <v>1622</v>
      </c>
      <c r="I35" s="246" t="s">
        <v>90</v>
      </c>
      <c r="J35" s="246" t="s">
        <v>473</v>
      </c>
      <c r="K35" s="246" t="s">
        <v>1623</v>
      </c>
      <c r="L35" s="246">
        <v>300</v>
      </c>
      <c r="M35" s="73" t="s">
        <v>6069</v>
      </c>
      <c r="N35" s="17" t="s">
        <v>1622</v>
      </c>
      <c r="O35" s="24" t="s">
        <v>90</v>
      </c>
      <c r="P35" s="161" t="s">
        <v>6015</v>
      </c>
      <c r="Q35" s="17" t="s">
        <v>473</v>
      </c>
      <c r="R35" s="147">
        <v>300</v>
      </c>
      <c r="S35" s="189">
        <v>1000</v>
      </c>
      <c r="T35" s="237">
        <v>300</v>
      </c>
      <c r="U35" s="147"/>
      <c r="V35" s="147"/>
      <c r="W35" s="147"/>
      <c r="X35" s="147">
        <f t="shared" si="18"/>
        <v>240</v>
      </c>
      <c r="Y35" s="147"/>
      <c r="Z35" s="147"/>
      <c r="AA35" s="147"/>
      <c r="AB35" s="147">
        <f t="shared" si="41"/>
        <v>195</v>
      </c>
      <c r="AC35" s="147"/>
      <c r="AD35" s="147"/>
      <c r="AE35" s="147"/>
      <c r="AF35" s="147"/>
      <c r="AG35" s="147"/>
      <c r="AH35" s="147"/>
      <c r="AI35" s="147"/>
      <c r="AJ35" s="147"/>
      <c r="AK35" s="147"/>
      <c r="AL35" s="147"/>
      <c r="AM35" s="147"/>
      <c r="AN35" s="251">
        <v>1000</v>
      </c>
      <c r="AO35" s="147">
        <f t="shared" si="47"/>
        <v>400</v>
      </c>
      <c r="AP35" s="147">
        <f t="shared" si="48"/>
        <v>300</v>
      </c>
      <c r="AQ35" s="147">
        <f t="shared" si="4"/>
        <v>200</v>
      </c>
      <c r="AR35" s="147">
        <f t="shared" si="5"/>
        <v>800</v>
      </c>
      <c r="AS35" s="147">
        <f t="shared" si="42"/>
        <v>320</v>
      </c>
      <c r="AT35" s="147">
        <f t="shared" si="43"/>
        <v>240</v>
      </c>
      <c r="AU35" s="147">
        <f t="shared" si="8"/>
        <v>160</v>
      </c>
      <c r="AV35" s="147">
        <f t="shared" si="44"/>
        <v>650</v>
      </c>
      <c r="AW35" s="147">
        <f t="shared" si="45"/>
        <v>260</v>
      </c>
      <c r="AX35" s="147">
        <f t="shared" si="46"/>
        <v>200</v>
      </c>
      <c r="AY35" s="147">
        <f t="shared" si="12"/>
        <v>130</v>
      </c>
      <c r="AZ35" s="286">
        <f t="shared" si="49"/>
        <v>233.33333333333334</v>
      </c>
      <c r="BA35" s="147" t="e">
        <f t="shared" si="29"/>
        <v>#DIV/0!</v>
      </c>
      <c r="BB35" s="147" t="e">
        <f t="shared" si="30"/>
        <v>#DIV/0!</v>
      </c>
      <c r="BC35" s="147" t="e">
        <f t="shared" si="31"/>
        <v>#DIV/0!</v>
      </c>
      <c r="BD35" s="147">
        <f t="shared" si="32"/>
        <v>233.33333333333334</v>
      </c>
      <c r="BE35" s="147" t="e">
        <f t="shared" si="33"/>
        <v>#DIV/0!</v>
      </c>
      <c r="BF35" s="147" t="e">
        <f t="shared" si="34"/>
        <v>#DIV/0!</v>
      </c>
      <c r="BG35" s="147" t="e">
        <f t="shared" si="35"/>
        <v>#DIV/0!</v>
      </c>
      <c r="BH35" s="147">
        <f t="shared" si="36"/>
        <v>233.33333333333334</v>
      </c>
      <c r="BI35" s="147" t="e">
        <f t="shared" si="37"/>
        <v>#DIV/0!</v>
      </c>
      <c r="BJ35" s="147" t="e">
        <f t="shared" si="38"/>
        <v>#DIV/0!</v>
      </c>
      <c r="BK35" s="147" t="e">
        <f t="shared" si="39"/>
        <v>#DIV/0!</v>
      </c>
      <c r="BL35" s="147">
        <f t="shared" si="26"/>
        <v>1000</v>
      </c>
      <c r="BM35" s="147">
        <f t="shared" si="26"/>
        <v>400</v>
      </c>
      <c r="BN35" s="147">
        <f t="shared" si="26"/>
        <v>300</v>
      </c>
      <c r="BO35" s="147">
        <f t="shared" si="26"/>
        <v>200</v>
      </c>
      <c r="BP35" s="147">
        <f t="shared" si="26"/>
        <v>800</v>
      </c>
      <c r="BQ35" s="147">
        <f t="shared" si="26"/>
        <v>320</v>
      </c>
      <c r="BR35" s="147">
        <f t="shared" si="26"/>
        <v>240</v>
      </c>
      <c r="BS35" s="147">
        <f t="shared" si="26"/>
        <v>160</v>
      </c>
      <c r="BT35" s="147">
        <f t="shared" si="26"/>
        <v>650</v>
      </c>
      <c r="BU35" s="147">
        <f t="shared" si="26"/>
        <v>260</v>
      </c>
      <c r="BV35" s="147">
        <f t="shared" si="26"/>
        <v>200</v>
      </c>
      <c r="BW35" s="147">
        <f t="shared" si="26"/>
        <v>130</v>
      </c>
      <c r="BX35" s="286">
        <f t="shared" si="27"/>
        <v>233.33333333333334</v>
      </c>
      <c r="BY35" s="147">
        <f t="shared" si="24"/>
        <v>233.33333333333334</v>
      </c>
      <c r="BZ35" s="147">
        <f t="shared" si="25"/>
        <v>233.33333333333334</v>
      </c>
      <c r="CA35" s="147"/>
      <c r="CB35" s="147"/>
      <c r="CC35" s="34"/>
      <c r="CD35" s="231" t="s">
        <v>6016</v>
      </c>
      <c r="CE35" s="6"/>
      <c r="CF35" s="6"/>
      <c r="CG35" s="1"/>
      <c r="CH35" s="1"/>
      <c r="CJ35" s="1" t="s">
        <v>6039</v>
      </c>
    </row>
    <row r="36" spans="1:88" ht="50.45" customHeight="1" x14ac:dyDescent="0.2">
      <c r="A36" s="18"/>
      <c r="B36" s="18"/>
      <c r="C36" s="18"/>
      <c r="D36" s="18"/>
      <c r="E36" s="18"/>
      <c r="F36" s="18"/>
      <c r="G36" s="246">
        <v>9</v>
      </c>
      <c r="H36" s="247" t="s">
        <v>5596</v>
      </c>
      <c r="I36" s="246" t="s">
        <v>90</v>
      </c>
      <c r="J36" s="494" t="s">
        <v>2306</v>
      </c>
      <c r="K36" s="494"/>
      <c r="L36" s="246">
        <v>350</v>
      </c>
      <c r="M36" s="73" t="s">
        <v>6070</v>
      </c>
      <c r="N36" s="161" t="s">
        <v>6017</v>
      </c>
      <c r="O36" s="156" t="s">
        <v>90</v>
      </c>
      <c r="P36" s="181" t="s">
        <v>473</v>
      </c>
      <c r="Q36" s="181" t="s">
        <v>6041</v>
      </c>
      <c r="R36" s="147">
        <v>350</v>
      </c>
      <c r="S36" s="189">
        <v>1000</v>
      </c>
      <c r="T36" s="237">
        <v>350</v>
      </c>
      <c r="U36" s="147"/>
      <c r="V36" s="147"/>
      <c r="W36" s="147"/>
      <c r="X36" s="147">
        <f t="shared" si="18"/>
        <v>280</v>
      </c>
      <c r="Y36" s="147"/>
      <c r="Z36" s="147"/>
      <c r="AA36" s="147"/>
      <c r="AB36" s="147">
        <f t="shared" si="41"/>
        <v>227.5</v>
      </c>
      <c r="AC36" s="147"/>
      <c r="AD36" s="147"/>
      <c r="AE36" s="147"/>
      <c r="AF36" s="147"/>
      <c r="AG36" s="147"/>
      <c r="AH36" s="147"/>
      <c r="AI36" s="147"/>
      <c r="AJ36" s="147"/>
      <c r="AK36" s="147"/>
      <c r="AL36" s="147"/>
      <c r="AM36" s="147"/>
      <c r="AN36" s="251">
        <v>1000</v>
      </c>
      <c r="AO36" s="147">
        <f t="shared" si="47"/>
        <v>400</v>
      </c>
      <c r="AP36" s="147">
        <f t="shared" si="48"/>
        <v>300</v>
      </c>
      <c r="AQ36" s="147">
        <f t="shared" si="4"/>
        <v>200</v>
      </c>
      <c r="AR36" s="147">
        <f t="shared" si="5"/>
        <v>800</v>
      </c>
      <c r="AS36" s="147">
        <f t="shared" si="42"/>
        <v>320</v>
      </c>
      <c r="AT36" s="147">
        <f t="shared" si="43"/>
        <v>240</v>
      </c>
      <c r="AU36" s="147">
        <f t="shared" si="8"/>
        <v>160</v>
      </c>
      <c r="AV36" s="147">
        <f t="shared" si="44"/>
        <v>650</v>
      </c>
      <c r="AW36" s="147">
        <f t="shared" si="45"/>
        <v>260</v>
      </c>
      <c r="AX36" s="147">
        <f t="shared" si="46"/>
        <v>200</v>
      </c>
      <c r="AY36" s="147">
        <f t="shared" si="12"/>
        <v>130</v>
      </c>
      <c r="AZ36" s="286">
        <f t="shared" si="49"/>
        <v>185.71428571428572</v>
      </c>
      <c r="BA36" s="147" t="e">
        <f t="shared" si="29"/>
        <v>#DIV/0!</v>
      </c>
      <c r="BB36" s="147" t="e">
        <f t="shared" si="30"/>
        <v>#DIV/0!</v>
      </c>
      <c r="BC36" s="147" t="e">
        <f t="shared" si="31"/>
        <v>#DIV/0!</v>
      </c>
      <c r="BD36" s="147">
        <f t="shared" si="32"/>
        <v>185.71428571428572</v>
      </c>
      <c r="BE36" s="147" t="e">
        <f t="shared" si="33"/>
        <v>#DIV/0!</v>
      </c>
      <c r="BF36" s="147" t="e">
        <f t="shared" si="34"/>
        <v>#DIV/0!</v>
      </c>
      <c r="BG36" s="147" t="e">
        <f t="shared" si="35"/>
        <v>#DIV/0!</v>
      </c>
      <c r="BH36" s="147">
        <f t="shared" si="36"/>
        <v>185.71428571428572</v>
      </c>
      <c r="BI36" s="147" t="e">
        <f t="shared" si="37"/>
        <v>#DIV/0!</v>
      </c>
      <c r="BJ36" s="147" t="e">
        <f t="shared" si="38"/>
        <v>#DIV/0!</v>
      </c>
      <c r="BK36" s="147" t="e">
        <f t="shared" si="39"/>
        <v>#DIV/0!</v>
      </c>
      <c r="BL36" s="147">
        <f t="shared" si="26"/>
        <v>1000</v>
      </c>
      <c r="BM36" s="147">
        <f t="shared" si="26"/>
        <v>400</v>
      </c>
      <c r="BN36" s="147">
        <f t="shared" si="26"/>
        <v>300</v>
      </c>
      <c r="BO36" s="147">
        <f t="shared" si="26"/>
        <v>200</v>
      </c>
      <c r="BP36" s="147">
        <f t="shared" si="26"/>
        <v>800</v>
      </c>
      <c r="BQ36" s="147">
        <f t="shared" si="26"/>
        <v>320</v>
      </c>
      <c r="BR36" s="147">
        <f t="shared" si="26"/>
        <v>240</v>
      </c>
      <c r="BS36" s="147">
        <f t="shared" si="26"/>
        <v>160</v>
      </c>
      <c r="BT36" s="147">
        <f t="shared" si="26"/>
        <v>650</v>
      </c>
      <c r="BU36" s="147">
        <f t="shared" si="26"/>
        <v>260</v>
      </c>
      <c r="BV36" s="147">
        <f t="shared" si="26"/>
        <v>200</v>
      </c>
      <c r="BW36" s="147">
        <f t="shared" si="26"/>
        <v>130</v>
      </c>
      <c r="BX36" s="286">
        <f t="shared" si="27"/>
        <v>185.71428571428572</v>
      </c>
      <c r="BY36" s="147">
        <f t="shared" si="24"/>
        <v>185.71428571428572</v>
      </c>
      <c r="BZ36" s="147">
        <f t="shared" si="25"/>
        <v>185.71428571428572</v>
      </c>
      <c r="CA36" s="147"/>
      <c r="CB36" s="147"/>
      <c r="CC36" s="34"/>
      <c r="CD36" s="161" t="s">
        <v>6059</v>
      </c>
      <c r="CE36" s="6"/>
      <c r="CF36" s="6"/>
      <c r="CG36" s="1"/>
      <c r="CH36" s="1"/>
      <c r="CI36" s="1" t="s">
        <v>6043</v>
      </c>
      <c r="CJ36" s="1" t="s">
        <v>6042</v>
      </c>
    </row>
  </sheetData>
  <mergeCells count="465">
    <mergeCell ref="CD27:CD28"/>
    <mergeCell ref="BN27:BN28"/>
    <mergeCell ref="BO27:BO28"/>
    <mergeCell ref="BP27:BP28"/>
    <mergeCell ref="BQ27:BQ28"/>
    <mergeCell ref="BR27:BR28"/>
    <mergeCell ref="BS27:BS28"/>
    <mergeCell ref="BT27:BT28"/>
    <mergeCell ref="BU27:BU28"/>
    <mergeCell ref="BV27:BV28"/>
    <mergeCell ref="BG27:BG28"/>
    <mergeCell ref="BH27:BH28"/>
    <mergeCell ref="BI27:BI28"/>
    <mergeCell ref="BJ27:BJ28"/>
    <mergeCell ref="BK27:BK28"/>
    <mergeCell ref="BL27:BL28"/>
    <mergeCell ref="BM27:BM28"/>
    <mergeCell ref="BW27:BW28"/>
    <mergeCell ref="BX27:BX28"/>
    <mergeCell ref="AX27:AX28"/>
    <mergeCell ref="AY27:AY28"/>
    <mergeCell ref="AZ27:AZ28"/>
    <mergeCell ref="BA27:BA28"/>
    <mergeCell ref="BB27:BB28"/>
    <mergeCell ref="BC27:BC28"/>
    <mergeCell ref="BD27:BD28"/>
    <mergeCell ref="BE27:BE28"/>
    <mergeCell ref="BF27:BF28"/>
    <mergeCell ref="AO27:AO28"/>
    <mergeCell ref="AP27:AP28"/>
    <mergeCell ref="AQ27:AQ28"/>
    <mergeCell ref="AR27:AR28"/>
    <mergeCell ref="AS27:AS28"/>
    <mergeCell ref="AT27:AT28"/>
    <mergeCell ref="AU27:AU28"/>
    <mergeCell ref="AV27:AV28"/>
    <mergeCell ref="AW27:AW28"/>
    <mergeCell ref="AM27:AM28"/>
    <mergeCell ref="AD9:AD10"/>
    <mergeCell ref="AE9:AE10"/>
    <mergeCell ref="AF9:AF10"/>
    <mergeCell ref="AG9:AG10"/>
    <mergeCell ref="AH9:AH10"/>
    <mergeCell ref="AI9:AI10"/>
    <mergeCell ref="X9:X10"/>
    <mergeCell ref="AN27:AN28"/>
    <mergeCell ref="Y9:Y10"/>
    <mergeCell ref="Z9:Z10"/>
    <mergeCell ref="AA9:AA10"/>
    <mergeCell ref="AB9:AB10"/>
    <mergeCell ref="AC9:AC10"/>
    <mergeCell ref="AH14:AH16"/>
    <mergeCell ref="AI14:AI16"/>
    <mergeCell ref="AM14:AM16"/>
    <mergeCell ref="AN14:AN16"/>
    <mergeCell ref="AH20:AH22"/>
    <mergeCell ref="AI20:AI22"/>
    <mergeCell ref="AM20:AM22"/>
    <mergeCell ref="AN20:AN22"/>
    <mergeCell ref="AG24:AG25"/>
    <mergeCell ref="AH24:AH25"/>
    <mergeCell ref="M27:M28"/>
    <mergeCell ref="N27:N28"/>
    <mergeCell ref="O27:O28"/>
    <mergeCell ref="P27:P28"/>
    <mergeCell ref="Q27:Q28"/>
    <mergeCell ref="T27:T28"/>
    <mergeCell ref="AJ27:AJ28"/>
    <mergeCell ref="AK27:AK28"/>
    <mergeCell ref="AL27:AL28"/>
    <mergeCell ref="M1:CH1"/>
    <mergeCell ref="A2:F2"/>
    <mergeCell ref="G2:L2"/>
    <mergeCell ref="M2:CH2"/>
    <mergeCell ref="A3:A4"/>
    <mergeCell ref="B3:B4"/>
    <mergeCell ref="D3:E3"/>
    <mergeCell ref="F3:F4"/>
    <mergeCell ref="G3:G4"/>
    <mergeCell ref="H3:H4"/>
    <mergeCell ref="BX3:BZ3"/>
    <mergeCell ref="CA3:CB3"/>
    <mergeCell ref="CC3:CC4"/>
    <mergeCell ref="CD3:CD4"/>
    <mergeCell ref="CE3:CH3"/>
    <mergeCell ref="T4:W4"/>
    <mergeCell ref="X4:AA4"/>
    <mergeCell ref="AB4:AE4"/>
    <mergeCell ref="AF4:AF5"/>
    <mergeCell ref="AG4:AG5"/>
    <mergeCell ref="T3:AE3"/>
    <mergeCell ref="AF3:AI3"/>
    <mergeCell ref="AZ3:BK3"/>
    <mergeCell ref="AJ3:AM3"/>
    <mergeCell ref="BL3:BW3"/>
    <mergeCell ref="AH4:AH5"/>
    <mergeCell ref="AI4:AI5"/>
    <mergeCell ref="AM4:AM5"/>
    <mergeCell ref="AN4:AQ4"/>
    <mergeCell ref="BP4:BS4"/>
    <mergeCell ref="BT4:BW4"/>
    <mergeCell ref="A6:A9"/>
    <mergeCell ref="B6:B9"/>
    <mergeCell ref="G6:G10"/>
    <mergeCell ref="H6:H10"/>
    <mergeCell ref="M6:M10"/>
    <mergeCell ref="N6:N10"/>
    <mergeCell ref="P6:P7"/>
    <mergeCell ref="Q6:Q7"/>
    <mergeCell ref="AR4:AU4"/>
    <mergeCell ref="AV4:AY4"/>
    <mergeCell ref="AZ4:BC4"/>
    <mergeCell ref="BD4:BG4"/>
    <mergeCell ref="BH4:BK4"/>
    <mergeCell ref="BL4:BO4"/>
    <mergeCell ref="S3:S4"/>
    <mergeCell ref="J3:K3"/>
    <mergeCell ref="L3:L4"/>
    <mergeCell ref="P3:Q3"/>
    <mergeCell ref="R3:R4"/>
    <mergeCell ref="X6:X7"/>
    <mergeCell ref="Y6:Y7"/>
    <mergeCell ref="Z6:Z7"/>
    <mergeCell ref="AA6:AA7"/>
    <mergeCell ref="AB6:AB7"/>
    <mergeCell ref="AC6:AC7"/>
    <mergeCell ref="R6:R7"/>
    <mergeCell ref="S6:S7"/>
    <mergeCell ref="T6:T7"/>
    <mergeCell ref="U6:U7"/>
    <mergeCell ref="V6:V7"/>
    <mergeCell ref="W6:W7"/>
    <mergeCell ref="AN6:AN7"/>
    <mergeCell ref="AO6:AO7"/>
    <mergeCell ref="AP6:AP7"/>
    <mergeCell ref="AQ6:AQ7"/>
    <mergeCell ref="AR6:AR7"/>
    <mergeCell ref="AD6:AD7"/>
    <mergeCell ref="AE6:AE7"/>
    <mergeCell ref="AF6:AF7"/>
    <mergeCell ref="AG6:AG7"/>
    <mergeCell ref="AH6:AH7"/>
    <mergeCell ref="AI6:AI7"/>
    <mergeCell ref="AJ6:AJ7"/>
    <mergeCell ref="AK6:AK7"/>
    <mergeCell ref="AL6:AL7"/>
    <mergeCell ref="AM6:AM7"/>
    <mergeCell ref="AY6:AY7"/>
    <mergeCell ref="AZ6:AZ7"/>
    <mergeCell ref="BA6:BA7"/>
    <mergeCell ref="BB6:BB7"/>
    <mergeCell ref="BC6:BC7"/>
    <mergeCell ref="BD6:BD7"/>
    <mergeCell ref="AS6:AS7"/>
    <mergeCell ref="AT6:AT7"/>
    <mergeCell ref="AU6:AU7"/>
    <mergeCell ref="AV6:AV7"/>
    <mergeCell ref="AW6:AW7"/>
    <mergeCell ref="AX6:AX7"/>
    <mergeCell ref="BM6:BM7"/>
    <mergeCell ref="BN6:BN7"/>
    <mergeCell ref="BO6:BO7"/>
    <mergeCell ref="BP6:BP7"/>
    <mergeCell ref="BE6:BE7"/>
    <mergeCell ref="BF6:BF7"/>
    <mergeCell ref="BG6:BG7"/>
    <mergeCell ref="BH6:BH7"/>
    <mergeCell ref="BI6:BI7"/>
    <mergeCell ref="BJ6:BJ7"/>
    <mergeCell ref="CC6:CC7"/>
    <mergeCell ref="CD6:CD7"/>
    <mergeCell ref="P9:P10"/>
    <mergeCell ref="Q9:Q10"/>
    <mergeCell ref="R9:R10"/>
    <mergeCell ref="S9:S10"/>
    <mergeCell ref="T9:T10"/>
    <mergeCell ref="U9:U10"/>
    <mergeCell ref="V9:V10"/>
    <mergeCell ref="W9:W10"/>
    <mergeCell ref="BW6:BW7"/>
    <mergeCell ref="BX6:BX7"/>
    <mergeCell ref="BY6:BY7"/>
    <mergeCell ref="BZ6:BZ7"/>
    <mergeCell ref="CA6:CA7"/>
    <mergeCell ref="CB6:CB7"/>
    <mergeCell ref="BQ6:BQ7"/>
    <mergeCell ref="BR6:BR7"/>
    <mergeCell ref="BS6:BS7"/>
    <mergeCell ref="BT6:BT7"/>
    <mergeCell ref="BU6:BU7"/>
    <mergeCell ref="BV6:BV7"/>
    <mergeCell ref="BK6:BK7"/>
    <mergeCell ref="BL6:BL7"/>
    <mergeCell ref="AS9:AS10"/>
    <mergeCell ref="AT9:AT10"/>
    <mergeCell ref="AU9:AU10"/>
    <mergeCell ref="AV9:AV10"/>
    <mergeCell ref="AJ9:AJ10"/>
    <mergeCell ref="AK9:AK10"/>
    <mergeCell ref="AL9:AL10"/>
    <mergeCell ref="AW9:AW10"/>
    <mergeCell ref="AX9:AX10"/>
    <mergeCell ref="AM9:AM10"/>
    <mergeCell ref="AN9:AN10"/>
    <mergeCell ref="AO9:AO10"/>
    <mergeCell ref="AP9:AP10"/>
    <mergeCell ref="AQ9:AQ10"/>
    <mergeCell ref="AR9:AR10"/>
    <mergeCell ref="BE9:BE10"/>
    <mergeCell ref="BF9:BF10"/>
    <mergeCell ref="BG9:BG10"/>
    <mergeCell ref="BH9:BH10"/>
    <mergeCell ref="BI9:BI10"/>
    <mergeCell ref="BJ9:BJ10"/>
    <mergeCell ref="AY9:AY10"/>
    <mergeCell ref="AZ9:AZ10"/>
    <mergeCell ref="BA9:BA10"/>
    <mergeCell ref="BB9:BB10"/>
    <mergeCell ref="BC9:BC10"/>
    <mergeCell ref="BD9:BD10"/>
    <mergeCell ref="BT9:BT10"/>
    <mergeCell ref="BU9:BU10"/>
    <mergeCell ref="BV9:BV10"/>
    <mergeCell ref="BK9:BK10"/>
    <mergeCell ref="BL9:BL10"/>
    <mergeCell ref="BM9:BM10"/>
    <mergeCell ref="BN9:BN10"/>
    <mergeCell ref="BO9:BO10"/>
    <mergeCell ref="BP9:BP10"/>
    <mergeCell ref="A14:A16"/>
    <mergeCell ref="B14:B16"/>
    <mergeCell ref="G14:G16"/>
    <mergeCell ref="H14:H16"/>
    <mergeCell ref="M14:M16"/>
    <mergeCell ref="N14:N16"/>
    <mergeCell ref="CC9:CC10"/>
    <mergeCell ref="CD9:CD10"/>
    <mergeCell ref="A11:A12"/>
    <mergeCell ref="B11:B12"/>
    <mergeCell ref="G11:G12"/>
    <mergeCell ref="H11:H12"/>
    <mergeCell ref="M11:M12"/>
    <mergeCell ref="N11:N12"/>
    <mergeCell ref="D12:E12"/>
    <mergeCell ref="BW9:BW10"/>
    <mergeCell ref="BX9:BX10"/>
    <mergeCell ref="BY9:BY10"/>
    <mergeCell ref="BZ9:BZ10"/>
    <mergeCell ref="CA9:CA10"/>
    <mergeCell ref="CB9:CB10"/>
    <mergeCell ref="BQ9:BQ10"/>
    <mergeCell ref="BR9:BR10"/>
    <mergeCell ref="BS9:BS10"/>
    <mergeCell ref="V14:V16"/>
    <mergeCell ref="W14:W16"/>
    <mergeCell ref="X14:X16"/>
    <mergeCell ref="Y14:Y16"/>
    <mergeCell ref="Z14:Z16"/>
    <mergeCell ref="AA14:AA16"/>
    <mergeCell ref="P14:P16"/>
    <mergeCell ref="Q14:Q16"/>
    <mergeCell ref="R14:R16"/>
    <mergeCell ref="S14:S16"/>
    <mergeCell ref="T14:T16"/>
    <mergeCell ref="U14:U16"/>
    <mergeCell ref="AO14:AO16"/>
    <mergeCell ref="AP14:AP16"/>
    <mergeCell ref="AB14:AB16"/>
    <mergeCell ref="AC14:AC16"/>
    <mergeCell ref="AD14:AD16"/>
    <mergeCell ref="AE14:AE16"/>
    <mergeCell ref="AF14:AF16"/>
    <mergeCell ref="AG14:AG16"/>
    <mergeCell ref="AJ14:AJ16"/>
    <mergeCell ref="AK14:AK16"/>
    <mergeCell ref="AL14:AL16"/>
    <mergeCell ref="BI14:BI16"/>
    <mergeCell ref="BJ14:BJ16"/>
    <mergeCell ref="BK14:BK16"/>
    <mergeCell ref="BL14:BL16"/>
    <mergeCell ref="BM14:BM16"/>
    <mergeCell ref="BN14:BN16"/>
    <mergeCell ref="BC14:BC16"/>
    <mergeCell ref="BD14:BD16"/>
    <mergeCell ref="BE14:BE16"/>
    <mergeCell ref="CD14:CD16"/>
    <mergeCell ref="BU14:BU16"/>
    <mergeCell ref="BV14:BV16"/>
    <mergeCell ref="BW14:BW16"/>
    <mergeCell ref="BX14:BX16"/>
    <mergeCell ref="BY14:BY16"/>
    <mergeCell ref="BZ14:BZ16"/>
    <mergeCell ref="BO14:BO16"/>
    <mergeCell ref="BP14:BP16"/>
    <mergeCell ref="BQ14:BQ16"/>
    <mergeCell ref="BR14:BR16"/>
    <mergeCell ref="BS14:BS16"/>
    <mergeCell ref="BT14:BT16"/>
    <mergeCell ref="A20:A22"/>
    <mergeCell ref="B20:B22"/>
    <mergeCell ref="G20:G22"/>
    <mergeCell ref="H20:H22"/>
    <mergeCell ref="M20:M22"/>
    <mergeCell ref="N20:N22"/>
    <mergeCell ref="CA14:CA16"/>
    <mergeCell ref="CB14:CB16"/>
    <mergeCell ref="CC14:CC16"/>
    <mergeCell ref="BF14:BF16"/>
    <mergeCell ref="BG14:BG16"/>
    <mergeCell ref="BH14:BH16"/>
    <mergeCell ref="AW14:AW16"/>
    <mergeCell ref="AX14:AX16"/>
    <mergeCell ref="AY14:AY16"/>
    <mergeCell ref="AZ14:AZ16"/>
    <mergeCell ref="BA14:BA16"/>
    <mergeCell ref="BB14:BB16"/>
    <mergeCell ref="AQ14:AQ16"/>
    <mergeCell ref="AR14:AR16"/>
    <mergeCell ref="AS14:AS16"/>
    <mergeCell ref="AT14:AT16"/>
    <mergeCell ref="AU14:AU16"/>
    <mergeCell ref="AV14:AV16"/>
    <mergeCell ref="V20:V22"/>
    <mergeCell ref="W20:W22"/>
    <mergeCell ref="X20:X22"/>
    <mergeCell ref="Y20:Y22"/>
    <mergeCell ref="Z20:Z22"/>
    <mergeCell ref="AA20:AA22"/>
    <mergeCell ref="P20:P22"/>
    <mergeCell ref="Q20:Q22"/>
    <mergeCell ref="R20:R22"/>
    <mergeCell ref="S20:S22"/>
    <mergeCell ref="T20:T22"/>
    <mergeCell ref="U20:U22"/>
    <mergeCell ref="AO20:AO22"/>
    <mergeCell ref="AP20:AP22"/>
    <mergeCell ref="AB20:AB22"/>
    <mergeCell ref="AC20:AC22"/>
    <mergeCell ref="AD20:AD22"/>
    <mergeCell ref="AE20:AE22"/>
    <mergeCell ref="AF20:AF22"/>
    <mergeCell ref="AG20:AG22"/>
    <mergeCell ref="AJ20:AJ22"/>
    <mergeCell ref="AK20:AK22"/>
    <mergeCell ref="AL20:AL22"/>
    <mergeCell ref="AW20:AW22"/>
    <mergeCell ref="AX20:AX22"/>
    <mergeCell ref="AY20:AY22"/>
    <mergeCell ref="AZ20:AZ22"/>
    <mergeCell ref="BA20:BA22"/>
    <mergeCell ref="BB20:BB22"/>
    <mergeCell ref="AQ20:AQ22"/>
    <mergeCell ref="AR20:AR22"/>
    <mergeCell ref="AS20:AS22"/>
    <mergeCell ref="AT20:AT22"/>
    <mergeCell ref="AU20:AU22"/>
    <mergeCell ref="AV20:AV22"/>
    <mergeCell ref="BK20:BK22"/>
    <mergeCell ref="BL20:BL22"/>
    <mergeCell ref="BM20:BM22"/>
    <mergeCell ref="BN20:BN22"/>
    <mergeCell ref="BC20:BC22"/>
    <mergeCell ref="BD20:BD22"/>
    <mergeCell ref="BE20:BE22"/>
    <mergeCell ref="BF20:BF22"/>
    <mergeCell ref="BG20:BG22"/>
    <mergeCell ref="BH20:BH22"/>
    <mergeCell ref="CA20:CA22"/>
    <mergeCell ref="CB20:CB22"/>
    <mergeCell ref="CC20:CC22"/>
    <mergeCell ref="CD20:CD22"/>
    <mergeCell ref="J23:K23"/>
    <mergeCell ref="A24:A26"/>
    <mergeCell ref="B24:B26"/>
    <mergeCell ref="G24:G26"/>
    <mergeCell ref="H24:H26"/>
    <mergeCell ref="M24:M26"/>
    <mergeCell ref="BU20:BU22"/>
    <mergeCell ref="BV20:BV22"/>
    <mergeCell ref="BW20:BW22"/>
    <mergeCell ref="BX20:BX22"/>
    <mergeCell ref="BY20:BY22"/>
    <mergeCell ref="BZ20:BZ22"/>
    <mergeCell ref="BO20:BO22"/>
    <mergeCell ref="BP20:BP22"/>
    <mergeCell ref="BQ20:BQ22"/>
    <mergeCell ref="BR20:BR22"/>
    <mergeCell ref="BS20:BS22"/>
    <mergeCell ref="BT20:BT22"/>
    <mergeCell ref="BI20:BI22"/>
    <mergeCell ref="BJ20:BJ22"/>
    <mergeCell ref="U24:U25"/>
    <mergeCell ref="V24:V25"/>
    <mergeCell ref="W24:W25"/>
    <mergeCell ref="X24:X25"/>
    <mergeCell ref="Y24:Y25"/>
    <mergeCell ref="Z24:Z25"/>
    <mergeCell ref="N24:N26"/>
    <mergeCell ref="P24:P25"/>
    <mergeCell ref="Q24:Q25"/>
    <mergeCell ref="R24:R25"/>
    <mergeCell ref="S24:S25"/>
    <mergeCell ref="T24:T25"/>
    <mergeCell ref="AI24:AI25"/>
    <mergeCell ref="AM24:AM25"/>
    <mergeCell ref="AN24:AN25"/>
    <mergeCell ref="AO24:AO25"/>
    <mergeCell ref="AA24:AA25"/>
    <mergeCell ref="AB24:AB25"/>
    <mergeCell ref="AC24:AC25"/>
    <mergeCell ref="AD24:AD25"/>
    <mergeCell ref="AE24:AE25"/>
    <mergeCell ref="AF24:AF25"/>
    <mergeCell ref="AJ24:AJ25"/>
    <mergeCell ref="AK24:AK25"/>
    <mergeCell ref="AL24:AL25"/>
    <mergeCell ref="AV24:AV25"/>
    <mergeCell ref="AW24:AW25"/>
    <mergeCell ref="AX24:AX25"/>
    <mergeCell ref="AY24:AY25"/>
    <mergeCell ref="AZ24:AZ25"/>
    <mergeCell ref="BA24:BA25"/>
    <mergeCell ref="AP24:AP25"/>
    <mergeCell ref="AQ24:AQ25"/>
    <mergeCell ref="AR24:AR25"/>
    <mergeCell ref="AS24:AS25"/>
    <mergeCell ref="AT24:AT25"/>
    <mergeCell ref="AU24:AU25"/>
    <mergeCell ref="BS24:BS25"/>
    <mergeCell ref="BH24:BH25"/>
    <mergeCell ref="BI24:BI25"/>
    <mergeCell ref="BJ24:BJ25"/>
    <mergeCell ref="BK24:BK25"/>
    <mergeCell ref="BL24:BL25"/>
    <mergeCell ref="BM24:BM25"/>
    <mergeCell ref="BB24:BB25"/>
    <mergeCell ref="BC24:BC25"/>
    <mergeCell ref="BD24:BD25"/>
    <mergeCell ref="BE24:BE25"/>
    <mergeCell ref="BF24:BF25"/>
    <mergeCell ref="BG24:BG25"/>
    <mergeCell ref="AN3:AQ3"/>
    <mergeCell ref="CI30:CI32"/>
    <mergeCell ref="J31:K31"/>
    <mergeCell ref="J32:K32"/>
    <mergeCell ref="J36:K36"/>
    <mergeCell ref="N3:N5"/>
    <mergeCell ref="M3:M5"/>
    <mergeCell ref="BZ24:BZ25"/>
    <mergeCell ref="CA24:CA25"/>
    <mergeCell ref="CB24:CB25"/>
    <mergeCell ref="CC24:CC25"/>
    <mergeCell ref="CD24:CD25"/>
    <mergeCell ref="J30:K30"/>
    <mergeCell ref="BT24:BT25"/>
    <mergeCell ref="BU24:BU25"/>
    <mergeCell ref="BV24:BV25"/>
    <mergeCell ref="BW24:BW25"/>
    <mergeCell ref="BX24:BX25"/>
    <mergeCell ref="BY24:BY25"/>
    <mergeCell ref="BN24:BN25"/>
    <mergeCell ref="BO24:BO25"/>
    <mergeCell ref="BP24:BP25"/>
    <mergeCell ref="BQ24:BQ25"/>
    <mergeCell ref="BR24:BR25"/>
  </mergeCells>
  <phoneticPr fontId="27" type="noConversion"/>
  <printOptions horizontalCentered="1"/>
  <pageMargins left="0.51181102362204722" right="0.51181102362204722" top="0.74803149606299213" bottom="0.74803149606299213" header="0.51181102362204722" footer="5"/>
  <pageSetup paperSize="9" scale="90" orientation="landscape" r:id="rId1"/>
  <headerFooter differentFirst="1" alignWithMargins="0">
    <oddHeader>&amp;C&amp;14&amp;P</oddHead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EB2600"/>
  <sheetViews>
    <sheetView tabSelected="1" view="pageBreakPreview" topLeftCell="A16" zoomScaleNormal="70" zoomScaleSheetLayoutView="100" workbookViewId="0">
      <selection activeCell="F2578" sqref="F2578"/>
    </sheetView>
  </sheetViews>
  <sheetFormatPr defaultColWidth="9.33203125" defaultRowHeight="18.75" x14ac:dyDescent="0.2"/>
  <cols>
    <col min="1" max="1" width="8.83203125" style="127" bestFit="1" customWidth="1"/>
    <col min="2" max="2" width="41.5" style="129" customWidth="1"/>
    <col min="3" max="3" width="49.1640625" style="129" customWidth="1"/>
    <col min="4" max="4" width="35.83203125" style="129" customWidth="1"/>
    <col min="5" max="5" width="16.6640625" style="413" hidden="1" customWidth="1"/>
    <col min="6" max="6" width="18.6640625" style="222" customWidth="1"/>
    <col min="7" max="16384" width="9.33203125" style="62"/>
  </cols>
  <sheetData>
    <row r="1" spans="1:6" ht="28.9" customHeight="1" x14ac:dyDescent="0.2">
      <c r="A1" s="429" t="s">
        <v>6874</v>
      </c>
      <c r="B1" s="429"/>
      <c r="C1" s="429"/>
      <c r="D1" s="429"/>
      <c r="E1" s="429"/>
      <c r="F1" s="429"/>
    </row>
    <row r="2" spans="1:6" ht="25.9" customHeight="1" x14ac:dyDescent="0.2">
      <c r="A2" s="358"/>
      <c r="B2" s="359"/>
      <c r="C2" s="359"/>
      <c r="D2" s="564" t="s">
        <v>9</v>
      </c>
      <c r="E2" s="564"/>
      <c r="F2" s="564"/>
    </row>
    <row r="3" spans="1:6" ht="42.6" customHeight="1" x14ac:dyDescent="0.2">
      <c r="A3" s="442" t="s">
        <v>4385</v>
      </c>
      <c r="B3" s="426" t="s">
        <v>0</v>
      </c>
      <c r="C3" s="426" t="s">
        <v>3</v>
      </c>
      <c r="D3" s="426"/>
      <c r="E3" s="300" t="s">
        <v>76</v>
      </c>
      <c r="F3" s="240" t="s">
        <v>6110</v>
      </c>
    </row>
    <row r="4" spans="1:6" s="94" customFormat="1" ht="39" customHeight="1" x14ac:dyDescent="0.2">
      <c r="A4" s="442"/>
      <c r="B4" s="426"/>
      <c r="C4" s="15" t="s">
        <v>2</v>
      </c>
      <c r="D4" s="15" t="s">
        <v>1</v>
      </c>
      <c r="E4" s="300"/>
      <c r="F4" s="241" t="s">
        <v>4</v>
      </c>
    </row>
    <row r="5" spans="1:6" s="291" customFormat="1" ht="22.9" customHeight="1" x14ac:dyDescent="0.2">
      <c r="A5" s="303">
        <v>1</v>
      </c>
      <c r="B5" s="304" t="s">
        <v>11</v>
      </c>
      <c r="C5" s="304"/>
      <c r="D5" s="304"/>
      <c r="E5" s="303"/>
      <c r="F5" s="355"/>
    </row>
    <row r="6" spans="1:6" s="292" customFormat="1" ht="37.5" x14ac:dyDescent="0.2">
      <c r="A6" s="523" t="s">
        <v>7116</v>
      </c>
      <c r="B6" s="524" t="s">
        <v>7117</v>
      </c>
      <c r="C6" s="21" t="s">
        <v>7118</v>
      </c>
      <c r="D6" s="21"/>
      <c r="E6" s="301">
        <v>2600</v>
      </c>
      <c r="F6" s="308">
        <f>ROUND(E6+(E6*10%),-2)</f>
        <v>2900</v>
      </c>
    </row>
    <row r="7" spans="1:6" s="292" customFormat="1" x14ac:dyDescent="0.2">
      <c r="A7" s="523" t="s">
        <v>7119</v>
      </c>
      <c r="B7" s="524"/>
      <c r="C7" s="21" t="s">
        <v>7120</v>
      </c>
      <c r="D7" s="21"/>
      <c r="E7" s="301">
        <v>2210</v>
      </c>
      <c r="F7" s="308">
        <f>ROUND(E7+(E7*10%),-2)</f>
        <v>2400</v>
      </c>
    </row>
    <row r="8" spans="1:6" s="292" customFormat="1" ht="56.25" x14ac:dyDescent="0.2">
      <c r="A8" s="23" t="s">
        <v>7121</v>
      </c>
      <c r="B8" s="21" t="s">
        <v>7122</v>
      </c>
      <c r="C8" s="21" t="s">
        <v>7123</v>
      </c>
      <c r="D8" s="21" t="s">
        <v>7124</v>
      </c>
      <c r="E8" s="301">
        <v>2600</v>
      </c>
      <c r="F8" s="308">
        <f>ROUND(E8+(E8*10%),-2)</f>
        <v>2900</v>
      </c>
    </row>
    <row r="9" spans="1:6" s="292" customFormat="1" ht="56.25" x14ac:dyDescent="0.2">
      <c r="A9" s="23" t="s">
        <v>7125</v>
      </c>
      <c r="B9" s="21" t="s">
        <v>7124</v>
      </c>
      <c r="C9" s="21" t="s">
        <v>7126</v>
      </c>
      <c r="D9" s="21" t="s">
        <v>7127</v>
      </c>
      <c r="E9" s="301"/>
      <c r="F9" s="308">
        <v>2900</v>
      </c>
    </row>
    <row r="10" spans="1:6" s="292" customFormat="1" x14ac:dyDescent="0.2">
      <c r="A10" s="523" t="s">
        <v>7128</v>
      </c>
      <c r="B10" s="524" t="s">
        <v>7129</v>
      </c>
      <c r="C10" s="21" t="s">
        <v>7130</v>
      </c>
      <c r="D10" s="21" t="s">
        <v>7131</v>
      </c>
      <c r="E10" s="301">
        <v>1755</v>
      </c>
      <c r="F10" s="308">
        <f t="shared" ref="F10:F21" si="0">ROUND(E10+(E10*10%),-2)</f>
        <v>1900</v>
      </c>
    </row>
    <row r="11" spans="1:6" s="292" customFormat="1" ht="37.5" x14ac:dyDescent="0.2">
      <c r="A11" s="523" t="s">
        <v>7119</v>
      </c>
      <c r="B11" s="524"/>
      <c r="C11" s="21" t="s">
        <v>7131</v>
      </c>
      <c r="D11" s="21" t="s">
        <v>7132</v>
      </c>
      <c r="E11" s="301">
        <v>1430</v>
      </c>
      <c r="F11" s="308">
        <f t="shared" si="0"/>
        <v>1600</v>
      </c>
    </row>
    <row r="12" spans="1:6" s="292" customFormat="1" x14ac:dyDescent="0.2">
      <c r="A12" s="523" t="s">
        <v>7119</v>
      </c>
      <c r="B12" s="524"/>
      <c r="C12" s="21" t="s">
        <v>7133</v>
      </c>
      <c r="D12" s="21" t="s">
        <v>7134</v>
      </c>
      <c r="E12" s="301">
        <v>715</v>
      </c>
      <c r="F12" s="308">
        <f t="shared" si="0"/>
        <v>800</v>
      </c>
    </row>
    <row r="13" spans="1:6" s="292" customFormat="1" x14ac:dyDescent="0.2">
      <c r="A13" s="523" t="s">
        <v>7135</v>
      </c>
      <c r="B13" s="524" t="s">
        <v>7136</v>
      </c>
      <c r="C13" s="21" t="s">
        <v>7137</v>
      </c>
      <c r="D13" s="21"/>
      <c r="E13" s="301">
        <v>4290</v>
      </c>
      <c r="F13" s="308">
        <f t="shared" si="0"/>
        <v>4700</v>
      </c>
    </row>
    <row r="14" spans="1:6" s="292" customFormat="1" x14ac:dyDescent="0.2">
      <c r="A14" s="523" t="s">
        <v>7119</v>
      </c>
      <c r="B14" s="524"/>
      <c r="C14" s="21" t="s">
        <v>7138</v>
      </c>
      <c r="D14" s="21"/>
      <c r="E14" s="301">
        <v>2990</v>
      </c>
      <c r="F14" s="308">
        <f t="shared" si="0"/>
        <v>3300</v>
      </c>
    </row>
    <row r="15" spans="1:6" s="292" customFormat="1" x14ac:dyDescent="0.2">
      <c r="A15" s="523" t="s">
        <v>7139</v>
      </c>
      <c r="B15" s="524" t="s">
        <v>7140</v>
      </c>
      <c r="C15" s="21" t="s">
        <v>7141</v>
      </c>
      <c r="D15" s="21" t="s">
        <v>7142</v>
      </c>
      <c r="E15" s="301">
        <v>2860</v>
      </c>
      <c r="F15" s="308">
        <f t="shared" si="0"/>
        <v>3100</v>
      </c>
    </row>
    <row r="16" spans="1:6" s="292" customFormat="1" x14ac:dyDescent="0.2">
      <c r="A16" s="523" t="s">
        <v>7119</v>
      </c>
      <c r="B16" s="524"/>
      <c r="C16" s="21" t="s">
        <v>7142</v>
      </c>
      <c r="D16" s="21" t="s">
        <v>7143</v>
      </c>
      <c r="E16" s="301">
        <v>3640</v>
      </c>
      <c r="F16" s="308">
        <f t="shared" si="0"/>
        <v>4000</v>
      </c>
    </row>
    <row r="17" spans="1:6" s="292" customFormat="1" x14ac:dyDescent="0.2">
      <c r="A17" s="523" t="s">
        <v>7119</v>
      </c>
      <c r="B17" s="524"/>
      <c r="C17" s="21" t="s">
        <v>7143</v>
      </c>
      <c r="D17" s="21" t="s">
        <v>7144</v>
      </c>
      <c r="E17" s="301">
        <v>5720</v>
      </c>
      <c r="F17" s="308">
        <f t="shared" si="0"/>
        <v>6300</v>
      </c>
    </row>
    <row r="18" spans="1:6" s="292" customFormat="1" x14ac:dyDescent="0.2">
      <c r="A18" s="523" t="s">
        <v>7119</v>
      </c>
      <c r="B18" s="524"/>
      <c r="C18" s="21" t="s">
        <v>7144</v>
      </c>
      <c r="D18" s="21" t="s">
        <v>7145</v>
      </c>
      <c r="E18" s="301">
        <v>3250</v>
      </c>
      <c r="F18" s="308">
        <f t="shared" si="0"/>
        <v>3600</v>
      </c>
    </row>
    <row r="19" spans="1:6" s="292" customFormat="1" ht="37.5" x14ac:dyDescent="0.2">
      <c r="A19" s="523" t="s">
        <v>7119</v>
      </c>
      <c r="B19" s="524"/>
      <c r="C19" s="21" t="s">
        <v>7145</v>
      </c>
      <c r="D19" s="21" t="s">
        <v>7146</v>
      </c>
      <c r="E19" s="301">
        <v>2210</v>
      </c>
      <c r="F19" s="308">
        <f t="shared" si="0"/>
        <v>2400</v>
      </c>
    </row>
    <row r="20" spans="1:6" s="292" customFormat="1" x14ac:dyDescent="0.2">
      <c r="A20" s="23" t="s">
        <v>7147</v>
      </c>
      <c r="B20" s="21" t="s">
        <v>7148</v>
      </c>
      <c r="C20" s="21" t="s">
        <v>7140</v>
      </c>
      <c r="D20" s="21" t="s">
        <v>7123</v>
      </c>
      <c r="E20" s="301">
        <v>2860</v>
      </c>
      <c r="F20" s="308">
        <f t="shared" si="0"/>
        <v>3100</v>
      </c>
    </row>
    <row r="21" spans="1:6" s="292" customFormat="1" ht="37.5" x14ac:dyDescent="0.2">
      <c r="A21" s="523" t="s">
        <v>7149</v>
      </c>
      <c r="B21" s="524" t="s">
        <v>7150</v>
      </c>
      <c r="C21" s="21" t="s">
        <v>7151</v>
      </c>
      <c r="D21" s="21" t="s">
        <v>7152</v>
      </c>
      <c r="E21" s="301">
        <v>4290</v>
      </c>
      <c r="F21" s="308">
        <f t="shared" si="0"/>
        <v>4700</v>
      </c>
    </row>
    <row r="22" spans="1:6" s="292" customFormat="1" x14ac:dyDescent="0.2">
      <c r="A22" s="523" t="s">
        <v>7119</v>
      </c>
      <c r="B22" s="524"/>
      <c r="C22" s="21" t="s">
        <v>7142</v>
      </c>
      <c r="D22" s="21" t="s">
        <v>7123</v>
      </c>
      <c r="E22" s="301"/>
      <c r="F22" s="308">
        <v>5000</v>
      </c>
    </row>
    <row r="23" spans="1:6" s="292" customFormat="1" x14ac:dyDescent="0.2">
      <c r="A23" s="523" t="s">
        <v>7153</v>
      </c>
      <c r="B23" s="524" t="s">
        <v>7154</v>
      </c>
      <c r="C23" s="21" t="s">
        <v>7140</v>
      </c>
      <c r="D23" s="21" t="s">
        <v>7126</v>
      </c>
      <c r="E23" s="301">
        <v>7150</v>
      </c>
      <c r="F23" s="308">
        <f t="shared" ref="F23:F28" si="1">ROUND(E23+(E23*10%),-2)</f>
        <v>7900</v>
      </c>
    </row>
    <row r="24" spans="1:6" s="292" customFormat="1" ht="37.5" x14ac:dyDescent="0.2">
      <c r="A24" s="523" t="s">
        <v>7119</v>
      </c>
      <c r="B24" s="524"/>
      <c r="C24" s="21" t="s">
        <v>7126</v>
      </c>
      <c r="D24" s="21" t="s">
        <v>7155</v>
      </c>
      <c r="E24" s="301">
        <v>3640</v>
      </c>
      <c r="F24" s="308">
        <f t="shared" si="1"/>
        <v>4000</v>
      </c>
    </row>
    <row r="25" spans="1:6" s="292" customFormat="1" ht="37.5" x14ac:dyDescent="0.2">
      <c r="A25" s="523" t="s">
        <v>7156</v>
      </c>
      <c r="B25" s="524" t="s">
        <v>7157</v>
      </c>
      <c r="C25" s="21" t="s">
        <v>7158</v>
      </c>
      <c r="D25" s="21"/>
      <c r="E25" s="301">
        <v>5070</v>
      </c>
      <c r="F25" s="308">
        <f t="shared" si="1"/>
        <v>5600</v>
      </c>
    </row>
    <row r="26" spans="1:6" s="292" customFormat="1" x14ac:dyDescent="0.2">
      <c r="A26" s="523" t="s">
        <v>7119</v>
      </c>
      <c r="B26" s="524"/>
      <c r="C26" s="21" t="s">
        <v>1127</v>
      </c>
      <c r="D26" s="21"/>
      <c r="E26" s="301">
        <v>4290</v>
      </c>
      <c r="F26" s="308">
        <f t="shared" si="1"/>
        <v>4700</v>
      </c>
    </row>
    <row r="27" spans="1:6" s="292" customFormat="1" ht="56.25" x14ac:dyDescent="0.2">
      <c r="A27" s="23" t="s">
        <v>7159</v>
      </c>
      <c r="B27" s="21" t="s">
        <v>7160</v>
      </c>
      <c r="C27" s="21" t="s">
        <v>7161</v>
      </c>
      <c r="D27" s="21" t="s">
        <v>7143</v>
      </c>
      <c r="E27" s="301">
        <v>4290</v>
      </c>
      <c r="F27" s="308">
        <f t="shared" si="1"/>
        <v>4700</v>
      </c>
    </row>
    <row r="28" spans="1:6" s="292" customFormat="1" ht="37.5" x14ac:dyDescent="0.2">
      <c r="A28" s="23" t="s">
        <v>7162</v>
      </c>
      <c r="B28" s="21" t="s">
        <v>7163</v>
      </c>
      <c r="C28" s="21" t="s">
        <v>7150</v>
      </c>
      <c r="D28" s="21" t="s">
        <v>7164</v>
      </c>
      <c r="E28" s="301">
        <v>2600</v>
      </c>
      <c r="F28" s="308">
        <f t="shared" si="1"/>
        <v>2900</v>
      </c>
    </row>
    <row r="29" spans="1:6" s="292" customFormat="1" ht="37.5" x14ac:dyDescent="0.2">
      <c r="A29" s="23" t="s">
        <v>7165</v>
      </c>
      <c r="B29" s="21" t="s">
        <v>7166</v>
      </c>
      <c r="C29" s="21" t="s">
        <v>7150</v>
      </c>
      <c r="D29" s="21" t="s">
        <v>7140</v>
      </c>
      <c r="E29" s="301"/>
      <c r="F29" s="308">
        <v>4500</v>
      </c>
    </row>
    <row r="30" spans="1:6" s="292" customFormat="1" ht="37.5" x14ac:dyDescent="0.2">
      <c r="A30" s="523" t="s">
        <v>7167</v>
      </c>
      <c r="B30" s="524" t="s">
        <v>7168</v>
      </c>
      <c r="C30" s="21" t="s">
        <v>7140</v>
      </c>
      <c r="D30" s="21" t="s">
        <v>7169</v>
      </c>
      <c r="E30" s="301">
        <v>1170</v>
      </c>
      <c r="F30" s="308">
        <f>ROUND(E30+(E30*10%),-2)</f>
        <v>1300</v>
      </c>
    </row>
    <row r="31" spans="1:6" s="292" customFormat="1" x14ac:dyDescent="0.2">
      <c r="A31" s="523" t="s">
        <v>7119</v>
      </c>
      <c r="B31" s="524"/>
      <c r="C31" s="21" t="s">
        <v>7170</v>
      </c>
      <c r="D31" s="21" t="s">
        <v>7171</v>
      </c>
      <c r="E31" s="301"/>
      <c r="F31" s="308">
        <v>1000</v>
      </c>
    </row>
    <row r="32" spans="1:6" s="292" customFormat="1" x14ac:dyDescent="0.2">
      <c r="A32" s="23" t="s">
        <v>7172</v>
      </c>
      <c r="B32" s="21" t="s">
        <v>7173</v>
      </c>
      <c r="C32" s="21" t="s">
        <v>77</v>
      </c>
      <c r="D32" s="21"/>
      <c r="E32" s="301">
        <v>1430</v>
      </c>
      <c r="F32" s="308">
        <f>ROUND(E32+(E32*10%),-2)</f>
        <v>1600</v>
      </c>
    </row>
    <row r="33" spans="1:132" s="292" customFormat="1" ht="37.5" x14ac:dyDescent="0.2">
      <c r="A33" s="23" t="s">
        <v>7174</v>
      </c>
      <c r="B33" s="21" t="s">
        <v>7175</v>
      </c>
      <c r="C33" s="21" t="s">
        <v>7176</v>
      </c>
      <c r="D33" s="21" t="s">
        <v>7177</v>
      </c>
      <c r="E33" s="301">
        <v>715</v>
      </c>
      <c r="F33" s="308">
        <f>ROUND(E33+(E33*10%),-2)</f>
        <v>800</v>
      </c>
    </row>
    <row r="34" spans="1:132" s="292" customFormat="1" ht="37.5" x14ac:dyDescent="0.2">
      <c r="A34" s="523" t="s">
        <v>7178</v>
      </c>
      <c r="B34" s="524" t="s">
        <v>7179</v>
      </c>
      <c r="C34" s="21" t="s">
        <v>7146</v>
      </c>
      <c r="D34" s="21" t="s">
        <v>7175</v>
      </c>
      <c r="E34" s="301">
        <v>715</v>
      </c>
      <c r="F34" s="308">
        <f>ROUND(E34+(E34*10%),-2)</f>
        <v>800</v>
      </c>
    </row>
    <row r="35" spans="1:132" s="292" customFormat="1" ht="37.5" x14ac:dyDescent="0.2">
      <c r="A35" s="523" t="s">
        <v>7119</v>
      </c>
      <c r="B35" s="524"/>
      <c r="C35" s="21" t="s">
        <v>7175</v>
      </c>
      <c r="D35" s="21" t="s">
        <v>7180</v>
      </c>
      <c r="E35" s="301">
        <v>715</v>
      </c>
      <c r="F35" s="308">
        <f>ROUND(E35+(E35*10%),-2)</f>
        <v>800</v>
      </c>
    </row>
    <row r="36" spans="1:132" s="292" customFormat="1" ht="37.5" x14ac:dyDescent="0.2">
      <c r="A36" s="23" t="s">
        <v>7181</v>
      </c>
      <c r="B36" s="21" t="s">
        <v>7182</v>
      </c>
      <c r="C36" s="21" t="s">
        <v>7140</v>
      </c>
      <c r="D36" s="21" t="s">
        <v>7183</v>
      </c>
      <c r="E36" s="301">
        <v>1430</v>
      </c>
      <c r="F36" s="308">
        <f>ROUND(E36+(E36*10%),-2)</f>
        <v>1600</v>
      </c>
    </row>
    <row r="37" spans="1:132" s="292" customFormat="1" ht="37.5" x14ac:dyDescent="0.2">
      <c r="A37" s="23" t="s">
        <v>7184</v>
      </c>
      <c r="B37" s="21" t="s">
        <v>7185</v>
      </c>
      <c r="C37" s="21" t="s">
        <v>7140</v>
      </c>
      <c r="D37" s="21" t="s">
        <v>7186</v>
      </c>
      <c r="E37" s="301"/>
      <c r="F37" s="308">
        <v>790</v>
      </c>
    </row>
    <row r="38" spans="1:132" s="292" customFormat="1" x14ac:dyDescent="0.2">
      <c r="A38" s="303">
        <v>2</v>
      </c>
      <c r="B38" s="304" t="s">
        <v>12</v>
      </c>
      <c r="C38" s="304"/>
      <c r="D38" s="304"/>
      <c r="E38" s="303"/>
      <c r="F38" s="355"/>
      <c r="G38" s="290"/>
      <c r="H38" s="290"/>
      <c r="I38" s="290"/>
      <c r="J38" s="290"/>
      <c r="K38" s="290"/>
      <c r="L38" s="290"/>
      <c r="M38" s="290"/>
      <c r="N38" s="290"/>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B38" s="290"/>
      <c r="BC38" s="290"/>
      <c r="BD38" s="290"/>
      <c r="BE38" s="290"/>
      <c r="BF38" s="290"/>
      <c r="BG38" s="290"/>
      <c r="BH38" s="290"/>
      <c r="BI38" s="290"/>
      <c r="BJ38" s="290"/>
      <c r="BK38" s="290"/>
      <c r="BL38" s="290"/>
      <c r="BM38" s="290"/>
      <c r="BN38" s="290"/>
      <c r="BO38" s="290"/>
      <c r="BP38" s="290"/>
      <c r="BQ38" s="290"/>
      <c r="BR38" s="290"/>
      <c r="BS38" s="290"/>
      <c r="BT38" s="290"/>
      <c r="BU38" s="290"/>
      <c r="BV38" s="290"/>
      <c r="BW38" s="290"/>
      <c r="BX38" s="290"/>
      <c r="BY38" s="290"/>
      <c r="BZ38" s="290"/>
      <c r="CA38" s="290"/>
      <c r="CB38" s="290"/>
      <c r="CC38" s="290"/>
      <c r="CD38" s="290"/>
      <c r="CE38" s="290"/>
      <c r="CF38" s="290"/>
      <c r="CG38" s="290"/>
      <c r="CH38" s="290"/>
      <c r="CI38" s="290"/>
      <c r="CJ38" s="290"/>
      <c r="CK38" s="290"/>
      <c r="CL38" s="290"/>
      <c r="CM38" s="290"/>
      <c r="CN38" s="290"/>
      <c r="CO38" s="290"/>
      <c r="CP38" s="290"/>
      <c r="CQ38" s="290"/>
      <c r="CR38" s="290"/>
      <c r="CS38" s="290"/>
      <c r="CT38" s="290"/>
      <c r="CU38" s="290"/>
      <c r="CV38" s="290"/>
      <c r="CW38" s="290"/>
      <c r="CX38" s="290"/>
      <c r="CY38" s="290"/>
      <c r="CZ38" s="290"/>
      <c r="DA38" s="290"/>
      <c r="DB38" s="290"/>
      <c r="DC38" s="290"/>
      <c r="DD38" s="290"/>
      <c r="DE38" s="290"/>
      <c r="DF38" s="290"/>
      <c r="DG38" s="290"/>
      <c r="DH38" s="290"/>
      <c r="DI38" s="290"/>
      <c r="DJ38" s="290"/>
      <c r="DK38" s="290"/>
      <c r="DL38" s="290"/>
      <c r="DM38" s="290"/>
      <c r="DN38" s="290"/>
      <c r="DO38" s="290"/>
      <c r="DP38" s="290"/>
      <c r="DQ38" s="290"/>
      <c r="DR38" s="290"/>
      <c r="DS38" s="290"/>
      <c r="DT38" s="290"/>
      <c r="DU38" s="290"/>
      <c r="DV38" s="290"/>
      <c r="DW38" s="290"/>
      <c r="DX38" s="290"/>
      <c r="DY38" s="290"/>
      <c r="DZ38" s="290"/>
      <c r="EA38" s="290"/>
      <c r="EB38" s="290"/>
    </row>
    <row r="39" spans="1:132" s="292" customFormat="1" x14ac:dyDescent="0.2">
      <c r="A39" s="553" t="s">
        <v>7187</v>
      </c>
      <c r="B39" s="524" t="s">
        <v>7188</v>
      </c>
      <c r="C39" s="21" t="s">
        <v>7189</v>
      </c>
      <c r="D39" s="21" t="s">
        <v>7190</v>
      </c>
      <c r="E39" s="309">
        <v>1300</v>
      </c>
      <c r="F39" s="309">
        <f>ROUND(E39+(E39*30%),-2)</f>
        <v>1700</v>
      </c>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c r="DA39" s="62"/>
      <c r="DB39" s="62"/>
      <c r="DC39" s="62"/>
      <c r="DD39" s="62"/>
      <c r="DE39" s="62"/>
      <c r="DF39" s="62"/>
      <c r="DG39" s="62"/>
      <c r="DH39" s="62"/>
      <c r="DI39" s="62"/>
      <c r="DJ39" s="62"/>
      <c r="DK39" s="62"/>
      <c r="DL39" s="62"/>
      <c r="DM39" s="62"/>
      <c r="DN39" s="62"/>
      <c r="DO39" s="62"/>
      <c r="DP39" s="62"/>
      <c r="DQ39" s="62"/>
      <c r="DR39" s="62"/>
      <c r="DS39" s="62"/>
      <c r="DT39" s="62"/>
      <c r="DU39" s="62"/>
      <c r="DV39" s="62"/>
      <c r="DW39" s="62"/>
      <c r="DX39" s="62"/>
      <c r="DY39" s="62"/>
      <c r="DZ39" s="62"/>
      <c r="EA39" s="62"/>
      <c r="EB39" s="62"/>
    </row>
    <row r="40" spans="1:132" s="292" customFormat="1" x14ac:dyDescent="0.2">
      <c r="A40" s="553" t="s">
        <v>7191</v>
      </c>
      <c r="B40" s="524"/>
      <c r="C40" s="21" t="s">
        <v>6468</v>
      </c>
      <c r="D40" s="21" t="s">
        <v>7192</v>
      </c>
      <c r="E40" s="309">
        <v>1300</v>
      </c>
      <c r="F40" s="309">
        <f>ROUND(E40+(E40*20%),-2)</f>
        <v>1600</v>
      </c>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2"/>
      <c r="CY40" s="62"/>
      <c r="CZ40" s="62"/>
      <c r="DA40" s="62"/>
      <c r="DB40" s="62"/>
      <c r="DC40" s="62"/>
      <c r="DD40" s="62"/>
      <c r="DE40" s="62"/>
      <c r="DF40" s="62"/>
      <c r="DG40" s="62"/>
      <c r="DH40" s="62"/>
      <c r="DI40" s="62"/>
      <c r="DJ40" s="62"/>
      <c r="DK40" s="62"/>
      <c r="DL40" s="62"/>
      <c r="DM40" s="62"/>
      <c r="DN40" s="62"/>
      <c r="DO40" s="62"/>
      <c r="DP40" s="62"/>
      <c r="DQ40" s="62"/>
      <c r="DR40" s="62"/>
      <c r="DS40" s="62"/>
      <c r="DT40" s="62"/>
      <c r="DU40" s="62"/>
      <c r="DV40" s="62"/>
      <c r="DW40" s="62"/>
      <c r="DX40" s="62"/>
      <c r="DY40" s="62"/>
      <c r="DZ40" s="62"/>
      <c r="EA40" s="62"/>
      <c r="EB40" s="62"/>
    </row>
    <row r="41" spans="1:132" s="292" customFormat="1" ht="37.5" x14ac:dyDescent="0.2">
      <c r="A41" s="553" t="s">
        <v>7193</v>
      </c>
      <c r="B41" s="524" t="s">
        <v>7194</v>
      </c>
      <c r="C41" s="21" t="s">
        <v>7143</v>
      </c>
      <c r="D41" s="21" t="s">
        <v>7195</v>
      </c>
      <c r="E41" s="309">
        <v>1430</v>
      </c>
      <c r="F41" s="309">
        <f>ROUND(E41+(E41*10%),-2)</f>
        <v>1600</v>
      </c>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2"/>
      <c r="CY41" s="62"/>
      <c r="CZ41" s="62"/>
      <c r="DA41" s="62"/>
      <c r="DB41" s="62"/>
      <c r="DC41" s="62"/>
      <c r="DD41" s="62"/>
      <c r="DE41" s="62"/>
      <c r="DF41" s="62"/>
      <c r="DG41" s="62"/>
      <c r="DH41" s="62"/>
      <c r="DI41" s="62"/>
      <c r="DJ41" s="62"/>
      <c r="DK41" s="62"/>
      <c r="DL41" s="62"/>
      <c r="DM41" s="62"/>
      <c r="DN41" s="62"/>
      <c r="DO41" s="62"/>
      <c r="DP41" s="62"/>
      <c r="DQ41" s="62"/>
      <c r="DR41" s="62"/>
      <c r="DS41" s="62"/>
      <c r="DT41" s="62"/>
      <c r="DU41" s="62"/>
      <c r="DV41" s="62"/>
      <c r="DW41" s="62"/>
      <c r="DX41" s="62"/>
      <c r="DY41" s="62"/>
      <c r="DZ41" s="62"/>
      <c r="EA41" s="62"/>
      <c r="EB41" s="62"/>
    </row>
    <row r="42" spans="1:132" s="292" customFormat="1" ht="37.5" x14ac:dyDescent="0.2">
      <c r="A42" s="553" t="s">
        <v>7191</v>
      </c>
      <c r="B42" s="524"/>
      <c r="C42" s="21" t="s">
        <v>7196</v>
      </c>
      <c r="D42" s="21" t="s">
        <v>7197</v>
      </c>
      <c r="E42" s="309">
        <v>1170</v>
      </c>
      <c r="F42" s="309">
        <f>ROUND(E42+(E42*10%),-2)</f>
        <v>1300</v>
      </c>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c r="DA42" s="62"/>
      <c r="DB42" s="62"/>
      <c r="DC42" s="62"/>
      <c r="DD42" s="62"/>
      <c r="DE42" s="62"/>
      <c r="DF42" s="62"/>
      <c r="DG42" s="62"/>
      <c r="DH42" s="62"/>
      <c r="DI42" s="62"/>
      <c r="DJ42" s="62"/>
      <c r="DK42" s="62"/>
      <c r="DL42" s="62"/>
      <c r="DM42" s="62"/>
      <c r="DN42" s="62"/>
      <c r="DO42" s="62"/>
      <c r="DP42" s="62"/>
      <c r="DQ42" s="62"/>
      <c r="DR42" s="62"/>
      <c r="DS42" s="62"/>
      <c r="DT42" s="62"/>
      <c r="DU42" s="62"/>
      <c r="DV42" s="62"/>
      <c r="DW42" s="62"/>
      <c r="DX42" s="62"/>
      <c r="DY42" s="62"/>
      <c r="DZ42" s="62"/>
      <c r="EA42" s="62"/>
      <c r="EB42" s="62"/>
    </row>
    <row r="43" spans="1:132" s="292" customFormat="1" ht="37.5" x14ac:dyDescent="0.2">
      <c r="A43" s="553" t="s">
        <v>7198</v>
      </c>
      <c r="B43" s="524" t="s">
        <v>554</v>
      </c>
      <c r="C43" s="21" t="s">
        <v>7199</v>
      </c>
      <c r="D43" s="21" t="s">
        <v>7200</v>
      </c>
      <c r="E43" s="309">
        <v>858</v>
      </c>
      <c r="F43" s="309">
        <v>1100</v>
      </c>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c r="DA43" s="62"/>
      <c r="DB43" s="62"/>
      <c r="DC43" s="62"/>
      <c r="DD43" s="62"/>
      <c r="DE43" s="62"/>
      <c r="DF43" s="62"/>
      <c r="DG43" s="62"/>
      <c r="DH43" s="62"/>
      <c r="DI43" s="62"/>
      <c r="DJ43" s="62"/>
      <c r="DK43" s="62"/>
      <c r="DL43" s="62"/>
      <c r="DM43" s="62"/>
      <c r="DN43" s="62"/>
      <c r="DO43" s="62"/>
      <c r="DP43" s="62"/>
      <c r="DQ43" s="62"/>
      <c r="DR43" s="62"/>
      <c r="DS43" s="62"/>
      <c r="DT43" s="62"/>
      <c r="DU43" s="62"/>
      <c r="DV43" s="62"/>
      <c r="DW43" s="62"/>
      <c r="DX43" s="62"/>
      <c r="DY43" s="62"/>
      <c r="DZ43" s="62"/>
      <c r="EA43" s="62"/>
      <c r="EB43" s="62"/>
    </row>
    <row r="44" spans="1:132" s="292" customFormat="1" ht="37.5" x14ac:dyDescent="0.2">
      <c r="A44" s="553" t="s">
        <v>7191</v>
      </c>
      <c r="B44" s="524"/>
      <c r="C44" s="21" t="s">
        <v>7201</v>
      </c>
      <c r="D44" s="21" t="s">
        <v>7202</v>
      </c>
      <c r="E44" s="309">
        <v>858</v>
      </c>
      <c r="F44" s="309">
        <f>ROUND(E44+(E44*20%),-2)</f>
        <v>1000</v>
      </c>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c r="DA44" s="62"/>
      <c r="DB44" s="62"/>
      <c r="DC44" s="62"/>
      <c r="DD44" s="62"/>
      <c r="DE44" s="62"/>
      <c r="DF44" s="62"/>
      <c r="DG44" s="62"/>
      <c r="DH44" s="62"/>
      <c r="DI44" s="62"/>
      <c r="DJ44" s="62"/>
      <c r="DK44" s="62"/>
      <c r="DL44" s="62"/>
      <c r="DM44" s="62"/>
      <c r="DN44" s="62"/>
      <c r="DO44" s="62"/>
      <c r="DP44" s="62"/>
      <c r="DQ44" s="62"/>
      <c r="DR44" s="62"/>
      <c r="DS44" s="62"/>
      <c r="DT44" s="62"/>
      <c r="DU44" s="62"/>
      <c r="DV44" s="62"/>
      <c r="DW44" s="62"/>
      <c r="DX44" s="62"/>
      <c r="DY44" s="62"/>
      <c r="DZ44" s="62"/>
      <c r="EA44" s="62"/>
      <c r="EB44" s="62"/>
    </row>
    <row r="45" spans="1:132" s="292" customFormat="1" x14ac:dyDescent="0.2">
      <c r="A45" s="553" t="s">
        <v>7191</v>
      </c>
      <c r="B45" s="524"/>
      <c r="C45" s="21"/>
      <c r="D45" s="21"/>
      <c r="E45" s="309"/>
      <c r="F45" s="309"/>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c r="DA45" s="62"/>
      <c r="DB45" s="62"/>
      <c r="DC45" s="62"/>
      <c r="DD45" s="62"/>
      <c r="DE45" s="62"/>
      <c r="DF45" s="62"/>
      <c r="DG45" s="62"/>
      <c r="DH45" s="62"/>
      <c r="DI45" s="62"/>
      <c r="DJ45" s="62"/>
      <c r="DK45" s="62"/>
      <c r="DL45" s="62"/>
      <c r="DM45" s="62"/>
      <c r="DN45" s="62"/>
      <c r="DO45" s="62"/>
      <c r="DP45" s="62"/>
      <c r="DQ45" s="62"/>
      <c r="DR45" s="62"/>
      <c r="DS45" s="62"/>
      <c r="DT45" s="62"/>
      <c r="DU45" s="62"/>
      <c r="DV45" s="62"/>
      <c r="DW45" s="62"/>
      <c r="DX45" s="62"/>
      <c r="DY45" s="62"/>
      <c r="DZ45" s="62"/>
      <c r="EA45" s="62"/>
      <c r="EB45" s="62"/>
    </row>
    <row r="46" spans="1:132" s="292" customFormat="1" x14ac:dyDescent="0.2">
      <c r="A46" s="553" t="s">
        <v>7191</v>
      </c>
      <c r="B46" s="524"/>
      <c r="C46" s="21" t="s">
        <v>7203</v>
      </c>
      <c r="D46" s="21" t="s">
        <v>7204</v>
      </c>
      <c r="E46" s="309">
        <v>2470</v>
      </c>
      <c r="F46" s="309">
        <f>ROUND(E46+(E46*10%),-2)</f>
        <v>2700</v>
      </c>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c r="DA46" s="62"/>
      <c r="DB46" s="62"/>
      <c r="DC46" s="62"/>
      <c r="DD46" s="62"/>
      <c r="DE46" s="62"/>
      <c r="DF46" s="62"/>
      <c r="DG46" s="62"/>
      <c r="DH46" s="62"/>
      <c r="DI46" s="62"/>
      <c r="DJ46" s="62"/>
      <c r="DK46" s="62"/>
      <c r="DL46" s="62"/>
      <c r="DM46" s="62"/>
      <c r="DN46" s="62"/>
      <c r="DO46" s="62"/>
      <c r="DP46" s="62"/>
      <c r="DQ46" s="62"/>
      <c r="DR46" s="62"/>
      <c r="DS46" s="62"/>
      <c r="DT46" s="62"/>
      <c r="DU46" s="62"/>
      <c r="DV46" s="62"/>
      <c r="DW46" s="62"/>
      <c r="DX46" s="62"/>
      <c r="DY46" s="62"/>
      <c r="DZ46" s="62"/>
      <c r="EA46" s="62"/>
      <c r="EB46" s="62"/>
    </row>
    <row r="47" spans="1:132" s="292" customFormat="1" ht="37.5" x14ac:dyDescent="0.2">
      <c r="A47" s="353" t="s">
        <v>7205</v>
      </c>
      <c r="B47" s="21" t="s">
        <v>7206</v>
      </c>
      <c r="C47" s="21" t="s">
        <v>77</v>
      </c>
      <c r="D47" s="21"/>
      <c r="E47" s="309">
        <v>715</v>
      </c>
      <c r="F47" s="309">
        <f>ROUND(E47+(E47*40%),-2)</f>
        <v>1000</v>
      </c>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c r="DG47" s="62"/>
      <c r="DH47" s="62"/>
      <c r="DI47" s="62"/>
      <c r="DJ47" s="62"/>
      <c r="DK47" s="62"/>
      <c r="DL47" s="62"/>
      <c r="DM47" s="62"/>
      <c r="DN47" s="62"/>
      <c r="DO47" s="62"/>
      <c r="DP47" s="62"/>
      <c r="DQ47" s="62"/>
      <c r="DR47" s="62"/>
      <c r="DS47" s="62"/>
      <c r="DT47" s="62"/>
      <c r="DU47" s="62"/>
      <c r="DV47" s="62"/>
      <c r="DW47" s="62"/>
      <c r="DX47" s="62"/>
      <c r="DY47" s="62"/>
      <c r="DZ47" s="62"/>
      <c r="EA47" s="62"/>
      <c r="EB47" s="62"/>
    </row>
    <row r="48" spans="1:132" s="292" customFormat="1" ht="37.5" x14ac:dyDescent="0.2">
      <c r="A48" s="553" t="s">
        <v>7207</v>
      </c>
      <c r="B48" s="524" t="s">
        <v>7179</v>
      </c>
      <c r="C48" s="21" t="s">
        <v>7208</v>
      </c>
      <c r="D48" s="21" t="s">
        <v>7209</v>
      </c>
      <c r="E48" s="309">
        <v>715</v>
      </c>
      <c r="F48" s="309">
        <f>ROUND(E48+(E48*40%),-2)</f>
        <v>1000</v>
      </c>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62"/>
      <c r="CE48" s="62"/>
      <c r="CF48" s="62"/>
      <c r="CG48" s="62"/>
      <c r="CH48" s="62"/>
      <c r="CI48" s="62"/>
      <c r="CJ48" s="62"/>
      <c r="CK48" s="62"/>
      <c r="CL48" s="62"/>
      <c r="CM48" s="62"/>
      <c r="CN48" s="62"/>
      <c r="CO48" s="62"/>
      <c r="CP48" s="62"/>
      <c r="CQ48" s="62"/>
      <c r="CR48" s="62"/>
      <c r="CS48" s="62"/>
      <c r="CT48" s="62"/>
      <c r="CU48" s="62"/>
      <c r="CV48" s="62"/>
      <c r="CW48" s="62"/>
      <c r="CX48" s="62"/>
      <c r="CY48" s="62"/>
      <c r="CZ48" s="62"/>
      <c r="DA48" s="62"/>
      <c r="DB48" s="62"/>
      <c r="DC48" s="62"/>
      <c r="DD48" s="62"/>
      <c r="DE48" s="62"/>
      <c r="DF48" s="62"/>
      <c r="DG48" s="62"/>
      <c r="DH48" s="62"/>
      <c r="DI48" s="62"/>
      <c r="DJ48" s="62"/>
      <c r="DK48" s="62"/>
      <c r="DL48" s="62"/>
      <c r="DM48" s="62"/>
      <c r="DN48" s="62"/>
      <c r="DO48" s="62"/>
      <c r="DP48" s="62"/>
      <c r="DQ48" s="62"/>
      <c r="DR48" s="62"/>
      <c r="DS48" s="62"/>
      <c r="DT48" s="62"/>
      <c r="DU48" s="62"/>
      <c r="DV48" s="62"/>
      <c r="DW48" s="62"/>
      <c r="DX48" s="62"/>
      <c r="DY48" s="62"/>
      <c r="DZ48" s="62"/>
      <c r="EA48" s="62"/>
      <c r="EB48" s="62"/>
    </row>
    <row r="49" spans="1:132" s="292" customFormat="1" x14ac:dyDescent="0.2">
      <c r="A49" s="553" t="s">
        <v>7191</v>
      </c>
      <c r="B49" s="524"/>
      <c r="C49" s="21" t="s">
        <v>7210</v>
      </c>
      <c r="D49" s="21" t="s">
        <v>7211</v>
      </c>
      <c r="E49" s="309">
        <v>715</v>
      </c>
      <c r="F49" s="309">
        <f>ROUND(E49+(E49*40%),-2)</f>
        <v>1000</v>
      </c>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62"/>
      <c r="CE49" s="62"/>
      <c r="CF49" s="62"/>
      <c r="CG49" s="62"/>
      <c r="CH49" s="62"/>
      <c r="CI49" s="62"/>
      <c r="CJ49" s="62"/>
      <c r="CK49" s="62"/>
      <c r="CL49" s="62"/>
      <c r="CM49" s="62"/>
      <c r="CN49" s="62"/>
      <c r="CO49" s="62"/>
      <c r="CP49" s="62"/>
      <c r="CQ49" s="62"/>
      <c r="CR49" s="62"/>
      <c r="CS49" s="62"/>
      <c r="CT49" s="62"/>
      <c r="CU49" s="62"/>
      <c r="CV49" s="62"/>
      <c r="CW49" s="62"/>
      <c r="CX49" s="62"/>
      <c r="CY49" s="62"/>
      <c r="CZ49" s="62"/>
      <c r="DA49" s="62"/>
      <c r="DB49" s="62"/>
      <c r="DC49" s="62"/>
      <c r="DD49" s="62"/>
      <c r="DE49" s="62"/>
      <c r="DF49" s="62"/>
      <c r="DG49" s="62"/>
      <c r="DH49" s="62"/>
      <c r="DI49" s="62"/>
      <c r="DJ49" s="62"/>
      <c r="DK49" s="62"/>
      <c r="DL49" s="62"/>
      <c r="DM49" s="62"/>
      <c r="DN49" s="62"/>
      <c r="DO49" s="62"/>
      <c r="DP49" s="62"/>
      <c r="DQ49" s="62"/>
      <c r="DR49" s="62"/>
      <c r="DS49" s="62"/>
      <c r="DT49" s="62"/>
      <c r="DU49" s="62"/>
      <c r="DV49" s="62"/>
      <c r="DW49" s="62"/>
      <c r="DX49" s="62"/>
      <c r="DY49" s="62"/>
      <c r="DZ49" s="62"/>
      <c r="EA49" s="62"/>
      <c r="EB49" s="62"/>
    </row>
    <row r="50" spans="1:132" s="292" customFormat="1" ht="37.5" x14ac:dyDescent="0.2">
      <c r="A50" s="353" t="s">
        <v>7212</v>
      </c>
      <c r="B50" s="21" t="s">
        <v>7213</v>
      </c>
      <c r="C50" s="21" t="s">
        <v>7214</v>
      </c>
      <c r="D50" s="21" t="s">
        <v>7215</v>
      </c>
      <c r="E50" s="309">
        <v>715</v>
      </c>
      <c r="F50" s="309">
        <f>ROUND(E50+(E50*40%),-2)</f>
        <v>1000</v>
      </c>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62"/>
      <c r="CE50" s="62"/>
      <c r="CF50" s="62"/>
      <c r="CG50" s="62"/>
      <c r="CH50" s="62"/>
      <c r="CI50" s="62"/>
      <c r="CJ50" s="62"/>
      <c r="CK50" s="62"/>
      <c r="CL50" s="62"/>
      <c r="CM50" s="62"/>
      <c r="CN50" s="62"/>
      <c r="CO50" s="62"/>
      <c r="CP50" s="62"/>
      <c r="CQ50" s="62"/>
      <c r="CR50" s="62"/>
      <c r="CS50" s="62"/>
      <c r="CT50" s="62"/>
      <c r="CU50" s="62"/>
      <c r="CV50" s="62"/>
      <c r="CW50" s="62"/>
      <c r="CX50" s="62"/>
      <c r="CY50" s="62"/>
      <c r="CZ50" s="62"/>
      <c r="DA50" s="62"/>
      <c r="DB50" s="62"/>
      <c r="DC50" s="62"/>
      <c r="DD50" s="62"/>
      <c r="DE50" s="62"/>
      <c r="DF50" s="62"/>
      <c r="DG50" s="62"/>
      <c r="DH50" s="62"/>
      <c r="DI50" s="62"/>
      <c r="DJ50" s="62"/>
      <c r="DK50" s="62"/>
      <c r="DL50" s="62"/>
      <c r="DM50" s="62"/>
      <c r="DN50" s="62"/>
      <c r="DO50" s="62"/>
      <c r="DP50" s="62"/>
      <c r="DQ50" s="62"/>
      <c r="DR50" s="62"/>
      <c r="DS50" s="62"/>
      <c r="DT50" s="62"/>
      <c r="DU50" s="62"/>
      <c r="DV50" s="62"/>
      <c r="DW50" s="62"/>
      <c r="DX50" s="62"/>
      <c r="DY50" s="62"/>
      <c r="DZ50" s="62"/>
      <c r="EA50" s="62"/>
      <c r="EB50" s="62"/>
    </row>
    <row r="51" spans="1:132" s="292" customFormat="1" ht="37.5" x14ac:dyDescent="0.2">
      <c r="A51" s="553" t="s">
        <v>7216</v>
      </c>
      <c r="B51" s="524" t="s">
        <v>7217</v>
      </c>
      <c r="C51" s="21" t="s">
        <v>7218</v>
      </c>
      <c r="D51" s="21" t="s">
        <v>7188</v>
      </c>
      <c r="E51" s="309"/>
      <c r="F51" s="309">
        <v>1050</v>
      </c>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c r="BD51" s="62"/>
      <c r="BE51" s="62"/>
      <c r="BF51" s="62"/>
      <c r="BG51" s="62"/>
      <c r="BH51" s="62"/>
      <c r="BI51" s="62"/>
      <c r="BJ51" s="62"/>
      <c r="BK51" s="62"/>
      <c r="BL51" s="62"/>
      <c r="BM51" s="62"/>
      <c r="BN51" s="62"/>
      <c r="BO51" s="62"/>
      <c r="BP51" s="62"/>
      <c r="BQ51" s="62"/>
      <c r="BR51" s="62"/>
      <c r="BS51" s="62"/>
      <c r="BT51" s="62"/>
      <c r="BU51" s="62"/>
      <c r="BV51" s="62"/>
      <c r="BW51" s="62"/>
      <c r="BX51" s="62"/>
      <c r="BY51" s="62"/>
      <c r="BZ51" s="62"/>
      <c r="CA51" s="62"/>
      <c r="CB51" s="62"/>
      <c r="CC51" s="62"/>
      <c r="CD51" s="62"/>
      <c r="CE51" s="62"/>
      <c r="CF51" s="62"/>
      <c r="CG51" s="62"/>
      <c r="CH51" s="62"/>
      <c r="CI51" s="62"/>
      <c r="CJ51" s="62"/>
      <c r="CK51" s="62"/>
      <c r="CL51" s="62"/>
      <c r="CM51" s="62"/>
      <c r="CN51" s="62"/>
      <c r="CO51" s="62"/>
      <c r="CP51" s="62"/>
      <c r="CQ51" s="62"/>
      <c r="CR51" s="62"/>
      <c r="CS51" s="62"/>
      <c r="CT51" s="62"/>
      <c r="CU51" s="62"/>
      <c r="CV51" s="62"/>
      <c r="CW51" s="62"/>
      <c r="CX51" s="62"/>
      <c r="CY51" s="62"/>
      <c r="CZ51" s="62"/>
      <c r="DA51" s="62"/>
      <c r="DB51" s="62"/>
      <c r="DC51" s="62"/>
      <c r="DD51" s="62"/>
      <c r="DE51" s="62"/>
      <c r="DF51" s="62"/>
      <c r="DG51" s="62"/>
      <c r="DH51" s="62"/>
      <c r="DI51" s="62"/>
      <c r="DJ51" s="62"/>
      <c r="DK51" s="62"/>
      <c r="DL51" s="62"/>
      <c r="DM51" s="62"/>
      <c r="DN51" s="62"/>
      <c r="DO51" s="62"/>
      <c r="DP51" s="62"/>
      <c r="DQ51" s="62"/>
      <c r="DR51" s="62"/>
      <c r="DS51" s="62"/>
      <c r="DT51" s="62"/>
      <c r="DU51" s="62"/>
      <c r="DV51" s="62"/>
      <c r="DW51" s="62"/>
      <c r="DX51" s="62"/>
      <c r="DY51" s="62"/>
      <c r="DZ51" s="62"/>
      <c r="EA51" s="62"/>
      <c r="EB51" s="62"/>
    </row>
    <row r="52" spans="1:132" s="292" customFormat="1" x14ac:dyDescent="0.2">
      <c r="A52" s="553" t="s">
        <v>7191</v>
      </c>
      <c r="B52" s="524"/>
      <c r="C52" s="21" t="s">
        <v>7219</v>
      </c>
      <c r="D52" s="21" t="s">
        <v>554</v>
      </c>
      <c r="E52" s="309"/>
      <c r="F52" s="309">
        <v>1000</v>
      </c>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c r="DU52" s="62"/>
      <c r="DV52" s="62"/>
      <c r="DW52" s="62"/>
      <c r="DX52" s="62"/>
      <c r="DY52" s="62"/>
      <c r="DZ52" s="62"/>
      <c r="EA52" s="62"/>
      <c r="EB52" s="62"/>
    </row>
    <row r="53" spans="1:132" s="292" customFormat="1" ht="37.5" x14ac:dyDescent="0.2">
      <c r="A53" s="353" t="s">
        <v>7220</v>
      </c>
      <c r="B53" s="21" t="s">
        <v>7221</v>
      </c>
      <c r="C53" s="21" t="s">
        <v>77</v>
      </c>
      <c r="D53" s="21"/>
      <c r="E53" s="309"/>
      <c r="F53" s="309">
        <v>1020</v>
      </c>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c r="DA53" s="62"/>
      <c r="DB53" s="62"/>
      <c r="DC53" s="62"/>
      <c r="DD53" s="62"/>
      <c r="DE53" s="62"/>
      <c r="DF53" s="62"/>
      <c r="DG53" s="62"/>
      <c r="DH53" s="62"/>
      <c r="DI53" s="62"/>
      <c r="DJ53" s="62"/>
      <c r="DK53" s="62"/>
      <c r="DL53" s="62"/>
      <c r="DM53" s="62"/>
      <c r="DN53" s="62"/>
      <c r="DO53" s="62"/>
      <c r="DP53" s="62"/>
      <c r="DQ53" s="62"/>
      <c r="DR53" s="62"/>
      <c r="DS53" s="62"/>
      <c r="DT53" s="62"/>
      <c r="DU53" s="62"/>
      <c r="DV53" s="62"/>
      <c r="DW53" s="62"/>
      <c r="DX53" s="62"/>
      <c r="DY53" s="62"/>
      <c r="DZ53" s="62"/>
      <c r="EA53" s="62"/>
      <c r="EB53" s="62"/>
    </row>
    <row r="54" spans="1:132" s="292" customFormat="1" x14ac:dyDescent="0.2">
      <c r="A54" s="353" t="s">
        <v>7222</v>
      </c>
      <c r="B54" s="21" t="s">
        <v>7223</v>
      </c>
      <c r="C54" s="21" t="s">
        <v>77</v>
      </c>
      <c r="D54" s="21"/>
      <c r="E54" s="309"/>
      <c r="F54" s="309">
        <v>1050</v>
      </c>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62"/>
      <c r="CE54" s="62"/>
      <c r="CF54" s="62"/>
      <c r="CG54" s="62"/>
      <c r="CH54" s="62"/>
      <c r="CI54" s="62"/>
      <c r="CJ54" s="62"/>
      <c r="CK54" s="62"/>
      <c r="CL54" s="62"/>
      <c r="CM54" s="62"/>
      <c r="CN54" s="62"/>
      <c r="CO54" s="62"/>
      <c r="CP54" s="62"/>
      <c r="CQ54" s="62"/>
      <c r="CR54" s="62"/>
      <c r="CS54" s="62"/>
      <c r="CT54" s="62"/>
      <c r="CU54" s="62"/>
      <c r="CV54" s="62"/>
      <c r="CW54" s="62"/>
      <c r="CX54" s="62"/>
      <c r="CY54" s="62"/>
      <c r="CZ54" s="62"/>
      <c r="DA54" s="62"/>
      <c r="DB54" s="62"/>
      <c r="DC54" s="62"/>
      <c r="DD54" s="62"/>
      <c r="DE54" s="62"/>
      <c r="DF54" s="62"/>
      <c r="DG54" s="62"/>
      <c r="DH54" s="62"/>
      <c r="DI54" s="62"/>
      <c r="DJ54" s="62"/>
      <c r="DK54" s="62"/>
      <c r="DL54" s="62"/>
      <c r="DM54" s="62"/>
      <c r="DN54" s="62"/>
      <c r="DO54" s="62"/>
      <c r="DP54" s="62"/>
      <c r="DQ54" s="62"/>
      <c r="DR54" s="62"/>
      <c r="DS54" s="62"/>
      <c r="DT54" s="62"/>
      <c r="DU54" s="62"/>
      <c r="DV54" s="62"/>
      <c r="DW54" s="62"/>
      <c r="DX54" s="62"/>
      <c r="DY54" s="62"/>
      <c r="DZ54" s="62"/>
      <c r="EA54" s="62"/>
      <c r="EB54" s="62"/>
    </row>
    <row r="55" spans="1:132" s="292" customFormat="1" ht="37.5" x14ac:dyDescent="0.2">
      <c r="A55" s="353" t="s">
        <v>7224</v>
      </c>
      <c r="B55" s="21" t="s">
        <v>7225</v>
      </c>
      <c r="C55" s="21" t="s">
        <v>77</v>
      </c>
      <c r="D55" s="21"/>
      <c r="E55" s="309">
        <v>715</v>
      </c>
      <c r="F55" s="309">
        <f>ROUND(E55+(E55*40%),-2)</f>
        <v>1000</v>
      </c>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62"/>
      <c r="CE55" s="62"/>
      <c r="CF55" s="62"/>
      <c r="CG55" s="62"/>
      <c r="CH55" s="62"/>
      <c r="CI55" s="62"/>
      <c r="CJ55" s="62"/>
      <c r="CK55" s="62"/>
      <c r="CL55" s="62"/>
      <c r="CM55" s="62"/>
      <c r="CN55" s="62"/>
      <c r="CO55" s="62"/>
      <c r="CP55" s="62"/>
      <c r="CQ55" s="62"/>
      <c r="CR55" s="62"/>
      <c r="CS55" s="62"/>
      <c r="CT55" s="62"/>
      <c r="CU55" s="62"/>
      <c r="CV55" s="62"/>
      <c r="CW55" s="62"/>
      <c r="CX55" s="62"/>
      <c r="CY55" s="62"/>
      <c r="CZ55" s="62"/>
      <c r="DA55" s="62"/>
      <c r="DB55" s="62"/>
      <c r="DC55" s="62"/>
      <c r="DD55" s="62"/>
      <c r="DE55" s="62"/>
      <c r="DF55" s="62"/>
      <c r="DG55" s="62"/>
      <c r="DH55" s="62"/>
      <c r="DI55" s="62"/>
      <c r="DJ55" s="62"/>
      <c r="DK55" s="62"/>
      <c r="DL55" s="62"/>
      <c r="DM55" s="62"/>
      <c r="DN55" s="62"/>
      <c r="DO55" s="62"/>
      <c r="DP55" s="62"/>
      <c r="DQ55" s="62"/>
      <c r="DR55" s="62"/>
      <c r="DS55" s="62"/>
      <c r="DT55" s="62"/>
      <c r="DU55" s="62"/>
      <c r="DV55" s="62"/>
      <c r="DW55" s="62"/>
      <c r="DX55" s="62"/>
      <c r="DY55" s="62"/>
      <c r="DZ55" s="62"/>
      <c r="EA55" s="62"/>
      <c r="EB55" s="62"/>
    </row>
    <row r="56" spans="1:132" s="292" customFormat="1" ht="37.5" x14ac:dyDescent="0.2">
      <c r="A56" s="553" t="s">
        <v>7226</v>
      </c>
      <c r="B56" s="524" t="s">
        <v>7227</v>
      </c>
      <c r="C56" s="21" t="s">
        <v>7228</v>
      </c>
      <c r="D56" s="21"/>
      <c r="E56" s="309">
        <v>2470</v>
      </c>
      <c r="F56" s="309">
        <f>ROUND(E56+(E56*10%),-2)</f>
        <v>2700</v>
      </c>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62"/>
      <c r="CE56" s="62"/>
      <c r="CF56" s="62"/>
      <c r="CG56" s="62"/>
      <c r="CH56" s="62"/>
      <c r="CI56" s="62"/>
      <c r="CJ56" s="62"/>
      <c r="CK56" s="62"/>
      <c r="CL56" s="62"/>
      <c r="CM56" s="62"/>
      <c r="CN56" s="62"/>
      <c r="CO56" s="62"/>
      <c r="CP56" s="62"/>
      <c r="CQ56" s="62"/>
      <c r="CR56" s="62"/>
      <c r="CS56" s="62"/>
      <c r="CT56" s="62"/>
      <c r="CU56" s="62"/>
      <c r="CV56" s="62"/>
      <c r="CW56" s="62"/>
      <c r="CX56" s="62"/>
      <c r="CY56" s="62"/>
      <c r="CZ56" s="62"/>
      <c r="DA56" s="62"/>
      <c r="DB56" s="62"/>
      <c r="DC56" s="62"/>
      <c r="DD56" s="62"/>
      <c r="DE56" s="62"/>
      <c r="DF56" s="62"/>
      <c r="DG56" s="62"/>
      <c r="DH56" s="62"/>
      <c r="DI56" s="62"/>
      <c r="DJ56" s="62"/>
      <c r="DK56" s="62"/>
      <c r="DL56" s="62"/>
      <c r="DM56" s="62"/>
      <c r="DN56" s="62"/>
      <c r="DO56" s="62"/>
      <c r="DP56" s="62"/>
      <c r="DQ56" s="62"/>
      <c r="DR56" s="62"/>
      <c r="DS56" s="62"/>
      <c r="DT56" s="62"/>
      <c r="DU56" s="62"/>
      <c r="DV56" s="62"/>
      <c r="DW56" s="62"/>
      <c r="DX56" s="62"/>
      <c r="DY56" s="62"/>
      <c r="DZ56" s="62"/>
      <c r="EA56" s="62"/>
      <c r="EB56" s="62"/>
    </row>
    <row r="57" spans="1:132" s="292" customFormat="1" ht="37.5" x14ac:dyDescent="0.2">
      <c r="A57" s="553" t="s">
        <v>7191</v>
      </c>
      <c r="B57" s="524"/>
      <c r="C57" s="21" t="s">
        <v>7229</v>
      </c>
      <c r="D57" s="21"/>
      <c r="E57" s="309">
        <v>1950</v>
      </c>
      <c r="F57" s="309">
        <f>ROUND(E57+(E57*10%),-2)</f>
        <v>2100</v>
      </c>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c r="DA57" s="62"/>
      <c r="DB57" s="62"/>
      <c r="DC57" s="62"/>
      <c r="DD57" s="62"/>
      <c r="DE57" s="62"/>
      <c r="DF57" s="62"/>
      <c r="DG57" s="62"/>
      <c r="DH57" s="62"/>
      <c r="DI57" s="62"/>
      <c r="DJ57" s="62"/>
      <c r="DK57" s="62"/>
      <c r="DL57" s="62"/>
      <c r="DM57" s="62"/>
      <c r="DN57" s="62"/>
      <c r="DO57" s="62"/>
      <c r="DP57" s="62"/>
      <c r="DQ57" s="62"/>
      <c r="DR57" s="62"/>
      <c r="DS57" s="62"/>
      <c r="DT57" s="62"/>
      <c r="DU57" s="62"/>
      <c r="DV57" s="62"/>
      <c r="DW57" s="62"/>
      <c r="DX57" s="62"/>
      <c r="DY57" s="62"/>
      <c r="DZ57" s="62"/>
      <c r="EA57" s="62"/>
      <c r="EB57" s="62"/>
    </row>
    <row r="58" spans="1:132" s="292" customFormat="1" x14ac:dyDescent="0.2">
      <c r="A58" s="353" t="s">
        <v>7230</v>
      </c>
      <c r="B58" s="21" t="s">
        <v>7231</v>
      </c>
      <c r="C58" s="21" t="s">
        <v>7232</v>
      </c>
      <c r="D58" s="21"/>
      <c r="E58" s="309">
        <v>1430</v>
      </c>
      <c r="F58" s="309">
        <f>ROUND(E58+(E58*10%),-2)</f>
        <v>1600</v>
      </c>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62"/>
      <c r="CE58" s="62"/>
      <c r="CF58" s="62"/>
      <c r="CG58" s="62"/>
      <c r="CH58" s="62"/>
      <c r="CI58" s="62"/>
      <c r="CJ58" s="62"/>
      <c r="CK58" s="62"/>
      <c r="CL58" s="62"/>
      <c r="CM58" s="62"/>
      <c r="CN58" s="62"/>
      <c r="CO58" s="62"/>
      <c r="CP58" s="62"/>
      <c r="CQ58" s="62"/>
      <c r="CR58" s="62"/>
      <c r="CS58" s="62"/>
      <c r="CT58" s="62"/>
      <c r="CU58" s="62"/>
      <c r="CV58" s="62"/>
      <c r="CW58" s="62"/>
      <c r="CX58" s="62"/>
      <c r="CY58" s="62"/>
      <c r="CZ58" s="62"/>
      <c r="DA58" s="62"/>
      <c r="DB58" s="62"/>
      <c r="DC58" s="62"/>
      <c r="DD58" s="62"/>
      <c r="DE58" s="62"/>
      <c r="DF58" s="62"/>
      <c r="DG58" s="62"/>
      <c r="DH58" s="62"/>
      <c r="DI58" s="62"/>
      <c r="DJ58" s="62"/>
      <c r="DK58" s="62"/>
      <c r="DL58" s="62"/>
      <c r="DM58" s="62"/>
      <c r="DN58" s="62"/>
      <c r="DO58" s="62"/>
      <c r="DP58" s="62"/>
      <c r="DQ58" s="62"/>
      <c r="DR58" s="62"/>
      <c r="DS58" s="62"/>
      <c r="DT58" s="62"/>
      <c r="DU58" s="62"/>
      <c r="DV58" s="62"/>
      <c r="DW58" s="62"/>
      <c r="DX58" s="62"/>
      <c r="DY58" s="62"/>
      <c r="DZ58" s="62"/>
      <c r="EA58" s="62"/>
      <c r="EB58" s="62"/>
    </row>
    <row r="59" spans="1:132" s="292" customFormat="1" x14ac:dyDescent="0.2">
      <c r="A59" s="353" t="s">
        <v>7233</v>
      </c>
      <c r="B59" s="21" t="s">
        <v>7234</v>
      </c>
      <c r="C59" s="21" t="s">
        <v>7235</v>
      </c>
      <c r="D59" s="21" t="s">
        <v>554</v>
      </c>
      <c r="E59" s="309">
        <v>858</v>
      </c>
      <c r="F59" s="309">
        <f>ROUND(E59+(E59*30%),-2)</f>
        <v>1100</v>
      </c>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c r="DA59" s="62"/>
      <c r="DB59" s="62"/>
      <c r="DC59" s="62"/>
      <c r="DD59" s="62"/>
      <c r="DE59" s="62"/>
      <c r="DF59" s="62"/>
      <c r="DG59" s="62"/>
      <c r="DH59" s="62"/>
      <c r="DI59" s="62"/>
      <c r="DJ59" s="62"/>
      <c r="DK59" s="62"/>
      <c r="DL59" s="62"/>
      <c r="DM59" s="62"/>
      <c r="DN59" s="62"/>
      <c r="DO59" s="62"/>
      <c r="DP59" s="62"/>
      <c r="DQ59" s="62"/>
      <c r="DR59" s="62"/>
      <c r="DS59" s="62"/>
      <c r="DT59" s="62"/>
      <c r="DU59" s="62"/>
      <c r="DV59" s="62"/>
      <c r="DW59" s="62"/>
      <c r="DX59" s="62"/>
      <c r="DY59" s="62"/>
      <c r="DZ59" s="62"/>
      <c r="EA59" s="62"/>
      <c r="EB59" s="62"/>
    </row>
    <row r="60" spans="1:132" s="292" customFormat="1" x14ac:dyDescent="0.2">
      <c r="A60" s="303">
        <v>3</v>
      </c>
      <c r="B60" s="304" t="s">
        <v>13</v>
      </c>
      <c r="C60" s="304"/>
      <c r="D60" s="304"/>
      <c r="E60" s="303"/>
      <c r="F60" s="355"/>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291"/>
      <c r="AL60" s="291"/>
      <c r="AM60" s="291"/>
      <c r="AN60" s="291"/>
      <c r="AO60" s="291"/>
      <c r="AP60" s="291"/>
      <c r="AQ60" s="291"/>
      <c r="AR60" s="291"/>
      <c r="AS60" s="291"/>
      <c r="AT60" s="291"/>
      <c r="AU60" s="291"/>
      <c r="AV60" s="291"/>
      <c r="AW60" s="291"/>
      <c r="AX60" s="291"/>
      <c r="AY60" s="291"/>
      <c r="AZ60" s="291"/>
      <c r="BA60" s="291"/>
      <c r="BB60" s="291"/>
      <c r="BC60" s="291"/>
      <c r="BD60" s="291"/>
      <c r="BE60" s="291"/>
      <c r="BF60" s="291"/>
      <c r="BG60" s="291"/>
      <c r="BH60" s="291"/>
      <c r="BI60" s="291"/>
      <c r="BJ60" s="291"/>
      <c r="BK60" s="291"/>
      <c r="BL60" s="291"/>
      <c r="BM60" s="291"/>
      <c r="BN60" s="291"/>
      <c r="BO60" s="291"/>
      <c r="BP60" s="291"/>
      <c r="BQ60" s="291"/>
      <c r="BR60" s="291"/>
      <c r="BS60" s="291"/>
      <c r="BT60" s="291"/>
      <c r="BU60" s="291"/>
      <c r="BV60" s="291"/>
      <c r="BW60" s="291"/>
      <c r="BX60" s="291"/>
      <c r="BY60" s="291"/>
      <c r="BZ60" s="291"/>
      <c r="CA60" s="291"/>
      <c r="CB60" s="291"/>
      <c r="CC60" s="291"/>
      <c r="CD60" s="291"/>
      <c r="CE60" s="291"/>
      <c r="CF60" s="291"/>
      <c r="CG60" s="291"/>
      <c r="CH60" s="291"/>
      <c r="CI60" s="291"/>
      <c r="CJ60" s="291"/>
      <c r="CK60" s="291"/>
      <c r="CL60" s="291"/>
      <c r="CM60" s="291"/>
      <c r="CN60" s="291"/>
      <c r="CO60" s="291"/>
      <c r="CP60" s="291"/>
      <c r="CQ60" s="291"/>
      <c r="CR60" s="291"/>
      <c r="CS60" s="291"/>
      <c r="CT60" s="291"/>
      <c r="CU60" s="291"/>
      <c r="CV60" s="291"/>
      <c r="CW60" s="291"/>
      <c r="CX60" s="291"/>
      <c r="CY60" s="291"/>
      <c r="CZ60" s="291"/>
      <c r="DA60" s="291"/>
      <c r="DB60" s="291"/>
      <c r="DC60" s="291"/>
      <c r="DD60" s="291"/>
      <c r="DE60" s="291"/>
      <c r="DF60" s="291"/>
      <c r="DG60" s="291"/>
      <c r="DH60" s="291"/>
      <c r="DI60" s="291"/>
      <c r="DJ60" s="291"/>
      <c r="DK60" s="291"/>
      <c r="DL60" s="291"/>
      <c r="DM60" s="291"/>
      <c r="DN60" s="291"/>
      <c r="DO60" s="291"/>
      <c r="DP60" s="291"/>
      <c r="DQ60" s="291"/>
      <c r="DR60" s="291"/>
      <c r="DS60" s="291"/>
      <c r="DT60" s="291"/>
      <c r="DU60" s="291"/>
      <c r="DV60" s="291"/>
      <c r="DW60" s="291"/>
      <c r="DX60" s="291"/>
      <c r="DY60" s="291"/>
      <c r="DZ60" s="291"/>
      <c r="EA60" s="291"/>
      <c r="EB60" s="291"/>
    </row>
    <row r="61" spans="1:132" s="292" customFormat="1" ht="56.25" x14ac:dyDescent="0.2">
      <c r="A61" s="523" t="s">
        <v>7236</v>
      </c>
      <c r="B61" s="524" t="s">
        <v>7237</v>
      </c>
      <c r="C61" s="21" t="s">
        <v>7238</v>
      </c>
      <c r="D61" s="21"/>
      <c r="E61" s="301">
        <v>7150</v>
      </c>
      <c r="F61" s="308">
        <f t="shared" ref="F61:F68" si="2">ROUND(E61+(E61*5%),-2)</f>
        <v>7500</v>
      </c>
    </row>
    <row r="62" spans="1:132" s="292" customFormat="1" ht="75" x14ac:dyDescent="0.2">
      <c r="A62" s="523" t="s">
        <v>7239</v>
      </c>
      <c r="B62" s="524"/>
      <c r="C62" s="21" t="s">
        <v>7240</v>
      </c>
      <c r="D62" s="21" t="s">
        <v>7241</v>
      </c>
      <c r="E62" s="301">
        <v>1300</v>
      </c>
      <c r="F62" s="308">
        <f t="shared" si="2"/>
        <v>1400</v>
      </c>
    </row>
    <row r="63" spans="1:132" s="292" customFormat="1" ht="37.5" x14ac:dyDescent="0.2">
      <c r="A63" s="23" t="s">
        <v>7242</v>
      </c>
      <c r="B63" s="21" t="s">
        <v>7243</v>
      </c>
      <c r="C63" s="21" t="s">
        <v>7244</v>
      </c>
      <c r="D63" s="21" t="s">
        <v>7245</v>
      </c>
      <c r="E63" s="301">
        <v>2025</v>
      </c>
      <c r="F63" s="308">
        <f t="shared" si="2"/>
        <v>2100</v>
      </c>
    </row>
    <row r="64" spans="1:132" s="292" customFormat="1" x14ac:dyDescent="0.2">
      <c r="A64" s="523" t="s">
        <v>7246</v>
      </c>
      <c r="B64" s="524" t="s">
        <v>7247</v>
      </c>
      <c r="C64" s="21" t="s">
        <v>1168</v>
      </c>
      <c r="D64" s="21"/>
      <c r="E64" s="301">
        <v>2860</v>
      </c>
      <c r="F64" s="308">
        <f t="shared" si="2"/>
        <v>3000</v>
      </c>
    </row>
    <row r="65" spans="1:6" s="292" customFormat="1" x14ac:dyDescent="0.2">
      <c r="A65" s="523" t="s">
        <v>7239</v>
      </c>
      <c r="B65" s="524"/>
      <c r="C65" s="21" t="s">
        <v>7138</v>
      </c>
      <c r="D65" s="21"/>
      <c r="E65" s="301">
        <v>1755</v>
      </c>
      <c r="F65" s="308">
        <f t="shared" si="2"/>
        <v>1800</v>
      </c>
    </row>
    <row r="66" spans="1:6" s="292" customFormat="1" ht="56.25" x14ac:dyDescent="0.2">
      <c r="A66" s="23" t="s">
        <v>7248</v>
      </c>
      <c r="B66" s="21" t="s">
        <v>7249</v>
      </c>
      <c r="C66" s="21" t="s">
        <v>1168</v>
      </c>
      <c r="D66" s="21"/>
      <c r="E66" s="301">
        <v>2860</v>
      </c>
      <c r="F66" s="308">
        <f t="shared" si="2"/>
        <v>3000</v>
      </c>
    </row>
    <row r="67" spans="1:6" s="292" customFormat="1" x14ac:dyDescent="0.2">
      <c r="A67" s="523" t="s">
        <v>7250</v>
      </c>
      <c r="B67" s="524" t="s">
        <v>7251</v>
      </c>
      <c r="C67" s="524" t="s">
        <v>7252</v>
      </c>
      <c r="D67" s="21" t="s">
        <v>7253</v>
      </c>
      <c r="E67" s="301">
        <v>2175</v>
      </c>
      <c r="F67" s="308">
        <f t="shared" si="2"/>
        <v>2300</v>
      </c>
    </row>
    <row r="68" spans="1:6" s="292" customFormat="1" x14ac:dyDescent="0.2">
      <c r="A68" s="523" t="s">
        <v>7239</v>
      </c>
      <c r="B68" s="524"/>
      <c r="C68" s="524"/>
      <c r="D68" s="21" t="s">
        <v>7254</v>
      </c>
      <c r="E68" s="301">
        <v>2475</v>
      </c>
      <c r="F68" s="308">
        <f t="shared" si="2"/>
        <v>2600</v>
      </c>
    </row>
    <row r="69" spans="1:6" s="292" customFormat="1" ht="93.75" x14ac:dyDescent="0.2">
      <c r="A69" s="23" t="s">
        <v>7255</v>
      </c>
      <c r="B69" s="21" t="s">
        <v>7256</v>
      </c>
      <c r="C69" s="21" t="s">
        <v>7252</v>
      </c>
      <c r="D69" s="21" t="s">
        <v>7257</v>
      </c>
      <c r="E69" s="301">
        <v>715</v>
      </c>
      <c r="F69" s="308">
        <f>ROUND(E69+(E69*40%),-2)</f>
        <v>1000</v>
      </c>
    </row>
    <row r="70" spans="1:6" s="292" customFormat="1" x14ac:dyDescent="0.2">
      <c r="A70" s="523" t="s">
        <v>7258</v>
      </c>
      <c r="B70" s="524" t="s">
        <v>7259</v>
      </c>
      <c r="C70" s="21" t="s">
        <v>7260</v>
      </c>
      <c r="D70" s="21" t="s">
        <v>7261</v>
      </c>
      <c r="E70" s="301">
        <v>1430</v>
      </c>
      <c r="F70" s="308">
        <f>ROUND(E70+(E70*5%),-2)</f>
        <v>1500</v>
      </c>
    </row>
    <row r="71" spans="1:6" s="292" customFormat="1" x14ac:dyDescent="0.2">
      <c r="A71" s="523" t="s">
        <v>7239</v>
      </c>
      <c r="B71" s="524"/>
      <c r="C71" s="21" t="s">
        <v>7261</v>
      </c>
      <c r="D71" s="21" t="s">
        <v>7262</v>
      </c>
      <c r="E71" s="301"/>
      <c r="F71" s="308">
        <v>1300</v>
      </c>
    </row>
    <row r="72" spans="1:6" s="292" customFormat="1" ht="75" x14ac:dyDescent="0.2">
      <c r="A72" s="23" t="s">
        <v>7263</v>
      </c>
      <c r="B72" s="21" t="s">
        <v>7264</v>
      </c>
      <c r="C72" s="21" t="s">
        <v>7265</v>
      </c>
      <c r="D72" s="21" t="s">
        <v>7266</v>
      </c>
      <c r="E72" s="301">
        <v>1040</v>
      </c>
      <c r="F72" s="308">
        <f t="shared" ref="F72:F78" si="3">ROUND(E72+(E72*5%),-2)</f>
        <v>1100</v>
      </c>
    </row>
    <row r="73" spans="1:6" s="292" customFormat="1" ht="37.5" x14ac:dyDescent="0.2">
      <c r="A73" s="23" t="s">
        <v>7267</v>
      </c>
      <c r="B73" s="21" t="s">
        <v>7268</v>
      </c>
      <c r="C73" s="21" t="s">
        <v>7269</v>
      </c>
      <c r="D73" s="21" t="s">
        <v>7177</v>
      </c>
      <c r="E73" s="301">
        <v>1040</v>
      </c>
      <c r="F73" s="308">
        <f t="shared" si="3"/>
        <v>1100</v>
      </c>
    </row>
    <row r="74" spans="1:6" s="292" customFormat="1" x14ac:dyDescent="0.2">
      <c r="A74" s="523" t="s">
        <v>7270</v>
      </c>
      <c r="B74" s="524" t="s">
        <v>7271</v>
      </c>
      <c r="C74" s="524" t="s">
        <v>7272</v>
      </c>
      <c r="D74" s="21" t="s">
        <v>7273</v>
      </c>
      <c r="E74" s="301">
        <v>4200</v>
      </c>
      <c r="F74" s="308">
        <f t="shared" si="3"/>
        <v>4400</v>
      </c>
    </row>
    <row r="75" spans="1:6" s="292" customFormat="1" x14ac:dyDescent="0.2">
      <c r="A75" s="523" t="s">
        <v>7239</v>
      </c>
      <c r="B75" s="524"/>
      <c r="C75" s="524"/>
      <c r="D75" s="21" t="s">
        <v>7274</v>
      </c>
      <c r="E75" s="301">
        <v>4950</v>
      </c>
      <c r="F75" s="308">
        <f t="shared" si="3"/>
        <v>5200</v>
      </c>
    </row>
    <row r="76" spans="1:6" s="292" customFormat="1" x14ac:dyDescent="0.2">
      <c r="A76" s="523" t="s">
        <v>7239</v>
      </c>
      <c r="B76" s="524"/>
      <c r="C76" s="21" t="s">
        <v>7275</v>
      </c>
      <c r="D76" s="21" t="s">
        <v>7252</v>
      </c>
      <c r="E76" s="301">
        <v>8250</v>
      </c>
      <c r="F76" s="308">
        <f t="shared" si="3"/>
        <v>8700</v>
      </c>
    </row>
    <row r="77" spans="1:6" s="292" customFormat="1" x14ac:dyDescent="0.2">
      <c r="A77" s="523" t="s">
        <v>7276</v>
      </c>
      <c r="B77" s="524" t="s">
        <v>7277</v>
      </c>
      <c r="C77" s="21" t="s">
        <v>7278</v>
      </c>
      <c r="D77" s="21"/>
      <c r="E77" s="301">
        <v>7150</v>
      </c>
      <c r="F77" s="308">
        <f t="shared" si="3"/>
        <v>7500</v>
      </c>
    </row>
    <row r="78" spans="1:6" s="292" customFormat="1" ht="37.5" x14ac:dyDescent="0.2">
      <c r="A78" s="523" t="s">
        <v>7239</v>
      </c>
      <c r="B78" s="524"/>
      <c r="C78" s="21" t="s">
        <v>7279</v>
      </c>
      <c r="D78" s="21"/>
      <c r="E78" s="301">
        <v>6500</v>
      </c>
      <c r="F78" s="308">
        <f t="shared" si="3"/>
        <v>6800</v>
      </c>
    </row>
    <row r="79" spans="1:6" s="292" customFormat="1" ht="93.75" x14ac:dyDescent="0.2">
      <c r="A79" s="23" t="s">
        <v>7280</v>
      </c>
      <c r="B79" s="21" t="s">
        <v>7281</v>
      </c>
      <c r="C79" s="21" t="s">
        <v>7282</v>
      </c>
      <c r="D79" s="21"/>
      <c r="E79" s="301"/>
      <c r="F79" s="308">
        <v>3000</v>
      </c>
    </row>
    <row r="80" spans="1:6" s="292" customFormat="1" ht="37.5" x14ac:dyDescent="0.2">
      <c r="A80" s="23" t="s">
        <v>7283</v>
      </c>
      <c r="B80" s="21" t="s">
        <v>7284</v>
      </c>
      <c r="C80" s="21" t="s">
        <v>7272</v>
      </c>
      <c r="D80" s="21" t="s">
        <v>7285</v>
      </c>
      <c r="E80" s="301"/>
      <c r="F80" s="308">
        <v>2800</v>
      </c>
    </row>
    <row r="81" spans="1:132" s="292" customFormat="1" ht="37.5" x14ac:dyDescent="0.2">
      <c r="A81" s="23" t="s">
        <v>7286</v>
      </c>
      <c r="B81" s="21" t="s">
        <v>7287</v>
      </c>
      <c r="C81" s="21" t="s">
        <v>7288</v>
      </c>
      <c r="D81" s="21" t="s">
        <v>7289</v>
      </c>
      <c r="E81" s="301"/>
      <c r="F81" s="308">
        <v>2800</v>
      </c>
    </row>
    <row r="82" spans="1:132" s="292" customFormat="1" x14ac:dyDescent="0.2">
      <c r="A82" s="303">
        <v>4</v>
      </c>
      <c r="B82" s="304" t="s">
        <v>14</v>
      </c>
      <c r="C82" s="304"/>
      <c r="D82" s="304"/>
      <c r="E82" s="303"/>
      <c r="F82" s="355"/>
      <c r="G82" s="290"/>
      <c r="H82" s="290"/>
      <c r="I82" s="290"/>
      <c r="J82" s="290"/>
      <c r="K82" s="290"/>
      <c r="L82" s="290"/>
      <c r="M82" s="290"/>
      <c r="N82" s="290"/>
      <c r="O82" s="290"/>
      <c r="P82" s="290"/>
      <c r="Q82" s="290"/>
      <c r="R82" s="290"/>
      <c r="S82" s="290"/>
      <c r="T82" s="290"/>
      <c r="U82" s="290"/>
      <c r="V82" s="290"/>
      <c r="W82" s="290"/>
      <c r="X82" s="290"/>
      <c r="Y82" s="290"/>
      <c r="Z82" s="290"/>
      <c r="AA82" s="290"/>
      <c r="AB82" s="290"/>
      <c r="AC82" s="290"/>
      <c r="AD82" s="290"/>
      <c r="AE82" s="290"/>
      <c r="AF82" s="290"/>
      <c r="AG82" s="290"/>
      <c r="AH82" s="290"/>
      <c r="AI82" s="290"/>
      <c r="AJ82" s="290"/>
      <c r="AK82" s="290"/>
      <c r="AL82" s="290"/>
      <c r="AM82" s="290"/>
      <c r="AN82" s="290"/>
      <c r="AO82" s="290"/>
      <c r="AP82" s="290"/>
      <c r="AQ82" s="290"/>
      <c r="AR82" s="290"/>
      <c r="AS82" s="290"/>
      <c r="AT82" s="290"/>
      <c r="AU82" s="290"/>
      <c r="AV82" s="290"/>
      <c r="AW82" s="290"/>
      <c r="AX82" s="290"/>
      <c r="AY82" s="290"/>
      <c r="AZ82" s="290"/>
      <c r="BA82" s="290"/>
      <c r="BB82" s="290"/>
      <c r="BC82" s="290"/>
      <c r="BD82" s="290"/>
      <c r="BE82" s="290"/>
      <c r="BF82" s="290"/>
      <c r="BG82" s="290"/>
      <c r="BH82" s="290"/>
      <c r="BI82" s="290"/>
      <c r="BJ82" s="290"/>
      <c r="BK82" s="290"/>
      <c r="BL82" s="290"/>
      <c r="BM82" s="290"/>
      <c r="BN82" s="290"/>
      <c r="BO82" s="290"/>
      <c r="BP82" s="290"/>
      <c r="BQ82" s="290"/>
      <c r="BR82" s="290"/>
      <c r="BS82" s="290"/>
      <c r="BT82" s="290"/>
      <c r="BU82" s="290"/>
      <c r="BV82" s="290"/>
      <c r="BW82" s="290"/>
      <c r="BX82" s="290"/>
      <c r="BY82" s="290"/>
      <c r="BZ82" s="290"/>
      <c r="CA82" s="290"/>
      <c r="CB82" s="290"/>
      <c r="CC82" s="290"/>
      <c r="CD82" s="290"/>
      <c r="CE82" s="290"/>
      <c r="CF82" s="290"/>
      <c r="CG82" s="290"/>
      <c r="CH82" s="290"/>
      <c r="CI82" s="290"/>
      <c r="CJ82" s="290"/>
      <c r="CK82" s="290"/>
      <c r="CL82" s="290"/>
      <c r="CM82" s="290"/>
      <c r="CN82" s="290"/>
      <c r="CO82" s="290"/>
      <c r="CP82" s="290"/>
      <c r="CQ82" s="290"/>
      <c r="CR82" s="290"/>
      <c r="CS82" s="290"/>
      <c r="CT82" s="290"/>
      <c r="CU82" s="290"/>
      <c r="CV82" s="290"/>
      <c r="CW82" s="290"/>
      <c r="CX82" s="290"/>
      <c r="CY82" s="290"/>
      <c r="CZ82" s="290"/>
      <c r="DA82" s="290"/>
      <c r="DB82" s="290"/>
      <c r="DC82" s="290"/>
      <c r="DD82" s="290"/>
      <c r="DE82" s="290"/>
      <c r="DF82" s="290"/>
      <c r="DG82" s="290"/>
      <c r="DH82" s="290"/>
      <c r="DI82" s="290"/>
      <c r="DJ82" s="290"/>
      <c r="DK82" s="290"/>
      <c r="DL82" s="290"/>
      <c r="DM82" s="290"/>
      <c r="DN82" s="290"/>
      <c r="DO82" s="290"/>
      <c r="DP82" s="290"/>
      <c r="DQ82" s="290"/>
      <c r="DR82" s="290"/>
      <c r="DS82" s="290"/>
      <c r="DT82" s="290"/>
      <c r="DU82" s="290"/>
      <c r="DV82" s="290"/>
      <c r="DW82" s="290"/>
      <c r="DX82" s="290"/>
      <c r="DY82" s="290"/>
      <c r="DZ82" s="290"/>
      <c r="EA82" s="290"/>
      <c r="EB82" s="290"/>
    </row>
    <row r="83" spans="1:132" s="292" customFormat="1" x14ac:dyDescent="0.2">
      <c r="A83" s="23" t="s">
        <v>7290</v>
      </c>
      <c r="B83" s="21" t="s">
        <v>7291</v>
      </c>
      <c r="C83" s="21" t="s">
        <v>7292</v>
      </c>
      <c r="D83" s="21" t="s">
        <v>7293</v>
      </c>
      <c r="E83" s="301">
        <v>1430</v>
      </c>
      <c r="F83" s="308">
        <f>ROUND(E83+(E83*10%),-2)</f>
        <v>1600</v>
      </c>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c r="DA83" s="62"/>
      <c r="DB83" s="62"/>
      <c r="DC83" s="62"/>
      <c r="DD83" s="62"/>
      <c r="DE83" s="62"/>
      <c r="DF83" s="62"/>
      <c r="DG83" s="62"/>
      <c r="DH83" s="62"/>
      <c r="DI83" s="62"/>
      <c r="DJ83" s="62"/>
      <c r="DK83" s="62"/>
      <c r="DL83" s="62"/>
      <c r="DM83" s="62"/>
      <c r="DN83" s="62"/>
      <c r="DO83" s="62"/>
      <c r="DP83" s="62"/>
      <c r="DQ83" s="62"/>
      <c r="DR83" s="62"/>
      <c r="DS83" s="62"/>
      <c r="DT83" s="62"/>
      <c r="DU83" s="62"/>
      <c r="DV83" s="62"/>
      <c r="DW83" s="62"/>
      <c r="DX83" s="62"/>
      <c r="DY83" s="62"/>
      <c r="DZ83" s="62"/>
      <c r="EA83" s="62"/>
      <c r="EB83" s="62"/>
    </row>
    <row r="84" spans="1:132" s="292" customFormat="1" ht="56.25" x14ac:dyDescent="0.2">
      <c r="A84" s="523" t="s">
        <v>7294</v>
      </c>
      <c r="B84" s="524" t="s">
        <v>7295</v>
      </c>
      <c r="C84" s="21" t="s">
        <v>7296</v>
      </c>
      <c r="D84" s="21" t="s">
        <v>7297</v>
      </c>
      <c r="E84" s="301">
        <v>1430</v>
      </c>
      <c r="F84" s="308">
        <f>ROUND(E84+(E84*10%),-2)</f>
        <v>1600</v>
      </c>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2"/>
      <c r="CE84" s="62"/>
      <c r="CF84" s="62"/>
      <c r="CG84" s="62"/>
      <c r="CH84" s="62"/>
      <c r="CI84" s="62"/>
      <c r="CJ84" s="62"/>
      <c r="CK84" s="62"/>
      <c r="CL84" s="62"/>
      <c r="CM84" s="62"/>
      <c r="CN84" s="62"/>
      <c r="CO84" s="62"/>
      <c r="CP84" s="62"/>
      <c r="CQ84" s="62"/>
      <c r="CR84" s="62"/>
      <c r="CS84" s="62"/>
      <c r="CT84" s="62"/>
      <c r="CU84" s="62"/>
      <c r="CV84" s="62"/>
      <c r="CW84" s="62"/>
      <c r="CX84" s="62"/>
      <c r="CY84" s="62"/>
      <c r="CZ84" s="62"/>
      <c r="DA84" s="62"/>
      <c r="DB84" s="62"/>
      <c r="DC84" s="62"/>
      <c r="DD84" s="62"/>
      <c r="DE84" s="62"/>
      <c r="DF84" s="62"/>
      <c r="DG84" s="62"/>
      <c r="DH84" s="62"/>
      <c r="DI84" s="62"/>
      <c r="DJ84" s="62"/>
      <c r="DK84" s="62"/>
      <c r="DL84" s="62"/>
      <c r="DM84" s="62"/>
      <c r="DN84" s="62"/>
      <c r="DO84" s="62"/>
      <c r="DP84" s="62"/>
      <c r="DQ84" s="62"/>
      <c r="DR84" s="62"/>
      <c r="DS84" s="62"/>
      <c r="DT84" s="62"/>
      <c r="DU84" s="62"/>
      <c r="DV84" s="62"/>
      <c r="DW84" s="62"/>
      <c r="DX84" s="62"/>
      <c r="DY84" s="62"/>
      <c r="DZ84" s="62"/>
      <c r="EA84" s="62"/>
      <c r="EB84" s="62"/>
    </row>
    <row r="85" spans="1:132" s="292" customFormat="1" ht="56.25" x14ac:dyDescent="0.2">
      <c r="A85" s="523" t="s">
        <v>7298</v>
      </c>
      <c r="B85" s="524"/>
      <c r="C85" s="21" t="s">
        <v>7296</v>
      </c>
      <c r="D85" s="21" t="s">
        <v>7299</v>
      </c>
      <c r="E85" s="301">
        <v>858</v>
      </c>
      <c r="F85" s="308">
        <f>ROUND(E85+(E85*30%),-2)</f>
        <v>1100</v>
      </c>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c r="DA85" s="62"/>
      <c r="DB85" s="62"/>
      <c r="DC85" s="62"/>
      <c r="DD85" s="62"/>
      <c r="DE85" s="62"/>
      <c r="DF85" s="62"/>
      <c r="DG85" s="62"/>
      <c r="DH85" s="62"/>
      <c r="DI85" s="62"/>
      <c r="DJ85" s="62"/>
      <c r="DK85" s="62"/>
      <c r="DL85" s="62"/>
      <c r="DM85" s="62"/>
      <c r="DN85" s="62"/>
      <c r="DO85" s="62"/>
      <c r="DP85" s="62"/>
      <c r="DQ85" s="62"/>
      <c r="DR85" s="62"/>
      <c r="DS85" s="62"/>
      <c r="DT85" s="62"/>
      <c r="DU85" s="62"/>
      <c r="DV85" s="62"/>
      <c r="DW85" s="62"/>
      <c r="DX85" s="62"/>
      <c r="DY85" s="62"/>
      <c r="DZ85" s="62"/>
      <c r="EA85" s="62"/>
      <c r="EB85" s="62"/>
    </row>
    <row r="86" spans="1:132" s="292" customFormat="1" x14ac:dyDescent="0.2">
      <c r="A86" s="523" t="s">
        <v>7300</v>
      </c>
      <c r="B86" s="524" t="s">
        <v>7301</v>
      </c>
      <c r="C86" s="21" t="s">
        <v>7137</v>
      </c>
      <c r="D86" s="21"/>
      <c r="E86" s="301">
        <v>1040</v>
      </c>
      <c r="F86" s="308">
        <f>ROUND(E86+(E86*10%),-2)</f>
        <v>1100</v>
      </c>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c r="DA86" s="62"/>
      <c r="DB86" s="62"/>
      <c r="DC86" s="62"/>
      <c r="DD86" s="62"/>
      <c r="DE86" s="62"/>
      <c r="DF86" s="62"/>
      <c r="DG86" s="62"/>
      <c r="DH86" s="62"/>
      <c r="DI86" s="62"/>
      <c r="DJ86" s="62"/>
      <c r="DK86" s="62"/>
      <c r="DL86" s="62"/>
      <c r="DM86" s="62"/>
      <c r="DN86" s="62"/>
      <c r="DO86" s="62"/>
      <c r="DP86" s="62"/>
      <c r="DQ86" s="62"/>
      <c r="DR86" s="62"/>
      <c r="DS86" s="62"/>
      <c r="DT86" s="62"/>
      <c r="DU86" s="62"/>
      <c r="DV86" s="62"/>
      <c r="DW86" s="62"/>
      <c r="DX86" s="62"/>
      <c r="DY86" s="62"/>
      <c r="DZ86" s="62"/>
      <c r="EA86" s="62"/>
      <c r="EB86" s="62"/>
    </row>
    <row r="87" spans="1:132" s="292" customFormat="1" x14ac:dyDescent="0.2">
      <c r="A87" s="523" t="s">
        <v>7298</v>
      </c>
      <c r="B87" s="524"/>
      <c r="C87" s="21" t="s">
        <v>7138</v>
      </c>
      <c r="D87" s="21"/>
      <c r="E87" s="301">
        <v>715</v>
      </c>
      <c r="F87" s="308">
        <f>ROUND(E87+(E87*40%),-2)</f>
        <v>1000</v>
      </c>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c r="DG87" s="62"/>
      <c r="DH87" s="62"/>
      <c r="DI87" s="62"/>
      <c r="DJ87" s="62"/>
      <c r="DK87" s="62"/>
      <c r="DL87" s="62"/>
      <c r="DM87" s="62"/>
      <c r="DN87" s="62"/>
      <c r="DO87" s="62"/>
      <c r="DP87" s="62"/>
      <c r="DQ87" s="62"/>
      <c r="DR87" s="62"/>
      <c r="DS87" s="62"/>
      <c r="DT87" s="62"/>
      <c r="DU87" s="62"/>
      <c r="DV87" s="62"/>
      <c r="DW87" s="62"/>
      <c r="DX87" s="62"/>
      <c r="DY87" s="62"/>
      <c r="DZ87" s="62"/>
      <c r="EA87" s="62"/>
      <c r="EB87" s="62"/>
    </row>
    <row r="88" spans="1:132" s="292" customFormat="1" x14ac:dyDescent="0.2">
      <c r="A88" s="523" t="s">
        <v>7302</v>
      </c>
      <c r="B88" s="524" t="s">
        <v>7303</v>
      </c>
      <c r="C88" s="21" t="s">
        <v>7137</v>
      </c>
      <c r="D88" s="21"/>
      <c r="E88" s="301">
        <v>1040</v>
      </c>
      <c r="F88" s="308">
        <f>ROUND(E88+(E88*10%),-2)</f>
        <v>1100</v>
      </c>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c r="DA88" s="62"/>
      <c r="DB88" s="62"/>
      <c r="DC88" s="62"/>
      <c r="DD88" s="62"/>
      <c r="DE88" s="62"/>
      <c r="DF88" s="62"/>
      <c r="DG88" s="62"/>
      <c r="DH88" s="62"/>
      <c r="DI88" s="62"/>
      <c r="DJ88" s="62"/>
      <c r="DK88" s="62"/>
      <c r="DL88" s="62"/>
      <c r="DM88" s="62"/>
      <c r="DN88" s="62"/>
      <c r="DO88" s="62"/>
      <c r="DP88" s="62"/>
      <c r="DQ88" s="62"/>
      <c r="DR88" s="62"/>
      <c r="DS88" s="62"/>
      <c r="DT88" s="62"/>
      <c r="DU88" s="62"/>
      <c r="DV88" s="62"/>
      <c r="DW88" s="62"/>
      <c r="DX88" s="62"/>
      <c r="DY88" s="62"/>
      <c r="DZ88" s="62"/>
      <c r="EA88" s="62"/>
      <c r="EB88" s="62"/>
    </row>
    <row r="89" spans="1:132" s="292" customFormat="1" x14ac:dyDescent="0.2">
      <c r="A89" s="523" t="s">
        <v>7298</v>
      </c>
      <c r="B89" s="524"/>
      <c r="C89" s="21" t="s">
        <v>7138</v>
      </c>
      <c r="D89" s="21"/>
      <c r="E89" s="301">
        <v>715</v>
      </c>
      <c r="F89" s="308">
        <f>ROUND(E89+(E89*40%),-2)</f>
        <v>1000</v>
      </c>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c r="DA89" s="62"/>
      <c r="DB89" s="62"/>
      <c r="DC89" s="62"/>
      <c r="DD89" s="62"/>
      <c r="DE89" s="62"/>
      <c r="DF89" s="62"/>
      <c r="DG89" s="62"/>
      <c r="DH89" s="62"/>
      <c r="DI89" s="62"/>
      <c r="DJ89" s="62"/>
      <c r="DK89" s="62"/>
      <c r="DL89" s="62"/>
      <c r="DM89" s="62"/>
      <c r="DN89" s="62"/>
      <c r="DO89" s="62"/>
      <c r="DP89" s="62"/>
      <c r="DQ89" s="62"/>
      <c r="DR89" s="62"/>
      <c r="DS89" s="62"/>
      <c r="DT89" s="62"/>
      <c r="DU89" s="62"/>
      <c r="DV89" s="62"/>
      <c r="DW89" s="62"/>
      <c r="DX89" s="62"/>
      <c r="DY89" s="62"/>
      <c r="DZ89" s="62"/>
      <c r="EA89" s="62"/>
      <c r="EB89" s="62"/>
    </row>
    <row r="90" spans="1:132" s="292" customFormat="1" x14ac:dyDescent="0.2">
      <c r="A90" s="303">
        <v>5</v>
      </c>
      <c r="B90" s="304" t="s">
        <v>15</v>
      </c>
      <c r="C90" s="304"/>
      <c r="D90" s="304"/>
      <c r="E90" s="303"/>
      <c r="F90" s="355"/>
      <c r="G90" s="290"/>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c r="BP90" s="290"/>
      <c r="BQ90" s="290"/>
      <c r="BR90" s="290"/>
      <c r="BS90" s="290"/>
      <c r="BT90" s="290"/>
      <c r="BU90" s="290"/>
      <c r="BV90" s="290"/>
      <c r="BW90" s="290"/>
      <c r="BX90" s="290"/>
      <c r="BY90" s="290"/>
      <c r="BZ90" s="290"/>
      <c r="CA90" s="290"/>
      <c r="CB90" s="290"/>
      <c r="CC90" s="290"/>
      <c r="CD90" s="290"/>
      <c r="CE90" s="290"/>
      <c r="CF90" s="290"/>
      <c r="CG90" s="290"/>
      <c r="CH90" s="290"/>
      <c r="CI90" s="290"/>
      <c r="CJ90" s="290"/>
      <c r="CK90" s="290"/>
      <c r="CL90" s="290"/>
      <c r="CM90" s="290"/>
      <c r="CN90" s="290"/>
      <c r="CO90" s="290"/>
      <c r="CP90" s="290"/>
      <c r="CQ90" s="290"/>
      <c r="CR90" s="290"/>
      <c r="CS90" s="290"/>
      <c r="CT90" s="290"/>
      <c r="CU90" s="290"/>
      <c r="CV90" s="290"/>
      <c r="CW90" s="290"/>
      <c r="CX90" s="290"/>
      <c r="CY90" s="290"/>
      <c r="CZ90" s="290"/>
      <c r="DA90" s="290"/>
      <c r="DB90" s="290"/>
      <c r="DC90" s="290"/>
      <c r="DD90" s="290"/>
      <c r="DE90" s="290"/>
      <c r="DF90" s="290"/>
      <c r="DG90" s="290"/>
      <c r="DH90" s="290"/>
      <c r="DI90" s="290"/>
      <c r="DJ90" s="290"/>
      <c r="DK90" s="290"/>
      <c r="DL90" s="290"/>
      <c r="DM90" s="290"/>
      <c r="DN90" s="290"/>
      <c r="DO90" s="290"/>
      <c r="DP90" s="290"/>
      <c r="DQ90" s="290"/>
      <c r="DR90" s="290"/>
      <c r="DS90" s="290"/>
      <c r="DT90" s="290"/>
      <c r="DU90" s="290"/>
      <c r="DV90" s="290"/>
      <c r="DW90" s="290"/>
      <c r="DX90" s="290"/>
      <c r="DY90" s="290"/>
      <c r="DZ90" s="290"/>
      <c r="EA90" s="290"/>
      <c r="EB90" s="290"/>
    </row>
    <row r="91" spans="1:132" s="292" customFormat="1" x14ac:dyDescent="0.2">
      <c r="A91" s="523" t="s">
        <v>7304</v>
      </c>
      <c r="B91" s="524" t="s">
        <v>7305</v>
      </c>
      <c r="C91" s="21" t="s">
        <v>7306</v>
      </c>
      <c r="D91" s="21" t="s">
        <v>7307</v>
      </c>
      <c r="E91" s="301">
        <v>1430</v>
      </c>
      <c r="F91" s="309">
        <v>1430</v>
      </c>
      <c r="G91" s="62"/>
      <c r="H91" s="62"/>
      <c r="I91" s="62"/>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c r="DU91" s="62"/>
      <c r="DV91" s="62"/>
      <c r="DW91" s="62"/>
      <c r="DX91" s="62"/>
      <c r="DY91" s="62"/>
      <c r="DZ91" s="62"/>
      <c r="EA91" s="62"/>
      <c r="EB91" s="62"/>
    </row>
    <row r="92" spans="1:132" s="292" customFormat="1" ht="56.25" x14ac:dyDescent="0.2">
      <c r="A92" s="523" t="s">
        <v>7308</v>
      </c>
      <c r="B92" s="524"/>
      <c r="C92" s="21" t="s">
        <v>7309</v>
      </c>
      <c r="D92" s="21" t="s">
        <v>7310</v>
      </c>
      <c r="E92" s="301">
        <v>1430</v>
      </c>
      <c r="F92" s="309">
        <v>1430</v>
      </c>
      <c r="G92" s="62"/>
      <c r="H92" s="62"/>
      <c r="I92" s="62"/>
      <c r="J92" s="62"/>
      <c r="K92" s="62"/>
      <c r="L92" s="62"/>
      <c r="M92" s="62"/>
      <c r="N92" s="62"/>
      <c r="O92" s="62"/>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62"/>
      <c r="CE92" s="62"/>
      <c r="CF92" s="62"/>
      <c r="CG92" s="62"/>
      <c r="CH92" s="62"/>
      <c r="CI92" s="62"/>
      <c r="CJ92" s="62"/>
      <c r="CK92" s="62"/>
      <c r="CL92" s="62"/>
      <c r="CM92" s="62"/>
      <c r="CN92" s="62"/>
      <c r="CO92" s="62"/>
      <c r="CP92" s="62"/>
      <c r="CQ92" s="62"/>
      <c r="CR92" s="62"/>
      <c r="CS92" s="62"/>
      <c r="CT92" s="62"/>
      <c r="CU92" s="62"/>
      <c r="CV92" s="62"/>
      <c r="CW92" s="62"/>
      <c r="CX92" s="62"/>
      <c r="CY92" s="62"/>
      <c r="CZ92" s="62"/>
      <c r="DA92" s="62"/>
      <c r="DB92" s="62"/>
      <c r="DC92" s="62"/>
      <c r="DD92" s="62"/>
      <c r="DE92" s="62"/>
      <c r="DF92" s="62"/>
      <c r="DG92" s="62"/>
      <c r="DH92" s="62"/>
      <c r="DI92" s="62"/>
      <c r="DJ92" s="62"/>
      <c r="DK92" s="62"/>
      <c r="DL92" s="62"/>
      <c r="DM92" s="62"/>
      <c r="DN92" s="62"/>
      <c r="DO92" s="62"/>
      <c r="DP92" s="62"/>
      <c r="DQ92" s="62"/>
      <c r="DR92" s="62"/>
      <c r="DS92" s="62"/>
      <c r="DT92" s="62"/>
      <c r="DU92" s="62"/>
      <c r="DV92" s="62"/>
      <c r="DW92" s="62"/>
      <c r="DX92" s="62"/>
      <c r="DY92" s="62"/>
      <c r="DZ92" s="62"/>
      <c r="EA92" s="62"/>
      <c r="EB92" s="62"/>
    </row>
    <row r="93" spans="1:132" s="292" customFormat="1" x14ac:dyDescent="0.2">
      <c r="A93" s="23" t="s">
        <v>7311</v>
      </c>
      <c r="B93" s="21" t="s">
        <v>7312</v>
      </c>
      <c r="C93" s="21" t="s">
        <v>7313</v>
      </c>
      <c r="D93" s="21"/>
      <c r="E93" s="301">
        <v>3185</v>
      </c>
      <c r="F93" s="309">
        <v>3185</v>
      </c>
      <c r="G93" s="62"/>
      <c r="H93" s="62"/>
      <c r="I93" s="62"/>
      <c r="J93" s="62"/>
      <c r="K93" s="62"/>
      <c r="L93" s="62"/>
      <c r="M93" s="62"/>
      <c r="N93" s="62"/>
      <c r="O93" s="62"/>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62"/>
      <c r="CE93" s="62"/>
      <c r="CF93" s="62"/>
      <c r="CG93" s="62"/>
      <c r="CH93" s="62"/>
      <c r="CI93" s="62"/>
      <c r="CJ93" s="62"/>
      <c r="CK93" s="62"/>
      <c r="CL93" s="62"/>
      <c r="CM93" s="62"/>
      <c r="CN93" s="62"/>
      <c r="CO93" s="62"/>
      <c r="CP93" s="62"/>
      <c r="CQ93" s="62"/>
      <c r="CR93" s="62"/>
      <c r="CS93" s="62"/>
      <c r="CT93" s="62"/>
      <c r="CU93" s="62"/>
      <c r="CV93" s="62"/>
      <c r="CW93" s="62"/>
      <c r="CX93" s="62"/>
      <c r="CY93" s="62"/>
      <c r="CZ93" s="62"/>
      <c r="DA93" s="62"/>
      <c r="DB93" s="62"/>
      <c r="DC93" s="62"/>
      <c r="DD93" s="62"/>
      <c r="DE93" s="62"/>
      <c r="DF93" s="62"/>
      <c r="DG93" s="62"/>
      <c r="DH93" s="62"/>
      <c r="DI93" s="62"/>
      <c r="DJ93" s="62"/>
      <c r="DK93" s="62"/>
      <c r="DL93" s="62"/>
      <c r="DM93" s="62"/>
      <c r="DN93" s="62"/>
      <c r="DO93" s="62"/>
      <c r="DP93" s="62"/>
      <c r="DQ93" s="62"/>
      <c r="DR93" s="62"/>
      <c r="DS93" s="62"/>
      <c r="DT93" s="62"/>
      <c r="DU93" s="62"/>
      <c r="DV93" s="62"/>
      <c r="DW93" s="62"/>
      <c r="DX93" s="62"/>
      <c r="DY93" s="62"/>
      <c r="DZ93" s="62"/>
      <c r="EA93" s="62"/>
      <c r="EB93" s="62"/>
    </row>
    <row r="94" spans="1:132" s="292" customFormat="1" ht="37.5" x14ac:dyDescent="0.2">
      <c r="A94" s="523" t="s">
        <v>7314</v>
      </c>
      <c r="B94" s="524" t="s">
        <v>7315</v>
      </c>
      <c r="C94" s="21" t="s">
        <v>7316</v>
      </c>
      <c r="D94" s="21" t="s">
        <v>7317</v>
      </c>
      <c r="E94" s="301">
        <v>858</v>
      </c>
      <c r="F94" s="309">
        <v>858</v>
      </c>
      <c r="G94" s="62"/>
      <c r="H94" s="62"/>
      <c r="I94" s="62"/>
      <c r="J94" s="62"/>
      <c r="K94" s="62"/>
      <c r="L94" s="62"/>
      <c r="M94" s="62"/>
      <c r="N94" s="62"/>
      <c r="O94" s="62"/>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62"/>
      <c r="CE94" s="62"/>
      <c r="CF94" s="62"/>
      <c r="CG94" s="62"/>
      <c r="CH94" s="62"/>
      <c r="CI94" s="62"/>
      <c r="CJ94" s="62"/>
      <c r="CK94" s="62"/>
      <c r="CL94" s="62"/>
      <c r="CM94" s="62"/>
      <c r="CN94" s="62"/>
      <c r="CO94" s="62"/>
      <c r="CP94" s="62"/>
      <c r="CQ94" s="62"/>
      <c r="CR94" s="62"/>
      <c r="CS94" s="62"/>
      <c r="CT94" s="62"/>
      <c r="CU94" s="62"/>
      <c r="CV94" s="62"/>
      <c r="CW94" s="62"/>
      <c r="CX94" s="62"/>
      <c r="CY94" s="62"/>
      <c r="CZ94" s="62"/>
      <c r="DA94" s="62"/>
      <c r="DB94" s="62"/>
      <c r="DC94" s="62"/>
      <c r="DD94" s="62"/>
      <c r="DE94" s="62"/>
      <c r="DF94" s="62"/>
      <c r="DG94" s="62"/>
      <c r="DH94" s="62"/>
      <c r="DI94" s="62"/>
      <c r="DJ94" s="62"/>
      <c r="DK94" s="62"/>
      <c r="DL94" s="62"/>
      <c r="DM94" s="62"/>
      <c r="DN94" s="62"/>
      <c r="DO94" s="62"/>
      <c r="DP94" s="62"/>
      <c r="DQ94" s="62"/>
      <c r="DR94" s="62"/>
      <c r="DS94" s="62"/>
      <c r="DT94" s="62"/>
      <c r="DU94" s="62"/>
      <c r="DV94" s="62"/>
      <c r="DW94" s="62"/>
      <c r="DX94" s="62"/>
      <c r="DY94" s="62"/>
      <c r="DZ94" s="62"/>
      <c r="EA94" s="62"/>
      <c r="EB94" s="62"/>
    </row>
    <row r="95" spans="1:132" s="292" customFormat="1" ht="37.5" x14ac:dyDescent="0.2">
      <c r="A95" s="523" t="s">
        <v>7308</v>
      </c>
      <c r="B95" s="524"/>
      <c r="C95" s="21" t="s">
        <v>7318</v>
      </c>
      <c r="D95" s="21" t="s">
        <v>7319</v>
      </c>
      <c r="E95" s="301">
        <v>2080</v>
      </c>
      <c r="F95" s="309">
        <v>2080</v>
      </c>
      <c r="G95" s="62"/>
      <c r="H95" s="62"/>
      <c r="I95" s="62"/>
      <c r="J95" s="62"/>
      <c r="K95" s="62"/>
      <c r="L95" s="62"/>
      <c r="M95" s="62"/>
      <c r="N95" s="62"/>
      <c r="O95" s="62"/>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62"/>
      <c r="CE95" s="62"/>
      <c r="CF95" s="62"/>
      <c r="CG95" s="62"/>
      <c r="CH95" s="62"/>
      <c r="CI95" s="62"/>
      <c r="CJ95" s="62"/>
      <c r="CK95" s="62"/>
      <c r="CL95" s="62"/>
      <c r="CM95" s="62"/>
      <c r="CN95" s="62"/>
      <c r="CO95" s="62"/>
      <c r="CP95" s="62"/>
      <c r="CQ95" s="62"/>
      <c r="CR95" s="62"/>
      <c r="CS95" s="62"/>
      <c r="CT95" s="62"/>
      <c r="CU95" s="62"/>
      <c r="CV95" s="62"/>
      <c r="CW95" s="62"/>
      <c r="CX95" s="62"/>
      <c r="CY95" s="62"/>
      <c r="CZ95" s="62"/>
      <c r="DA95" s="62"/>
      <c r="DB95" s="62"/>
      <c r="DC95" s="62"/>
      <c r="DD95" s="62"/>
      <c r="DE95" s="62"/>
      <c r="DF95" s="62"/>
      <c r="DG95" s="62"/>
      <c r="DH95" s="62"/>
      <c r="DI95" s="62"/>
      <c r="DJ95" s="62"/>
      <c r="DK95" s="62"/>
      <c r="DL95" s="62"/>
      <c r="DM95" s="62"/>
      <c r="DN95" s="62"/>
      <c r="DO95" s="62"/>
      <c r="DP95" s="62"/>
      <c r="DQ95" s="62"/>
      <c r="DR95" s="62"/>
      <c r="DS95" s="62"/>
      <c r="DT95" s="62"/>
      <c r="DU95" s="62"/>
      <c r="DV95" s="62"/>
      <c r="DW95" s="62"/>
      <c r="DX95" s="62"/>
      <c r="DY95" s="62"/>
      <c r="DZ95" s="62"/>
      <c r="EA95" s="62"/>
      <c r="EB95" s="62"/>
    </row>
    <row r="96" spans="1:132" s="292" customFormat="1" x14ac:dyDescent="0.2">
      <c r="A96" s="523" t="s">
        <v>7308</v>
      </c>
      <c r="B96" s="524"/>
      <c r="C96" s="21" t="s">
        <v>7320</v>
      </c>
      <c r="D96" s="21" t="s">
        <v>7321</v>
      </c>
      <c r="E96" s="301">
        <v>715</v>
      </c>
      <c r="F96" s="309">
        <v>715</v>
      </c>
      <c r="G96" s="62"/>
      <c r="H96" s="62"/>
      <c r="I96" s="62"/>
      <c r="J96" s="62"/>
      <c r="K96" s="62"/>
      <c r="L96" s="62"/>
      <c r="M96" s="62"/>
      <c r="N96" s="62"/>
      <c r="O96" s="62"/>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62"/>
      <c r="CE96" s="62"/>
      <c r="CF96" s="62"/>
      <c r="CG96" s="62"/>
      <c r="CH96" s="62"/>
      <c r="CI96" s="62"/>
      <c r="CJ96" s="62"/>
      <c r="CK96" s="62"/>
      <c r="CL96" s="62"/>
      <c r="CM96" s="62"/>
      <c r="CN96" s="62"/>
      <c r="CO96" s="62"/>
      <c r="CP96" s="62"/>
      <c r="CQ96" s="62"/>
      <c r="CR96" s="62"/>
      <c r="CS96" s="62"/>
      <c r="CT96" s="62"/>
      <c r="CU96" s="62"/>
      <c r="CV96" s="62"/>
      <c r="CW96" s="62"/>
      <c r="CX96" s="62"/>
      <c r="CY96" s="62"/>
      <c r="CZ96" s="62"/>
      <c r="DA96" s="62"/>
      <c r="DB96" s="62"/>
      <c r="DC96" s="62"/>
      <c r="DD96" s="62"/>
      <c r="DE96" s="62"/>
      <c r="DF96" s="62"/>
      <c r="DG96" s="62"/>
      <c r="DH96" s="62"/>
      <c r="DI96" s="62"/>
      <c r="DJ96" s="62"/>
      <c r="DK96" s="62"/>
      <c r="DL96" s="62"/>
      <c r="DM96" s="62"/>
      <c r="DN96" s="62"/>
      <c r="DO96" s="62"/>
      <c r="DP96" s="62"/>
      <c r="DQ96" s="62"/>
      <c r="DR96" s="62"/>
      <c r="DS96" s="62"/>
      <c r="DT96" s="62"/>
      <c r="DU96" s="62"/>
      <c r="DV96" s="62"/>
      <c r="DW96" s="62"/>
      <c r="DX96" s="62"/>
      <c r="DY96" s="62"/>
      <c r="DZ96" s="62"/>
      <c r="EA96" s="62"/>
      <c r="EB96" s="62"/>
    </row>
    <row r="97" spans="1:132" s="292" customFormat="1" ht="56.25" x14ac:dyDescent="0.2">
      <c r="A97" s="523" t="s">
        <v>7308</v>
      </c>
      <c r="B97" s="524"/>
      <c r="C97" s="21" t="s">
        <v>7321</v>
      </c>
      <c r="D97" s="21" t="s">
        <v>7322</v>
      </c>
      <c r="E97" s="301">
        <v>715</v>
      </c>
      <c r="F97" s="309">
        <v>715</v>
      </c>
      <c r="G97" s="62"/>
      <c r="H97" s="62"/>
      <c r="I97" s="62"/>
      <c r="J97" s="62"/>
      <c r="K97" s="62"/>
      <c r="L97" s="62"/>
      <c r="M97" s="62"/>
      <c r="N97" s="62"/>
      <c r="O97" s="62"/>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62"/>
      <c r="CE97" s="62"/>
      <c r="CF97" s="62"/>
      <c r="CG97" s="62"/>
      <c r="CH97" s="62"/>
      <c r="CI97" s="62"/>
      <c r="CJ97" s="62"/>
      <c r="CK97" s="62"/>
      <c r="CL97" s="62"/>
      <c r="CM97" s="62"/>
      <c r="CN97" s="62"/>
      <c r="CO97" s="62"/>
      <c r="CP97" s="62"/>
      <c r="CQ97" s="62"/>
      <c r="CR97" s="62"/>
      <c r="CS97" s="62"/>
      <c r="CT97" s="62"/>
      <c r="CU97" s="62"/>
      <c r="CV97" s="62"/>
      <c r="CW97" s="62"/>
      <c r="CX97" s="62"/>
      <c r="CY97" s="62"/>
      <c r="CZ97" s="62"/>
      <c r="DA97" s="62"/>
      <c r="DB97" s="62"/>
      <c r="DC97" s="62"/>
      <c r="DD97" s="62"/>
      <c r="DE97" s="62"/>
      <c r="DF97" s="62"/>
      <c r="DG97" s="62"/>
      <c r="DH97" s="62"/>
      <c r="DI97" s="62"/>
      <c r="DJ97" s="62"/>
      <c r="DK97" s="62"/>
      <c r="DL97" s="62"/>
      <c r="DM97" s="62"/>
      <c r="DN97" s="62"/>
      <c r="DO97" s="62"/>
      <c r="DP97" s="62"/>
      <c r="DQ97" s="62"/>
      <c r="DR97" s="62"/>
      <c r="DS97" s="62"/>
      <c r="DT97" s="62"/>
      <c r="DU97" s="62"/>
      <c r="DV97" s="62"/>
      <c r="DW97" s="62"/>
      <c r="DX97" s="62"/>
      <c r="DY97" s="62"/>
      <c r="DZ97" s="62"/>
      <c r="EA97" s="62"/>
      <c r="EB97" s="62"/>
    </row>
    <row r="98" spans="1:132" s="292" customFormat="1" x14ac:dyDescent="0.2">
      <c r="A98" s="523" t="s">
        <v>7323</v>
      </c>
      <c r="B98" s="524" t="s">
        <v>7324</v>
      </c>
      <c r="C98" s="21" t="s">
        <v>7137</v>
      </c>
      <c r="D98" s="21"/>
      <c r="E98" s="301">
        <v>1430</v>
      </c>
      <c r="F98" s="309">
        <v>1430</v>
      </c>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62"/>
      <c r="CE98" s="62"/>
      <c r="CF98" s="62"/>
      <c r="CG98" s="62"/>
      <c r="CH98" s="62"/>
      <c r="CI98" s="62"/>
      <c r="CJ98" s="62"/>
      <c r="CK98" s="62"/>
      <c r="CL98" s="62"/>
      <c r="CM98" s="62"/>
      <c r="CN98" s="62"/>
      <c r="CO98" s="62"/>
      <c r="CP98" s="62"/>
      <c r="CQ98" s="62"/>
      <c r="CR98" s="62"/>
      <c r="CS98" s="62"/>
      <c r="CT98" s="62"/>
      <c r="CU98" s="62"/>
      <c r="CV98" s="62"/>
      <c r="CW98" s="62"/>
      <c r="CX98" s="62"/>
      <c r="CY98" s="62"/>
      <c r="CZ98" s="62"/>
      <c r="DA98" s="62"/>
      <c r="DB98" s="62"/>
      <c r="DC98" s="62"/>
      <c r="DD98" s="62"/>
      <c r="DE98" s="62"/>
      <c r="DF98" s="62"/>
      <c r="DG98" s="62"/>
      <c r="DH98" s="62"/>
      <c r="DI98" s="62"/>
      <c r="DJ98" s="62"/>
      <c r="DK98" s="62"/>
      <c r="DL98" s="62"/>
      <c r="DM98" s="62"/>
      <c r="DN98" s="62"/>
      <c r="DO98" s="62"/>
      <c r="DP98" s="62"/>
      <c r="DQ98" s="62"/>
      <c r="DR98" s="62"/>
      <c r="DS98" s="62"/>
      <c r="DT98" s="62"/>
      <c r="DU98" s="62"/>
      <c r="DV98" s="62"/>
      <c r="DW98" s="62"/>
      <c r="DX98" s="62"/>
      <c r="DY98" s="62"/>
      <c r="DZ98" s="62"/>
      <c r="EA98" s="62"/>
      <c r="EB98" s="62"/>
    </row>
    <row r="99" spans="1:132" s="292" customFormat="1" x14ac:dyDescent="0.2">
      <c r="A99" s="523" t="s">
        <v>7308</v>
      </c>
      <c r="B99" s="524"/>
      <c r="C99" s="21" t="s">
        <v>7138</v>
      </c>
      <c r="D99" s="21"/>
      <c r="E99" s="117">
        <v>1040</v>
      </c>
      <c r="F99" s="309">
        <v>1040</v>
      </c>
      <c r="G99" s="62"/>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62"/>
      <c r="CE99" s="62"/>
      <c r="CF99" s="62"/>
      <c r="CG99" s="62"/>
      <c r="CH99" s="62"/>
      <c r="CI99" s="62"/>
      <c r="CJ99" s="62"/>
      <c r="CK99" s="62"/>
      <c r="CL99" s="62"/>
      <c r="CM99" s="62"/>
      <c r="CN99" s="62"/>
      <c r="CO99" s="62"/>
      <c r="CP99" s="62"/>
      <c r="CQ99" s="62"/>
      <c r="CR99" s="62"/>
      <c r="CS99" s="62"/>
      <c r="CT99" s="62"/>
      <c r="CU99" s="62"/>
      <c r="CV99" s="62"/>
      <c r="CW99" s="62"/>
      <c r="CX99" s="62"/>
      <c r="CY99" s="62"/>
      <c r="CZ99" s="62"/>
      <c r="DA99" s="62"/>
      <c r="DB99" s="62"/>
      <c r="DC99" s="62"/>
      <c r="DD99" s="62"/>
      <c r="DE99" s="62"/>
      <c r="DF99" s="62"/>
      <c r="DG99" s="62"/>
      <c r="DH99" s="62"/>
      <c r="DI99" s="62"/>
      <c r="DJ99" s="62"/>
      <c r="DK99" s="62"/>
      <c r="DL99" s="62"/>
      <c r="DM99" s="62"/>
      <c r="DN99" s="62"/>
      <c r="DO99" s="62"/>
      <c r="DP99" s="62"/>
      <c r="DQ99" s="62"/>
      <c r="DR99" s="62"/>
      <c r="DS99" s="62"/>
      <c r="DT99" s="62"/>
      <c r="DU99" s="62"/>
      <c r="DV99" s="62"/>
      <c r="DW99" s="62"/>
      <c r="DX99" s="62"/>
      <c r="DY99" s="62"/>
      <c r="DZ99" s="62"/>
      <c r="EA99" s="62"/>
      <c r="EB99" s="62"/>
    </row>
    <row r="100" spans="1:132" s="292" customFormat="1" x14ac:dyDescent="0.2">
      <c r="A100" s="523" t="s">
        <v>7325</v>
      </c>
      <c r="B100" s="524" t="s">
        <v>7326</v>
      </c>
      <c r="C100" s="21" t="s">
        <v>7137</v>
      </c>
      <c r="D100" s="21"/>
      <c r="E100" s="117">
        <v>1040</v>
      </c>
      <c r="F100" s="309">
        <v>1040</v>
      </c>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62"/>
      <c r="CE100" s="62"/>
      <c r="CF100" s="62"/>
      <c r="CG100" s="62"/>
      <c r="CH100" s="62"/>
      <c r="CI100" s="62"/>
      <c r="CJ100" s="62"/>
      <c r="CK100" s="62"/>
      <c r="CL100" s="62"/>
      <c r="CM100" s="62"/>
      <c r="CN100" s="62"/>
      <c r="CO100" s="62"/>
      <c r="CP100" s="62"/>
      <c r="CQ100" s="62"/>
      <c r="CR100" s="62"/>
      <c r="CS100" s="62"/>
      <c r="CT100" s="62"/>
      <c r="CU100" s="62"/>
      <c r="CV100" s="62"/>
      <c r="CW100" s="62"/>
      <c r="CX100" s="62"/>
      <c r="CY100" s="62"/>
      <c r="CZ100" s="62"/>
      <c r="DA100" s="62"/>
      <c r="DB100" s="62"/>
      <c r="DC100" s="62"/>
      <c r="DD100" s="62"/>
      <c r="DE100" s="62"/>
      <c r="DF100" s="62"/>
      <c r="DG100" s="62"/>
      <c r="DH100" s="62"/>
      <c r="DI100" s="62"/>
      <c r="DJ100" s="62"/>
      <c r="DK100" s="62"/>
      <c r="DL100" s="62"/>
      <c r="DM100" s="62"/>
      <c r="DN100" s="62"/>
      <c r="DO100" s="62"/>
      <c r="DP100" s="62"/>
      <c r="DQ100" s="62"/>
      <c r="DR100" s="62"/>
      <c r="DS100" s="62"/>
      <c r="DT100" s="62"/>
      <c r="DU100" s="62"/>
      <c r="DV100" s="62"/>
      <c r="DW100" s="62"/>
      <c r="DX100" s="62"/>
      <c r="DY100" s="62"/>
      <c r="DZ100" s="62"/>
      <c r="EA100" s="62"/>
      <c r="EB100" s="62"/>
    </row>
    <row r="101" spans="1:132" s="292" customFormat="1" x14ac:dyDescent="0.2">
      <c r="A101" s="523" t="s">
        <v>7308</v>
      </c>
      <c r="B101" s="524"/>
      <c r="C101" s="21" t="s">
        <v>7138</v>
      </c>
      <c r="D101" s="21"/>
      <c r="E101" s="117">
        <v>715</v>
      </c>
      <c r="F101" s="309">
        <v>715</v>
      </c>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c r="BM101" s="62"/>
      <c r="BN101" s="62"/>
      <c r="BO101" s="62"/>
      <c r="BP101" s="62"/>
      <c r="BQ101" s="62"/>
      <c r="BR101" s="62"/>
      <c r="BS101" s="62"/>
      <c r="BT101" s="62"/>
      <c r="BU101" s="62"/>
      <c r="BV101" s="62"/>
      <c r="BW101" s="62"/>
      <c r="BX101" s="62"/>
      <c r="BY101" s="62"/>
      <c r="BZ101" s="62"/>
      <c r="CA101" s="62"/>
      <c r="CB101" s="62"/>
      <c r="CC101" s="62"/>
      <c r="CD101" s="62"/>
      <c r="CE101" s="62"/>
      <c r="CF101" s="62"/>
      <c r="CG101" s="62"/>
      <c r="CH101" s="62"/>
      <c r="CI101" s="62"/>
      <c r="CJ101" s="62"/>
      <c r="CK101" s="62"/>
      <c r="CL101" s="62"/>
      <c r="CM101" s="62"/>
      <c r="CN101" s="62"/>
      <c r="CO101" s="62"/>
      <c r="CP101" s="62"/>
      <c r="CQ101" s="62"/>
      <c r="CR101" s="62"/>
      <c r="CS101" s="62"/>
      <c r="CT101" s="62"/>
      <c r="CU101" s="62"/>
      <c r="CV101" s="62"/>
      <c r="CW101" s="62"/>
      <c r="CX101" s="62"/>
      <c r="CY101" s="62"/>
      <c r="CZ101" s="62"/>
      <c r="DA101" s="62"/>
      <c r="DB101" s="62"/>
      <c r="DC101" s="62"/>
      <c r="DD101" s="62"/>
      <c r="DE101" s="62"/>
      <c r="DF101" s="62"/>
      <c r="DG101" s="62"/>
      <c r="DH101" s="62"/>
      <c r="DI101" s="62"/>
      <c r="DJ101" s="62"/>
      <c r="DK101" s="62"/>
      <c r="DL101" s="62"/>
      <c r="DM101" s="62"/>
      <c r="DN101" s="62"/>
      <c r="DO101" s="62"/>
      <c r="DP101" s="62"/>
      <c r="DQ101" s="62"/>
      <c r="DR101" s="62"/>
      <c r="DS101" s="62"/>
      <c r="DT101" s="62"/>
      <c r="DU101" s="62"/>
      <c r="DV101" s="62"/>
      <c r="DW101" s="62"/>
      <c r="DX101" s="62"/>
      <c r="DY101" s="62"/>
      <c r="DZ101" s="62"/>
      <c r="EA101" s="62"/>
      <c r="EB101" s="62"/>
    </row>
    <row r="102" spans="1:132" s="292" customFormat="1" x14ac:dyDescent="0.2">
      <c r="A102" s="303">
        <v>6</v>
      </c>
      <c r="B102" s="304" t="s">
        <v>16</v>
      </c>
      <c r="C102" s="304"/>
      <c r="D102" s="304"/>
      <c r="E102" s="303"/>
      <c r="F102" s="355"/>
      <c r="G102" s="291"/>
      <c r="H102" s="291"/>
      <c r="I102" s="291"/>
      <c r="J102" s="291"/>
      <c r="K102" s="291"/>
      <c r="L102" s="291"/>
      <c r="M102" s="291"/>
      <c r="N102" s="291"/>
      <c r="O102" s="291"/>
      <c r="P102" s="291"/>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1"/>
      <c r="BI102" s="291"/>
      <c r="BJ102" s="291"/>
      <c r="BK102" s="291"/>
      <c r="BL102" s="291"/>
      <c r="BM102" s="291"/>
      <c r="BN102" s="291"/>
      <c r="BO102" s="291"/>
      <c r="BP102" s="291"/>
      <c r="BQ102" s="291"/>
      <c r="BR102" s="291"/>
      <c r="BS102" s="291"/>
      <c r="BT102" s="291"/>
      <c r="BU102" s="291"/>
      <c r="BV102" s="291"/>
      <c r="BW102" s="291"/>
      <c r="BX102" s="291"/>
      <c r="BY102" s="291"/>
      <c r="BZ102" s="291"/>
      <c r="CA102" s="291"/>
      <c r="CB102" s="291"/>
      <c r="CC102" s="291"/>
      <c r="CD102" s="291"/>
      <c r="CE102" s="291"/>
      <c r="CF102" s="291"/>
      <c r="CG102" s="291"/>
      <c r="CH102" s="291"/>
      <c r="CI102" s="291"/>
      <c r="CJ102" s="291"/>
      <c r="CK102" s="291"/>
      <c r="CL102" s="291"/>
      <c r="CM102" s="291"/>
      <c r="CN102" s="291"/>
      <c r="CO102" s="291"/>
      <c r="CP102" s="291"/>
      <c r="CQ102" s="291"/>
      <c r="CR102" s="291"/>
      <c r="CS102" s="291"/>
      <c r="CT102" s="291"/>
      <c r="CU102" s="291"/>
      <c r="CV102" s="291"/>
      <c r="CW102" s="291"/>
      <c r="CX102" s="291"/>
      <c r="CY102" s="291"/>
      <c r="CZ102" s="291"/>
      <c r="DA102" s="291"/>
      <c r="DB102" s="291"/>
      <c r="DC102" s="291"/>
      <c r="DD102" s="291"/>
      <c r="DE102" s="291"/>
      <c r="DF102" s="291"/>
      <c r="DG102" s="291"/>
      <c r="DH102" s="291"/>
      <c r="DI102" s="291"/>
      <c r="DJ102" s="291"/>
      <c r="DK102" s="291"/>
      <c r="DL102" s="291"/>
      <c r="DM102" s="291"/>
      <c r="DN102" s="291"/>
      <c r="DO102" s="291"/>
      <c r="DP102" s="291"/>
      <c r="DQ102" s="291"/>
      <c r="DR102" s="291"/>
      <c r="DS102" s="291"/>
      <c r="DT102" s="291"/>
      <c r="DU102" s="291"/>
      <c r="DV102" s="291"/>
      <c r="DW102" s="291"/>
      <c r="DX102" s="291"/>
      <c r="DY102" s="291"/>
      <c r="DZ102" s="291"/>
      <c r="EA102" s="291"/>
      <c r="EB102" s="291"/>
    </row>
    <row r="103" spans="1:132" s="292" customFormat="1" ht="37.5" x14ac:dyDescent="0.2">
      <c r="A103" s="523" t="s">
        <v>7327</v>
      </c>
      <c r="B103" s="524" t="s">
        <v>7328</v>
      </c>
      <c r="C103" s="524" t="s">
        <v>7329</v>
      </c>
      <c r="D103" s="21" t="s">
        <v>7330</v>
      </c>
      <c r="E103" s="301">
        <v>1105</v>
      </c>
      <c r="F103" s="308">
        <v>1200</v>
      </c>
    </row>
    <row r="104" spans="1:132" s="292" customFormat="1" ht="37.5" x14ac:dyDescent="0.2">
      <c r="A104" s="523" t="s">
        <v>7331</v>
      </c>
      <c r="B104" s="524"/>
      <c r="C104" s="524"/>
      <c r="D104" s="21" t="s">
        <v>7332</v>
      </c>
      <c r="E104" s="301">
        <v>1430</v>
      </c>
      <c r="F104" s="308">
        <v>1500</v>
      </c>
    </row>
    <row r="105" spans="1:132" s="292" customFormat="1" ht="37.5" x14ac:dyDescent="0.2">
      <c r="A105" s="23" t="s">
        <v>7333</v>
      </c>
      <c r="B105" s="21" t="s">
        <v>7334</v>
      </c>
      <c r="C105" s="21" t="s">
        <v>7335</v>
      </c>
      <c r="D105" s="21" t="s">
        <v>7336</v>
      </c>
      <c r="E105" s="301"/>
      <c r="F105" s="308">
        <v>1100</v>
      </c>
    </row>
    <row r="106" spans="1:132" s="292" customFormat="1" ht="37.5" x14ac:dyDescent="0.2">
      <c r="A106" s="23" t="s">
        <v>7337</v>
      </c>
      <c r="B106" s="21" t="s">
        <v>7338</v>
      </c>
      <c r="C106" s="21" t="s">
        <v>7339</v>
      </c>
      <c r="D106" s="21" t="s">
        <v>7340</v>
      </c>
      <c r="E106" s="301"/>
      <c r="F106" s="308">
        <v>1100</v>
      </c>
    </row>
    <row r="107" spans="1:132" s="292" customFormat="1" ht="56.25" x14ac:dyDescent="0.2">
      <c r="A107" s="23" t="s">
        <v>7341</v>
      </c>
      <c r="B107" s="21" t="s">
        <v>7342</v>
      </c>
      <c r="C107" s="21" t="s">
        <v>7340</v>
      </c>
      <c r="D107" s="21" t="s">
        <v>7343</v>
      </c>
      <c r="E107" s="301"/>
      <c r="F107" s="308">
        <v>1140</v>
      </c>
    </row>
    <row r="108" spans="1:132" s="292" customFormat="1" ht="37.5" x14ac:dyDescent="0.2">
      <c r="A108" s="23" t="s">
        <v>7344</v>
      </c>
      <c r="B108" s="21" t="s">
        <v>7345</v>
      </c>
      <c r="C108" s="21" t="s">
        <v>7346</v>
      </c>
      <c r="D108" s="21" t="s">
        <v>7347</v>
      </c>
      <c r="E108" s="301">
        <v>1040</v>
      </c>
      <c r="F108" s="308">
        <v>1100</v>
      </c>
    </row>
    <row r="109" spans="1:132" s="292" customFormat="1" ht="37.5" x14ac:dyDescent="0.2">
      <c r="A109" s="23" t="s">
        <v>7348</v>
      </c>
      <c r="B109" s="21" t="s">
        <v>7349</v>
      </c>
      <c r="C109" s="21" t="s">
        <v>7350</v>
      </c>
      <c r="D109" s="21" t="s">
        <v>7351</v>
      </c>
      <c r="E109" s="301"/>
      <c r="F109" s="308">
        <v>790</v>
      </c>
    </row>
    <row r="110" spans="1:132" s="292" customFormat="1" ht="37.5" x14ac:dyDescent="0.2">
      <c r="A110" s="23" t="s">
        <v>7352</v>
      </c>
      <c r="B110" s="21" t="s">
        <v>7353</v>
      </c>
      <c r="C110" s="21" t="s">
        <v>7354</v>
      </c>
      <c r="D110" s="21" t="s">
        <v>7355</v>
      </c>
      <c r="E110" s="301"/>
      <c r="F110" s="308">
        <v>790</v>
      </c>
    </row>
    <row r="111" spans="1:132" s="292" customFormat="1" x14ac:dyDescent="0.2">
      <c r="A111" s="523" t="s">
        <v>7356</v>
      </c>
      <c r="B111" s="524" t="s">
        <v>7357</v>
      </c>
      <c r="C111" s="21" t="s">
        <v>7137</v>
      </c>
      <c r="D111" s="21"/>
      <c r="E111" s="301">
        <v>715</v>
      </c>
      <c r="F111" s="308">
        <v>800</v>
      </c>
    </row>
    <row r="112" spans="1:132" s="292" customFormat="1" x14ac:dyDescent="0.2">
      <c r="A112" s="523" t="s">
        <v>7331</v>
      </c>
      <c r="B112" s="524"/>
      <c r="C112" s="21" t="s">
        <v>7138</v>
      </c>
      <c r="D112" s="21"/>
      <c r="E112" s="301">
        <v>585</v>
      </c>
      <c r="F112" s="308">
        <v>600</v>
      </c>
    </row>
    <row r="113" spans="1:132" s="292" customFormat="1" x14ac:dyDescent="0.2">
      <c r="A113" s="551" t="s">
        <v>7358</v>
      </c>
      <c r="B113" s="524" t="s">
        <v>7359</v>
      </c>
      <c r="C113" s="21" t="s">
        <v>7137</v>
      </c>
      <c r="D113" s="21"/>
      <c r="E113" s="301">
        <v>1430</v>
      </c>
      <c r="F113" s="308">
        <v>1500</v>
      </c>
    </row>
    <row r="114" spans="1:132" s="292" customFormat="1" x14ac:dyDescent="0.2">
      <c r="A114" s="551" t="s">
        <v>7331</v>
      </c>
      <c r="B114" s="524"/>
      <c r="C114" s="21" t="s">
        <v>7138</v>
      </c>
      <c r="D114" s="21"/>
      <c r="E114" s="301">
        <v>1040</v>
      </c>
      <c r="F114" s="308">
        <v>1100</v>
      </c>
    </row>
    <row r="115" spans="1:132" s="292" customFormat="1" x14ac:dyDescent="0.2">
      <c r="A115" s="303">
        <v>7</v>
      </c>
      <c r="B115" s="304" t="s">
        <v>17</v>
      </c>
      <c r="C115" s="304"/>
      <c r="D115" s="304"/>
      <c r="E115" s="303"/>
      <c r="F115" s="355"/>
      <c r="G115" s="291"/>
      <c r="H115" s="291"/>
      <c r="I115" s="291"/>
      <c r="J115" s="291"/>
      <c r="K115" s="291"/>
      <c r="L115" s="291"/>
      <c r="M115" s="291"/>
      <c r="N115" s="291"/>
      <c r="O115" s="291"/>
      <c r="P115" s="291"/>
      <c r="Q115" s="291"/>
      <c r="R115" s="291"/>
      <c r="S115" s="291"/>
      <c r="T115" s="291"/>
      <c r="U115" s="291"/>
      <c r="V115" s="291"/>
      <c r="W115" s="291"/>
      <c r="X115" s="291"/>
      <c r="Y115" s="291"/>
      <c r="Z115" s="291"/>
      <c r="AA115" s="291"/>
      <c r="AB115" s="291"/>
      <c r="AC115" s="291"/>
      <c r="AD115" s="291"/>
      <c r="AE115" s="291"/>
      <c r="AF115" s="291"/>
      <c r="AG115" s="291"/>
      <c r="AH115" s="291"/>
      <c r="AI115" s="291"/>
      <c r="AJ115" s="291"/>
      <c r="AK115" s="291"/>
      <c r="AL115" s="291"/>
      <c r="AM115" s="291"/>
      <c r="AN115" s="291"/>
      <c r="AO115" s="291"/>
      <c r="AP115" s="291"/>
      <c r="AQ115" s="291"/>
      <c r="AR115" s="291"/>
      <c r="AS115" s="291"/>
      <c r="AT115" s="291"/>
      <c r="AU115" s="291"/>
      <c r="AV115" s="291"/>
      <c r="AW115" s="291"/>
      <c r="AX115" s="291"/>
      <c r="AY115" s="291"/>
      <c r="AZ115" s="291"/>
      <c r="BA115" s="291"/>
      <c r="BB115" s="291"/>
      <c r="BC115" s="291"/>
      <c r="BD115" s="291"/>
      <c r="BE115" s="291"/>
      <c r="BF115" s="291"/>
      <c r="BG115" s="291"/>
      <c r="BH115" s="291"/>
      <c r="BI115" s="291"/>
      <c r="BJ115" s="291"/>
      <c r="BK115" s="291"/>
      <c r="BL115" s="291"/>
      <c r="BM115" s="291"/>
      <c r="BN115" s="291"/>
      <c r="BO115" s="291"/>
      <c r="BP115" s="291"/>
      <c r="BQ115" s="291"/>
      <c r="BR115" s="291"/>
      <c r="BS115" s="291"/>
      <c r="BT115" s="291"/>
      <c r="BU115" s="291"/>
      <c r="BV115" s="291"/>
      <c r="BW115" s="291"/>
      <c r="BX115" s="291"/>
      <c r="BY115" s="291"/>
      <c r="BZ115" s="291"/>
      <c r="CA115" s="291"/>
      <c r="CB115" s="291"/>
      <c r="CC115" s="291"/>
      <c r="CD115" s="291"/>
      <c r="CE115" s="291"/>
      <c r="CF115" s="291"/>
      <c r="CG115" s="291"/>
      <c r="CH115" s="291"/>
      <c r="CI115" s="291"/>
      <c r="CJ115" s="291"/>
      <c r="CK115" s="291"/>
      <c r="CL115" s="291"/>
      <c r="CM115" s="291"/>
      <c r="CN115" s="291"/>
      <c r="CO115" s="291"/>
      <c r="CP115" s="291"/>
      <c r="CQ115" s="291"/>
      <c r="CR115" s="291"/>
      <c r="CS115" s="291"/>
      <c r="CT115" s="291"/>
      <c r="CU115" s="291"/>
      <c r="CV115" s="291"/>
      <c r="CW115" s="291"/>
      <c r="CX115" s="291"/>
      <c r="CY115" s="291"/>
      <c r="CZ115" s="291"/>
      <c r="DA115" s="291"/>
      <c r="DB115" s="291"/>
      <c r="DC115" s="291"/>
      <c r="DD115" s="291"/>
      <c r="DE115" s="291"/>
      <c r="DF115" s="291"/>
      <c r="DG115" s="291"/>
      <c r="DH115" s="291"/>
      <c r="DI115" s="291"/>
      <c r="DJ115" s="291"/>
      <c r="DK115" s="291"/>
      <c r="DL115" s="291"/>
      <c r="DM115" s="291"/>
      <c r="DN115" s="291"/>
      <c r="DO115" s="291"/>
      <c r="DP115" s="291"/>
      <c r="DQ115" s="291"/>
      <c r="DR115" s="291"/>
      <c r="DS115" s="291"/>
      <c r="DT115" s="291"/>
      <c r="DU115" s="291"/>
      <c r="DV115" s="291"/>
      <c r="DW115" s="291"/>
      <c r="DX115" s="291"/>
      <c r="DY115" s="291"/>
      <c r="DZ115" s="291"/>
      <c r="EA115" s="291"/>
      <c r="EB115" s="291"/>
    </row>
    <row r="116" spans="1:132" s="292" customFormat="1" ht="75" x14ac:dyDescent="0.2">
      <c r="A116" s="547" t="s">
        <v>7360</v>
      </c>
      <c r="B116" s="533" t="s">
        <v>7361</v>
      </c>
      <c r="C116" s="312" t="s">
        <v>7362</v>
      </c>
      <c r="D116" s="312" t="s">
        <v>7363</v>
      </c>
      <c r="E116" s="309">
        <v>3185</v>
      </c>
      <c r="F116" s="309">
        <f t="shared" ref="F116:F131" si="4">ROUND(E116+(E116*10%),-2)</f>
        <v>3500</v>
      </c>
    </row>
    <row r="117" spans="1:132" s="292" customFormat="1" ht="75" x14ac:dyDescent="0.2">
      <c r="A117" s="547" t="s">
        <v>7364</v>
      </c>
      <c r="B117" s="533"/>
      <c r="C117" s="312" t="s">
        <v>7362</v>
      </c>
      <c r="D117" s="312" t="s">
        <v>7365</v>
      </c>
      <c r="E117" s="309">
        <v>2470</v>
      </c>
      <c r="F117" s="309">
        <f t="shared" si="4"/>
        <v>2700</v>
      </c>
    </row>
    <row r="118" spans="1:132" s="292" customFormat="1" ht="37.5" x14ac:dyDescent="0.2">
      <c r="A118" s="547" t="s">
        <v>7364</v>
      </c>
      <c r="B118" s="533"/>
      <c r="C118" s="312" t="s">
        <v>7366</v>
      </c>
      <c r="D118" s="312" t="s">
        <v>7367</v>
      </c>
      <c r="E118" s="309">
        <v>1170</v>
      </c>
      <c r="F118" s="309">
        <f t="shared" si="4"/>
        <v>1300</v>
      </c>
    </row>
    <row r="119" spans="1:132" s="292" customFormat="1" ht="37.5" x14ac:dyDescent="0.2">
      <c r="A119" s="324" t="s">
        <v>7368</v>
      </c>
      <c r="B119" s="312" t="s">
        <v>7369</v>
      </c>
      <c r="C119" s="312" t="s">
        <v>7370</v>
      </c>
      <c r="D119" s="312" t="s">
        <v>7371</v>
      </c>
      <c r="E119" s="309">
        <v>3575</v>
      </c>
      <c r="F119" s="309">
        <f t="shared" si="4"/>
        <v>3900</v>
      </c>
    </row>
    <row r="120" spans="1:132" s="292" customFormat="1" x14ac:dyDescent="0.2">
      <c r="A120" s="547" t="s">
        <v>7372</v>
      </c>
      <c r="B120" s="533" t="s">
        <v>7373</v>
      </c>
      <c r="C120" s="312" t="s">
        <v>3182</v>
      </c>
      <c r="D120" s="312" t="s">
        <v>7362</v>
      </c>
      <c r="E120" s="309">
        <v>4620</v>
      </c>
      <c r="F120" s="309">
        <f t="shared" si="4"/>
        <v>5100</v>
      </c>
    </row>
    <row r="121" spans="1:132" s="292" customFormat="1" x14ac:dyDescent="0.2">
      <c r="A121" s="547" t="s">
        <v>7364</v>
      </c>
      <c r="B121" s="533"/>
      <c r="C121" s="312"/>
      <c r="D121" s="312"/>
      <c r="E121" s="309">
        <v>0</v>
      </c>
      <c r="F121" s="309">
        <f t="shared" si="4"/>
        <v>0</v>
      </c>
    </row>
    <row r="122" spans="1:132" s="292" customFormat="1" ht="37.5" x14ac:dyDescent="0.2">
      <c r="A122" s="547" t="s">
        <v>7364</v>
      </c>
      <c r="B122" s="533"/>
      <c r="C122" s="312" t="s">
        <v>7374</v>
      </c>
      <c r="D122" s="312" t="s">
        <v>7375</v>
      </c>
      <c r="E122" s="309">
        <v>4620</v>
      </c>
      <c r="F122" s="309">
        <f t="shared" si="4"/>
        <v>5100</v>
      </c>
    </row>
    <row r="123" spans="1:132" s="292" customFormat="1" x14ac:dyDescent="0.2">
      <c r="A123" s="547" t="s">
        <v>7376</v>
      </c>
      <c r="B123" s="533" t="s">
        <v>7377</v>
      </c>
      <c r="C123" s="533" t="s">
        <v>7378</v>
      </c>
      <c r="D123" s="533"/>
      <c r="E123" s="309">
        <v>5390</v>
      </c>
      <c r="F123" s="309">
        <f t="shared" si="4"/>
        <v>5900</v>
      </c>
    </row>
    <row r="124" spans="1:132" s="292" customFormat="1" x14ac:dyDescent="0.2">
      <c r="A124" s="547" t="s">
        <v>7364</v>
      </c>
      <c r="B124" s="533"/>
      <c r="C124" s="533" t="s">
        <v>7379</v>
      </c>
      <c r="D124" s="533"/>
      <c r="E124" s="309">
        <v>4620</v>
      </c>
      <c r="F124" s="309">
        <f t="shared" si="4"/>
        <v>5100</v>
      </c>
    </row>
    <row r="125" spans="1:132" s="292" customFormat="1" x14ac:dyDescent="0.2">
      <c r="A125" s="547" t="s">
        <v>7364</v>
      </c>
      <c r="B125" s="533"/>
      <c r="C125" s="533" t="s">
        <v>7380</v>
      </c>
      <c r="D125" s="533"/>
      <c r="E125" s="309">
        <v>3849.9999999999995</v>
      </c>
      <c r="F125" s="309">
        <f t="shared" si="4"/>
        <v>4200</v>
      </c>
    </row>
    <row r="126" spans="1:132" s="292" customFormat="1" x14ac:dyDescent="0.2">
      <c r="A126" s="547" t="s">
        <v>7364</v>
      </c>
      <c r="B126" s="533"/>
      <c r="C126" s="533" t="s">
        <v>7381</v>
      </c>
      <c r="D126" s="533"/>
      <c r="E126" s="309">
        <v>3080</v>
      </c>
      <c r="F126" s="309">
        <f t="shared" si="4"/>
        <v>3400</v>
      </c>
    </row>
    <row r="127" spans="1:132" s="292" customFormat="1" x14ac:dyDescent="0.2">
      <c r="A127" s="324" t="s">
        <v>7382</v>
      </c>
      <c r="B127" s="312" t="s">
        <v>7383</v>
      </c>
      <c r="C127" s="533" t="s">
        <v>7384</v>
      </c>
      <c r="D127" s="533"/>
      <c r="E127" s="309">
        <v>715</v>
      </c>
      <c r="F127" s="309">
        <f t="shared" si="4"/>
        <v>800</v>
      </c>
    </row>
    <row r="128" spans="1:132" s="292" customFormat="1" ht="56.25" x14ac:dyDescent="0.2">
      <c r="A128" s="324" t="s">
        <v>7385</v>
      </c>
      <c r="B128" s="312" t="s">
        <v>7386</v>
      </c>
      <c r="C128" s="533" t="s">
        <v>1168</v>
      </c>
      <c r="D128" s="533"/>
      <c r="E128" s="309">
        <v>2860</v>
      </c>
      <c r="F128" s="309">
        <f t="shared" si="4"/>
        <v>3100</v>
      </c>
    </row>
    <row r="129" spans="1:6" s="292" customFormat="1" x14ac:dyDescent="0.2">
      <c r="A129" s="547" t="s">
        <v>7387</v>
      </c>
      <c r="B129" s="533" t="s">
        <v>7388</v>
      </c>
      <c r="C129" s="533" t="s">
        <v>7389</v>
      </c>
      <c r="D129" s="533"/>
      <c r="E129" s="309">
        <v>2470</v>
      </c>
      <c r="F129" s="309">
        <f t="shared" si="4"/>
        <v>2700</v>
      </c>
    </row>
    <row r="130" spans="1:6" s="292" customFormat="1" x14ac:dyDescent="0.2">
      <c r="A130" s="547" t="s">
        <v>7364</v>
      </c>
      <c r="B130" s="533"/>
      <c r="C130" s="533" t="s">
        <v>7390</v>
      </c>
      <c r="D130" s="533"/>
      <c r="E130" s="309">
        <v>2340</v>
      </c>
      <c r="F130" s="309">
        <f t="shared" si="4"/>
        <v>2600</v>
      </c>
    </row>
    <row r="131" spans="1:6" s="292" customFormat="1" x14ac:dyDescent="0.2">
      <c r="A131" s="547" t="s">
        <v>7364</v>
      </c>
      <c r="B131" s="533"/>
      <c r="C131" s="533" t="s">
        <v>7391</v>
      </c>
      <c r="D131" s="533"/>
      <c r="E131" s="309">
        <v>2015</v>
      </c>
      <c r="F131" s="309">
        <f t="shared" si="4"/>
        <v>2200</v>
      </c>
    </row>
    <row r="132" spans="1:6" s="292" customFormat="1" x14ac:dyDescent="0.2">
      <c r="A132" s="547" t="s">
        <v>7364</v>
      </c>
      <c r="B132" s="533"/>
      <c r="C132" s="533" t="s">
        <v>7392</v>
      </c>
      <c r="D132" s="533"/>
      <c r="E132" s="309"/>
      <c r="F132" s="309">
        <v>1700</v>
      </c>
    </row>
    <row r="133" spans="1:6" s="292" customFormat="1" ht="37.5" x14ac:dyDescent="0.2">
      <c r="A133" s="547" t="s">
        <v>7393</v>
      </c>
      <c r="B133" s="533" t="s">
        <v>7394</v>
      </c>
      <c r="C133" s="312" t="s">
        <v>7374</v>
      </c>
      <c r="D133" s="312" t="s">
        <v>599</v>
      </c>
      <c r="E133" s="309">
        <v>5005</v>
      </c>
      <c r="F133" s="309">
        <f t="shared" ref="F133:F140" si="5">ROUND(E133+(E133*10%),-2)</f>
        <v>5500</v>
      </c>
    </row>
    <row r="134" spans="1:6" s="292" customFormat="1" ht="37.5" x14ac:dyDescent="0.2">
      <c r="A134" s="547" t="s">
        <v>7364</v>
      </c>
      <c r="B134" s="533"/>
      <c r="C134" s="312" t="s">
        <v>599</v>
      </c>
      <c r="D134" s="312" t="s">
        <v>7395</v>
      </c>
      <c r="E134" s="309">
        <v>2310</v>
      </c>
      <c r="F134" s="309">
        <f t="shared" si="5"/>
        <v>2500</v>
      </c>
    </row>
    <row r="135" spans="1:6" s="292" customFormat="1" ht="37.5" x14ac:dyDescent="0.2">
      <c r="A135" s="547" t="s">
        <v>7364</v>
      </c>
      <c r="B135" s="533"/>
      <c r="C135" s="312" t="s">
        <v>599</v>
      </c>
      <c r="D135" s="312" t="s">
        <v>7396</v>
      </c>
      <c r="E135" s="309">
        <v>1540</v>
      </c>
      <c r="F135" s="309">
        <f t="shared" si="5"/>
        <v>1700</v>
      </c>
    </row>
    <row r="136" spans="1:6" s="292" customFormat="1" ht="56.25" x14ac:dyDescent="0.2">
      <c r="A136" s="547" t="s">
        <v>7397</v>
      </c>
      <c r="B136" s="533" t="s">
        <v>7398</v>
      </c>
      <c r="C136" s="312" t="s">
        <v>7399</v>
      </c>
      <c r="D136" s="312" t="s">
        <v>7400</v>
      </c>
      <c r="E136" s="309">
        <v>3849.9999999999995</v>
      </c>
      <c r="F136" s="309">
        <f t="shared" si="5"/>
        <v>4200</v>
      </c>
    </row>
    <row r="137" spans="1:6" s="292" customFormat="1" ht="37.5" x14ac:dyDescent="0.2">
      <c r="A137" s="547" t="s">
        <v>7364</v>
      </c>
      <c r="B137" s="533"/>
      <c r="C137" s="312" t="s">
        <v>7401</v>
      </c>
      <c r="D137" s="312" t="s">
        <v>7402</v>
      </c>
      <c r="E137" s="309">
        <v>3080</v>
      </c>
      <c r="F137" s="309">
        <f t="shared" si="5"/>
        <v>3400</v>
      </c>
    </row>
    <row r="138" spans="1:6" s="292" customFormat="1" ht="37.5" x14ac:dyDescent="0.2">
      <c r="A138" s="547" t="s">
        <v>7403</v>
      </c>
      <c r="B138" s="533" t="s">
        <v>7404</v>
      </c>
      <c r="C138" s="312" t="s">
        <v>7291</v>
      </c>
      <c r="D138" s="312" t="s">
        <v>7405</v>
      </c>
      <c r="E138" s="309">
        <v>1430</v>
      </c>
      <c r="F138" s="309">
        <f t="shared" si="5"/>
        <v>1600</v>
      </c>
    </row>
    <row r="139" spans="1:6" s="292" customFormat="1" ht="37.5" x14ac:dyDescent="0.2">
      <c r="A139" s="547" t="s">
        <v>7364</v>
      </c>
      <c r="B139" s="533"/>
      <c r="C139" s="312" t="s">
        <v>7406</v>
      </c>
      <c r="D139" s="312" t="s">
        <v>7407</v>
      </c>
      <c r="E139" s="309">
        <v>858</v>
      </c>
      <c r="F139" s="309">
        <f t="shared" si="5"/>
        <v>900</v>
      </c>
    </row>
    <row r="140" spans="1:6" s="292" customFormat="1" ht="37.5" x14ac:dyDescent="0.2">
      <c r="A140" s="547" t="s">
        <v>7364</v>
      </c>
      <c r="B140" s="533"/>
      <c r="C140" s="312" t="s">
        <v>7408</v>
      </c>
      <c r="D140" s="312" t="s">
        <v>7409</v>
      </c>
      <c r="E140" s="309">
        <v>715</v>
      </c>
      <c r="F140" s="309">
        <f t="shared" si="5"/>
        <v>800</v>
      </c>
    </row>
    <row r="141" spans="1:6" s="292" customFormat="1" x14ac:dyDescent="0.2">
      <c r="A141" s="547" t="s">
        <v>7364</v>
      </c>
      <c r="B141" s="533"/>
      <c r="C141" s="312" t="s">
        <v>6886</v>
      </c>
      <c r="D141" s="312" t="s">
        <v>7410</v>
      </c>
      <c r="E141" s="309"/>
      <c r="F141" s="309">
        <v>700</v>
      </c>
    </row>
    <row r="142" spans="1:6" s="292" customFormat="1" ht="37.5" x14ac:dyDescent="0.2">
      <c r="A142" s="547" t="s">
        <v>7411</v>
      </c>
      <c r="B142" s="533" t="s">
        <v>7412</v>
      </c>
      <c r="C142" s="312" t="s">
        <v>7413</v>
      </c>
      <c r="D142" s="312"/>
      <c r="E142" s="309">
        <v>1300</v>
      </c>
      <c r="F142" s="309">
        <f t="shared" ref="F142:F144" si="6">ROUND(E142+(E142*10%),-2)</f>
        <v>1400</v>
      </c>
    </row>
    <row r="143" spans="1:6" s="292" customFormat="1" x14ac:dyDescent="0.2">
      <c r="A143" s="547" t="s">
        <v>7364</v>
      </c>
      <c r="B143" s="533"/>
      <c r="C143" s="312" t="s">
        <v>7414</v>
      </c>
      <c r="D143" s="312"/>
      <c r="E143" s="309">
        <v>1001</v>
      </c>
      <c r="F143" s="309">
        <f t="shared" si="6"/>
        <v>1100</v>
      </c>
    </row>
    <row r="144" spans="1:6" s="292" customFormat="1" x14ac:dyDescent="0.2">
      <c r="A144" s="547" t="s">
        <v>7364</v>
      </c>
      <c r="B144" s="533"/>
      <c r="C144" s="312" t="s">
        <v>7381</v>
      </c>
      <c r="D144" s="312"/>
      <c r="E144" s="309">
        <v>715</v>
      </c>
      <c r="F144" s="309">
        <f t="shared" si="6"/>
        <v>800</v>
      </c>
    </row>
    <row r="145" spans="1:132" s="292" customFormat="1" x14ac:dyDescent="0.2">
      <c r="A145" s="303">
        <v>8</v>
      </c>
      <c r="B145" s="304" t="s">
        <v>18</v>
      </c>
      <c r="C145" s="304"/>
      <c r="D145" s="304"/>
      <c r="E145" s="303"/>
      <c r="F145" s="355"/>
      <c r="G145" s="291"/>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1"/>
      <c r="AY145" s="291"/>
      <c r="AZ145" s="291"/>
      <c r="BA145" s="291"/>
      <c r="BB145" s="291"/>
      <c r="BC145" s="291"/>
      <c r="BD145" s="291"/>
      <c r="BE145" s="291"/>
      <c r="BF145" s="291"/>
      <c r="BG145" s="291"/>
      <c r="BH145" s="291"/>
      <c r="BI145" s="291"/>
      <c r="BJ145" s="291"/>
      <c r="BK145" s="291"/>
      <c r="BL145" s="291"/>
      <c r="BM145" s="291"/>
      <c r="BN145" s="291"/>
      <c r="BO145" s="291"/>
      <c r="BP145" s="291"/>
      <c r="BQ145" s="291"/>
      <c r="BR145" s="291"/>
      <c r="BS145" s="291"/>
      <c r="BT145" s="291"/>
      <c r="BU145" s="291"/>
      <c r="BV145" s="291"/>
      <c r="BW145" s="291"/>
      <c r="BX145" s="291"/>
      <c r="BY145" s="291"/>
      <c r="BZ145" s="291"/>
      <c r="CA145" s="291"/>
      <c r="CB145" s="291"/>
      <c r="CC145" s="291"/>
      <c r="CD145" s="291"/>
      <c r="CE145" s="291"/>
      <c r="CF145" s="291"/>
      <c r="CG145" s="291"/>
      <c r="CH145" s="291"/>
      <c r="CI145" s="291"/>
      <c r="CJ145" s="291"/>
      <c r="CK145" s="291"/>
      <c r="CL145" s="291"/>
      <c r="CM145" s="291"/>
      <c r="CN145" s="291"/>
      <c r="CO145" s="291"/>
      <c r="CP145" s="291"/>
      <c r="CQ145" s="291"/>
      <c r="CR145" s="291"/>
      <c r="CS145" s="291"/>
      <c r="CT145" s="291"/>
      <c r="CU145" s="291"/>
      <c r="CV145" s="291"/>
      <c r="CW145" s="291"/>
      <c r="CX145" s="291"/>
      <c r="CY145" s="291"/>
      <c r="CZ145" s="291"/>
      <c r="DA145" s="291"/>
      <c r="DB145" s="291"/>
      <c r="DC145" s="291"/>
      <c r="DD145" s="291"/>
      <c r="DE145" s="291"/>
      <c r="DF145" s="291"/>
      <c r="DG145" s="291"/>
      <c r="DH145" s="291"/>
      <c r="DI145" s="291"/>
      <c r="DJ145" s="291"/>
      <c r="DK145" s="291"/>
      <c r="DL145" s="291"/>
      <c r="DM145" s="291"/>
      <c r="DN145" s="291"/>
      <c r="DO145" s="291"/>
      <c r="DP145" s="291"/>
      <c r="DQ145" s="291"/>
      <c r="DR145" s="291"/>
      <c r="DS145" s="291"/>
      <c r="DT145" s="291"/>
      <c r="DU145" s="291"/>
      <c r="DV145" s="291"/>
      <c r="DW145" s="291"/>
      <c r="DX145" s="291"/>
      <c r="DY145" s="291"/>
      <c r="DZ145" s="291"/>
      <c r="EA145" s="291"/>
      <c r="EB145" s="291"/>
    </row>
    <row r="146" spans="1:132" s="292" customFormat="1" ht="37.5" x14ac:dyDescent="0.2">
      <c r="A146" s="532" t="s">
        <v>7415</v>
      </c>
      <c r="B146" s="533" t="s">
        <v>7260</v>
      </c>
      <c r="C146" s="312" t="s">
        <v>7416</v>
      </c>
      <c r="D146" s="312" t="s">
        <v>7417</v>
      </c>
      <c r="E146" s="301">
        <v>715</v>
      </c>
      <c r="F146" s="308">
        <f t="shared" ref="F146:F151" si="7">ROUND(E146+(E146*10%),-2)</f>
        <v>800</v>
      </c>
    </row>
    <row r="147" spans="1:132" s="292" customFormat="1" ht="37.5" x14ac:dyDescent="0.2">
      <c r="A147" s="532" t="s">
        <v>7418</v>
      </c>
      <c r="B147" s="533"/>
      <c r="C147" s="312" t="s">
        <v>7416</v>
      </c>
      <c r="D147" s="312" t="s">
        <v>7419</v>
      </c>
      <c r="E147" s="301">
        <v>1001</v>
      </c>
      <c r="F147" s="308">
        <f t="shared" si="7"/>
        <v>1100</v>
      </c>
    </row>
    <row r="148" spans="1:132" s="292" customFormat="1" ht="37.5" x14ac:dyDescent="0.2">
      <c r="A148" s="532" t="s">
        <v>7418</v>
      </c>
      <c r="B148" s="533"/>
      <c r="C148" s="312" t="s">
        <v>7420</v>
      </c>
      <c r="D148" s="312" t="s">
        <v>7421</v>
      </c>
      <c r="E148" s="301">
        <v>858</v>
      </c>
      <c r="F148" s="308">
        <f t="shared" si="7"/>
        <v>900</v>
      </c>
    </row>
    <row r="149" spans="1:132" s="292" customFormat="1" ht="37.5" x14ac:dyDescent="0.2">
      <c r="A149" s="532" t="s">
        <v>7418</v>
      </c>
      <c r="B149" s="533"/>
      <c r="C149" s="312" t="s">
        <v>7420</v>
      </c>
      <c r="D149" s="312" t="s">
        <v>7422</v>
      </c>
      <c r="E149" s="301">
        <v>1300</v>
      </c>
      <c r="F149" s="308">
        <f t="shared" si="7"/>
        <v>1400</v>
      </c>
    </row>
    <row r="150" spans="1:132" s="292" customFormat="1" x14ac:dyDescent="0.2">
      <c r="A150" s="532" t="s">
        <v>7418</v>
      </c>
      <c r="B150" s="533"/>
      <c r="C150" s="312" t="s">
        <v>7423</v>
      </c>
      <c r="D150" s="312" t="s">
        <v>7424</v>
      </c>
      <c r="E150" s="301">
        <v>715</v>
      </c>
      <c r="F150" s="308">
        <f t="shared" si="7"/>
        <v>800</v>
      </c>
    </row>
    <row r="151" spans="1:132" s="292" customFormat="1" x14ac:dyDescent="0.2">
      <c r="A151" s="532" t="s">
        <v>7418</v>
      </c>
      <c r="B151" s="533"/>
      <c r="C151" s="312" t="s">
        <v>7423</v>
      </c>
      <c r="D151" s="312" t="s">
        <v>7425</v>
      </c>
      <c r="E151" s="301">
        <v>1001</v>
      </c>
      <c r="F151" s="308">
        <f t="shared" si="7"/>
        <v>1100</v>
      </c>
    </row>
    <row r="152" spans="1:132" s="292" customFormat="1" ht="37.5" x14ac:dyDescent="0.2">
      <c r="A152" s="23" t="s">
        <v>7426</v>
      </c>
      <c r="B152" s="312" t="s">
        <v>7427</v>
      </c>
      <c r="C152" s="312" t="s">
        <v>7296</v>
      </c>
      <c r="D152" s="312" t="s">
        <v>7428</v>
      </c>
      <c r="E152" s="301"/>
      <c r="F152" s="308">
        <v>940</v>
      </c>
    </row>
    <row r="153" spans="1:132" s="292" customFormat="1" ht="37.5" x14ac:dyDescent="0.2">
      <c r="A153" s="23" t="s">
        <v>7429</v>
      </c>
      <c r="B153" s="312" t="s">
        <v>7430</v>
      </c>
      <c r="C153" s="312" t="s">
        <v>7260</v>
      </c>
      <c r="D153" s="312" t="s">
        <v>7431</v>
      </c>
      <c r="E153" s="301">
        <v>715</v>
      </c>
      <c r="F153" s="308">
        <f t="shared" ref="F153:F160" si="8">ROUND(E153+(E153*10%),-2)</f>
        <v>800</v>
      </c>
    </row>
    <row r="154" spans="1:132" s="292" customFormat="1" ht="37.5" x14ac:dyDescent="0.2">
      <c r="A154" s="23" t="s">
        <v>7432</v>
      </c>
      <c r="B154" s="312" t="s">
        <v>7433</v>
      </c>
      <c r="C154" s="312" t="s">
        <v>7260</v>
      </c>
      <c r="D154" s="312" t="s">
        <v>7434</v>
      </c>
      <c r="E154" s="301">
        <v>858</v>
      </c>
      <c r="F154" s="308">
        <f t="shared" si="8"/>
        <v>900</v>
      </c>
    </row>
    <row r="155" spans="1:132" s="292" customFormat="1" ht="37.5" x14ac:dyDescent="0.2">
      <c r="A155" s="311" t="s">
        <v>7435</v>
      </c>
      <c r="B155" s="312" t="s">
        <v>7436</v>
      </c>
      <c r="C155" s="312" t="s">
        <v>7260</v>
      </c>
      <c r="D155" s="312" t="s">
        <v>7437</v>
      </c>
      <c r="E155" s="301">
        <v>1170</v>
      </c>
      <c r="F155" s="308">
        <f t="shared" si="8"/>
        <v>1300</v>
      </c>
    </row>
    <row r="156" spans="1:132" s="292" customFormat="1" x14ac:dyDescent="0.2">
      <c r="A156" s="23" t="s">
        <v>7438</v>
      </c>
      <c r="B156" s="312" t="s">
        <v>7439</v>
      </c>
      <c r="C156" s="533" t="s">
        <v>1168</v>
      </c>
      <c r="D156" s="533"/>
      <c r="E156" s="301">
        <v>1430</v>
      </c>
      <c r="F156" s="308">
        <f t="shared" si="8"/>
        <v>1600</v>
      </c>
    </row>
    <row r="157" spans="1:132" s="292" customFormat="1" x14ac:dyDescent="0.2">
      <c r="A157" s="523" t="s">
        <v>7440</v>
      </c>
      <c r="B157" s="533" t="s">
        <v>7441</v>
      </c>
      <c r="C157" s="312" t="s">
        <v>7442</v>
      </c>
      <c r="D157" s="312"/>
      <c r="E157" s="301">
        <v>1300</v>
      </c>
      <c r="F157" s="308">
        <f t="shared" si="8"/>
        <v>1400</v>
      </c>
    </row>
    <row r="158" spans="1:132" s="292" customFormat="1" x14ac:dyDescent="0.2">
      <c r="A158" s="523" t="s">
        <v>7418</v>
      </c>
      <c r="B158" s="533"/>
      <c r="C158" s="312" t="s">
        <v>7443</v>
      </c>
      <c r="D158" s="312"/>
      <c r="E158" s="301">
        <v>1001</v>
      </c>
      <c r="F158" s="308">
        <f t="shared" si="8"/>
        <v>1100</v>
      </c>
    </row>
    <row r="159" spans="1:132" s="292" customFormat="1" x14ac:dyDescent="0.2">
      <c r="A159" s="523" t="s">
        <v>7418</v>
      </c>
      <c r="B159" s="533"/>
      <c r="C159" s="312" t="s">
        <v>7444</v>
      </c>
      <c r="D159" s="312"/>
      <c r="E159" s="301">
        <v>858</v>
      </c>
      <c r="F159" s="308">
        <f t="shared" si="8"/>
        <v>900</v>
      </c>
    </row>
    <row r="160" spans="1:132" s="292" customFormat="1" x14ac:dyDescent="0.2">
      <c r="A160" s="523" t="s">
        <v>7418</v>
      </c>
      <c r="B160" s="533"/>
      <c r="C160" s="21" t="s">
        <v>7381</v>
      </c>
      <c r="D160" s="21"/>
      <c r="E160" s="301">
        <v>715</v>
      </c>
      <c r="F160" s="308">
        <f t="shared" si="8"/>
        <v>800</v>
      </c>
    </row>
    <row r="161" spans="1:132" s="292" customFormat="1" x14ac:dyDescent="0.2">
      <c r="A161" s="303">
        <v>9</v>
      </c>
      <c r="B161" s="304" t="s">
        <v>19</v>
      </c>
      <c r="C161" s="304"/>
      <c r="D161" s="304"/>
      <c r="E161" s="303"/>
      <c r="F161" s="355"/>
    </row>
    <row r="162" spans="1:132" s="292" customFormat="1" x14ac:dyDescent="0.2">
      <c r="A162" s="532" t="s">
        <v>7445</v>
      </c>
      <c r="B162" s="533" t="s">
        <v>7446</v>
      </c>
      <c r="C162" s="312" t="s">
        <v>7447</v>
      </c>
      <c r="D162" s="312" t="s">
        <v>7448</v>
      </c>
      <c r="E162" s="309">
        <v>1755</v>
      </c>
      <c r="F162" s="309">
        <f>ROUND(E162+(E162*10%),-2)</f>
        <v>1900</v>
      </c>
    </row>
    <row r="163" spans="1:132" s="292" customFormat="1" ht="37.5" x14ac:dyDescent="0.2">
      <c r="A163" s="532" t="s">
        <v>7418</v>
      </c>
      <c r="B163" s="533"/>
      <c r="C163" s="312" t="s">
        <v>7449</v>
      </c>
      <c r="D163" s="312" t="s">
        <v>7450</v>
      </c>
      <c r="E163" s="309">
        <v>2145</v>
      </c>
      <c r="F163" s="309">
        <f>ROUND(E163+(E163*10%),-2)</f>
        <v>2400</v>
      </c>
    </row>
    <row r="164" spans="1:132" s="292" customFormat="1" x14ac:dyDescent="0.2">
      <c r="A164" s="532" t="s">
        <v>7418</v>
      </c>
      <c r="B164" s="533"/>
      <c r="C164" s="312" t="s">
        <v>7451</v>
      </c>
      <c r="D164" s="312" t="s">
        <v>7452</v>
      </c>
      <c r="E164" s="309">
        <v>858</v>
      </c>
      <c r="F164" s="309">
        <f>ROUND(E164+(E164*10%),-2)</f>
        <v>900</v>
      </c>
    </row>
    <row r="165" spans="1:132" s="292" customFormat="1" x14ac:dyDescent="0.2">
      <c r="A165" s="311" t="s">
        <v>7453</v>
      </c>
      <c r="B165" s="312" t="s">
        <v>7454</v>
      </c>
      <c r="C165" s="312" t="s">
        <v>7455</v>
      </c>
      <c r="D165" s="312" t="s">
        <v>7456</v>
      </c>
      <c r="E165" s="309"/>
      <c r="F165" s="309">
        <v>800</v>
      </c>
      <c r="G165" s="294"/>
      <c r="H165" s="294"/>
      <c r="I165" s="294"/>
      <c r="J165" s="294"/>
      <c r="K165" s="294"/>
      <c r="L165" s="294"/>
      <c r="M165" s="294"/>
      <c r="N165" s="294"/>
      <c r="O165" s="294"/>
      <c r="P165" s="294"/>
      <c r="Q165" s="294"/>
      <c r="R165" s="294"/>
      <c r="S165" s="294"/>
      <c r="T165" s="294"/>
      <c r="U165" s="294"/>
      <c r="V165" s="294"/>
      <c r="W165" s="294"/>
      <c r="X165" s="294"/>
      <c r="Y165" s="294"/>
      <c r="Z165" s="294"/>
      <c r="AA165" s="294"/>
      <c r="AB165" s="294"/>
      <c r="AC165" s="294"/>
      <c r="AD165" s="294"/>
      <c r="AE165" s="294"/>
      <c r="AF165" s="294"/>
      <c r="AG165" s="294"/>
      <c r="AH165" s="294"/>
      <c r="AI165" s="294"/>
      <c r="AJ165" s="294"/>
      <c r="AK165" s="294"/>
      <c r="AL165" s="294"/>
      <c r="AM165" s="294"/>
      <c r="AN165" s="294"/>
      <c r="AO165" s="294"/>
      <c r="AP165" s="294"/>
      <c r="AQ165" s="294"/>
      <c r="AR165" s="294"/>
      <c r="AS165" s="294"/>
      <c r="AT165" s="294"/>
      <c r="AU165" s="294"/>
      <c r="AV165" s="294"/>
      <c r="AW165" s="294"/>
      <c r="AX165" s="294"/>
      <c r="AY165" s="294"/>
      <c r="AZ165" s="294"/>
      <c r="BA165" s="294"/>
      <c r="BB165" s="294"/>
      <c r="BC165" s="294"/>
      <c r="BD165" s="294"/>
      <c r="BE165" s="294"/>
      <c r="BF165" s="294"/>
      <c r="BG165" s="294"/>
      <c r="BH165" s="294"/>
      <c r="BI165" s="294"/>
      <c r="BJ165" s="294"/>
      <c r="BK165" s="294"/>
      <c r="BL165" s="294"/>
      <c r="BM165" s="294"/>
      <c r="BN165" s="294"/>
      <c r="BO165" s="294"/>
      <c r="BP165" s="294"/>
      <c r="BQ165" s="294"/>
      <c r="BR165" s="294"/>
      <c r="BS165" s="294"/>
      <c r="BT165" s="294"/>
      <c r="BU165" s="294"/>
      <c r="BV165" s="294"/>
      <c r="BW165" s="294"/>
      <c r="BX165" s="294"/>
      <c r="BY165" s="294"/>
      <c r="BZ165" s="294"/>
      <c r="CA165" s="294"/>
      <c r="CB165" s="294"/>
      <c r="CC165" s="294"/>
      <c r="CD165" s="294"/>
      <c r="CE165" s="294"/>
      <c r="CF165" s="294"/>
      <c r="CG165" s="294"/>
      <c r="CH165" s="294"/>
      <c r="CI165" s="294"/>
      <c r="CJ165" s="294"/>
      <c r="CK165" s="294"/>
      <c r="CL165" s="294"/>
      <c r="CM165" s="294"/>
      <c r="CN165" s="294"/>
      <c r="CO165" s="294"/>
      <c r="CP165" s="294"/>
      <c r="CQ165" s="294"/>
      <c r="CR165" s="294"/>
      <c r="CS165" s="294"/>
      <c r="CT165" s="294"/>
      <c r="CU165" s="294"/>
      <c r="CV165" s="294"/>
      <c r="CW165" s="294"/>
      <c r="CX165" s="294"/>
      <c r="CY165" s="294"/>
      <c r="CZ165" s="294"/>
      <c r="DA165" s="294"/>
      <c r="DB165" s="294"/>
      <c r="DC165" s="294"/>
      <c r="DD165" s="294"/>
      <c r="DE165" s="294"/>
      <c r="DF165" s="294"/>
      <c r="DG165" s="294"/>
      <c r="DH165" s="294"/>
      <c r="DI165" s="294"/>
      <c r="DJ165" s="294"/>
      <c r="DK165" s="294"/>
      <c r="DL165" s="294"/>
      <c r="DM165" s="294"/>
      <c r="DN165" s="294"/>
      <c r="DO165" s="294"/>
      <c r="DP165" s="294"/>
      <c r="DQ165" s="294"/>
      <c r="DR165" s="294"/>
      <c r="DS165" s="294"/>
      <c r="DT165" s="294"/>
      <c r="DU165" s="294"/>
      <c r="DV165" s="294"/>
      <c r="DW165" s="294"/>
      <c r="DX165" s="294"/>
      <c r="DY165" s="294"/>
      <c r="DZ165" s="294"/>
      <c r="EA165" s="294"/>
      <c r="EB165" s="294"/>
    </row>
    <row r="166" spans="1:132" s="292" customFormat="1" ht="56.25" x14ac:dyDescent="0.2">
      <c r="A166" s="311" t="s">
        <v>7457</v>
      </c>
      <c r="B166" s="312" t="s">
        <v>7458</v>
      </c>
      <c r="C166" s="312" t="s">
        <v>7459</v>
      </c>
      <c r="D166" s="312" t="s">
        <v>7460</v>
      </c>
      <c r="E166" s="309">
        <v>1260</v>
      </c>
      <c r="F166" s="309">
        <f t="shared" ref="F166:F174" si="9">ROUND(E166+(E166*10%),-2)</f>
        <v>1400</v>
      </c>
    </row>
    <row r="167" spans="1:132" s="292" customFormat="1" ht="37.5" x14ac:dyDescent="0.2">
      <c r="A167" s="311" t="s">
        <v>7461</v>
      </c>
      <c r="B167" s="312" t="s">
        <v>7462</v>
      </c>
      <c r="C167" s="312" t="s">
        <v>7463</v>
      </c>
      <c r="D167" s="312" t="s">
        <v>7464</v>
      </c>
      <c r="E167" s="309">
        <v>1170</v>
      </c>
      <c r="F167" s="309">
        <f t="shared" si="9"/>
        <v>1300</v>
      </c>
    </row>
    <row r="168" spans="1:132" s="292" customFormat="1" x14ac:dyDescent="0.2">
      <c r="A168" s="532" t="s">
        <v>7465</v>
      </c>
      <c r="B168" s="533" t="s">
        <v>7466</v>
      </c>
      <c r="C168" s="533" t="s">
        <v>7467</v>
      </c>
      <c r="D168" s="533"/>
      <c r="E168" s="309">
        <v>2860</v>
      </c>
      <c r="F168" s="309">
        <f t="shared" si="9"/>
        <v>3100</v>
      </c>
    </row>
    <row r="169" spans="1:132" s="292" customFormat="1" x14ac:dyDescent="0.2">
      <c r="A169" s="532" t="s">
        <v>7418</v>
      </c>
      <c r="B169" s="533"/>
      <c r="C169" s="533" t="s">
        <v>7468</v>
      </c>
      <c r="D169" s="533"/>
      <c r="E169" s="309">
        <v>2145</v>
      </c>
      <c r="F169" s="309">
        <f t="shared" si="9"/>
        <v>2400</v>
      </c>
    </row>
    <row r="170" spans="1:132" s="292" customFormat="1" x14ac:dyDescent="0.2">
      <c r="A170" s="532" t="s">
        <v>7418</v>
      </c>
      <c r="B170" s="533"/>
      <c r="C170" s="533" t="s">
        <v>7469</v>
      </c>
      <c r="D170" s="533"/>
      <c r="E170" s="309">
        <v>1170</v>
      </c>
      <c r="F170" s="309">
        <f t="shared" si="9"/>
        <v>1300</v>
      </c>
    </row>
    <row r="171" spans="1:132" s="292" customFormat="1" x14ac:dyDescent="0.2">
      <c r="A171" s="532" t="s">
        <v>7418</v>
      </c>
      <c r="B171" s="533"/>
      <c r="C171" s="533" t="s">
        <v>7470</v>
      </c>
      <c r="D171" s="533"/>
      <c r="E171" s="309">
        <v>715</v>
      </c>
      <c r="F171" s="309">
        <f t="shared" si="9"/>
        <v>800</v>
      </c>
    </row>
    <row r="172" spans="1:132" s="292" customFormat="1" x14ac:dyDescent="0.2">
      <c r="A172" s="532" t="s">
        <v>7471</v>
      </c>
      <c r="B172" s="524" t="s">
        <v>7472</v>
      </c>
      <c r="C172" s="524" t="s">
        <v>7473</v>
      </c>
      <c r="D172" s="524"/>
      <c r="E172" s="309">
        <v>1001</v>
      </c>
      <c r="F172" s="309">
        <f t="shared" si="9"/>
        <v>1100</v>
      </c>
    </row>
    <row r="173" spans="1:132" s="292" customFormat="1" x14ac:dyDescent="0.2">
      <c r="A173" s="532" t="s">
        <v>7418</v>
      </c>
      <c r="B173" s="524"/>
      <c r="C173" s="21" t="s">
        <v>7474</v>
      </c>
      <c r="D173" s="21"/>
      <c r="E173" s="309">
        <v>715</v>
      </c>
      <c r="F173" s="309">
        <f t="shared" si="9"/>
        <v>800</v>
      </c>
    </row>
    <row r="174" spans="1:132" s="292" customFormat="1" ht="37.5" x14ac:dyDescent="0.2">
      <c r="A174" s="311" t="s">
        <v>7475</v>
      </c>
      <c r="B174" s="21" t="s">
        <v>7476</v>
      </c>
      <c r="C174" s="21" t="s">
        <v>1168</v>
      </c>
      <c r="D174" s="21"/>
      <c r="E174" s="309">
        <v>2080</v>
      </c>
      <c r="F174" s="309">
        <f t="shared" si="9"/>
        <v>2300</v>
      </c>
    </row>
    <row r="175" spans="1:132" s="292" customFormat="1" x14ac:dyDescent="0.2">
      <c r="A175" s="303">
        <v>10</v>
      </c>
      <c r="B175" s="304" t="s">
        <v>20</v>
      </c>
      <c r="C175" s="304"/>
      <c r="D175" s="304"/>
      <c r="E175" s="303"/>
      <c r="F175" s="355"/>
      <c r="G175" s="291"/>
      <c r="H175" s="291"/>
      <c r="I175" s="291"/>
      <c r="J175" s="291"/>
      <c r="K175" s="291"/>
      <c r="L175" s="291"/>
      <c r="M175" s="291"/>
      <c r="N175" s="291"/>
      <c r="O175" s="291"/>
      <c r="P175" s="291"/>
      <c r="Q175" s="291"/>
      <c r="R175" s="291"/>
      <c r="S175" s="291"/>
      <c r="T175" s="291"/>
      <c r="U175" s="291"/>
      <c r="V175" s="291"/>
      <c r="W175" s="291"/>
      <c r="X175" s="291"/>
      <c r="Y175" s="291"/>
      <c r="Z175" s="291"/>
      <c r="AA175" s="291"/>
      <c r="AB175" s="291"/>
      <c r="AC175" s="291"/>
      <c r="AD175" s="291"/>
      <c r="AE175" s="291"/>
      <c r="AF175" s="291"/>
      <c r="AG175" s="291"/>
      <c r="AH175" s="291"/>
      <c r="AI175" s="291"/>
      <c r="AJ175" s="291"/>
      <c r="AK175" s="291"/>
      <c r="AL175" s="291"/>
      <c r="AM175" s="291"/>
      <c r="AN175" s="291"/>
      <c r="AO175" s="291"/>
      <c r="AP175" s="291"/>
      <c r="AQ175" s="291"/>
      <c r="AR175" s="291"/>
      <c r="AS175" s="291"/>
      <c r="AT175" s="291"/>
      <c r="AU175" s="291"/>
      <c r="AV175" s="291"/>
      <c r="AW175" s="291"/>
      <c r="AX175" s="291"/>
      <c r="AY175" s="291"/>
      <c r="AZ175" s="291"/>
      <c r="BA175" s="291"/>
      <c r="BB175" s="291"/>
      <c r="BC175" s="291"/>
      <c r="BD175" s="291"/>
      <c r="BE175" s="291"/>
      <c r="BF175" s="291"/>
      <c r="BG175" s="291"/>
      <c r="BH175" s="291"/>
      <c r="BI175" s="291"/>
      <c r="BJ175" s="291"/>
      <c r="BK175" s="291"/>
      <c r="BL175" s="291"/>
      <c r="BM175" s="291"/>
      <c r="BN175" s="291"/>
      <c r="BO175" s="291"/>
      <c r="BP175" s="291"/>
      <c r="BQ175" s="291"/>
      <c r="BR175" s="291"/>
      <c r="BS175" s="291"/>
      <c r="BT175" s="291"/>
      <c r="BU175" s="291"/>
      <c r="BV175" s="291"/>
      <c r="BW175" s="291"/>
      <c r="BX175" s="291"/>
      <c r="BY175" s="291"/>
      <c r="BZ175" s="291"/>
      <c r="CA175" s="291"/>
      <c r="CB175" s="291"/>
      <c r="CC175" s="291"/>
      <c r="CD175" s="291"/>
      <c r="CE175" s="291"/>
      <c r="CF175" s="291"/>
      <c r="CG175" s="291"/>
      <c r="CH175" s="291"/>
      <c r="CI175" s="291"/>
      <c r="CJ175" s="291"/>
      <c r="CK175" s="291"/>
      <c r="CL175" s="291"/>
      <c r="CM175" s="291"/>
      <c r="CN175" s="291"/>
      <c r="CO175" s="291"/>
      <c r="CP175" s="291"/>
      <c r="CQ175" s="291"/>
      <c r="CR175" s="291"/>
      <c r="CS175" s="291"/>
      <c r="CT175" s="291"/>
      <c r="CU175" s="291"/>
      <c r="CV175" s="291"/>
      <c r="CW175" s="291"/>
      <c r="CX175" s="291"/>
      <c r="CY175" s="291"/>
      <c r="CZ175" s="291"/>
      <c r="DA175" s="291"/>
      <c r="DB175" s="291"/>
      <c r="DC175" s="291"/>
      <c r="DD175" s="291"/>
      <c r="DE175" s="291"/>
      <c r="DF175" s="291"/>
      <c r="DG175" s="291"/>
      <c r="DH175" s="291"/>
      <c r="DI175" s="291"/>
      <c r="DJ175" s="291"/>
      <c r="DK175" s="291"/>
      <c r="DL175" s="291"/>
      <c r="DM175" s="291"/>
      <c r="DN175" s="291"/>
      <c r="DO175" s="291"/>
      <c r="DP175" s="291"/>
      <c r="DQ175" s="291"/>
      <c r="DR175" s="291"/>
      <c r="DS175" s="291"/>
      <c r="DT175" s="291"/>
      <c r="DU175" s="291"/>
      <c r="DV175" s="291"/>
      <c r="DW175" s="291"/>
      <c r="DX175" s="291"/>
      <c r="DY175" s="291"/>
      <c r="DZ175" s="291"/>
      <c r="EA175" s="291"/>
      <c r="EB175" s="291"/>
    </row>
    <row r="176" spans="1:132" s="292" customFormat="1" x14ac:dyDescent="0.2">
      <c r="A176" s="548" t="s">
        <v>7477</v>
      </c>
      <c r="B176" s="552" t="s">
        <v>7478</v>
      </c>
      <c r="C176" s="312" t="s">
        <v>7479</v>
      </c>
      <c r="D176" s="312" t="s">
        <v>7480</v>
      </c>
      <c r="E176" s="314">
        <v>1400</v>
      </c>
      <c r="F176" s="308">
        <v>1500</v>
      </c>
    </row>
    <row r="177" spans="1:6" s="292" customFormat="1" x14ac:dyDescent="0.2">
      <c r="A177" s="548" t="s">
        <v>7481</v>
      </c>
      <c r="B177" s="552"/>
      <c r="C177" s="312" t="s">
        <v>7480</v>
      </c>
      <c r="D177" s="312" t="s">
        <v>7482</v>
      </c>
      <c r="E177" s="314">
        <v>923.99999999999989</v>
      </c>
      <c r="F177" s="308">
        <v>1000</v>
      </c>
    </row>
    <row r="178" spans="1:6" s="292" customFormat="1" x14ac:dyDescent="0.2">
      <c r="A178" s="548" t="s">
        <v>7481</v>
      </c>
      <c r="B178" s="552"/>
      <c r="C178" s="312" t="s">
        <v>7482</v>
      </c>
      <c r="D178" s="312" t="s">
        <v>7483</v>
      </c>
      <c r="E178" s="314">
        <v>1540</v>
      </c>
      <c r="F178" s="308">
        <v>1700</v>
      </c>
    </row>
    <row r="179" spans="1:6" s="292" customFormat="1" ht="37.5" x14ac:dyDescent="0.2">
      <c r="A179" s="548" t="s">
        <v>7481</v>
      </c>
      <c r="B179" s="552"/>
      <c r="C179" s="312" t="s">
        <v>7483</v>
      </c>
      <c r="D179" s="312" t="s">
        <v>7484</v>
      </c>
      <c r="E179" s="314">
        <v>3849.9999999999995</v>
      </c>
      <c r="F179" s="308">
        <v>4200</v>
      </c>
    </row>
    <row r="180" spans="1:6" s="292" customFormat="1" ht="37.5" x14ac:dyDescent="0.2">
      <c r="A180" s="548" t="s">
        <v>7481</v>
      </c>
      <c r="B180" s="552"/>
      <c r="C180" s="21" t="s">
        <v>7484</v>
      </c>
      <c r="D180" s="21" t="s">
        <v>7485</v>
      </c>
      <c r="E180" s="314">
        <v>3849.9999999999995</v>
      </c>
      <c r="F180" s="308">
        <v>4200</v>
      </c>
    </row>
    <row r="181" spans="1:6" s="292" customFormat="1" x14ac:dyDescent="0.2">
      <c r="A181" s="548" t="s">
        <v>7486</v>
      </c>
      <c r="B181" s="533" t="s">
        <v>7487</v>
      </c>
      <c r="C181" s="533" t="s">
        <v>7488</v>
      </c>
      <c r="D181" s="533"/>
      <c r="E181" s="315">
        <v>2860</v>
      </c>
      <c r="F181" s="308">
        <v>3100</v>
      </c>
    </row>
    <row r="182" spans="1:6" s="292" customFormat="1" x14ac:dyDescent="0.2">
      <c r="A182" s="548" t="s">
        <v>7481</v>
      </c>
      <c r="B182" s="533"/>
      <c r="C182" s="533" t="s">
        <v>7489</v>
      </c>
      <c r="D182" s="533"/>
      <c r="E182" s="315">
        <v>2860</v>
      </c>
      <c r="F182" s="308">
        <v>3100</v>
      </c>
    </row>
    <row r="183" spans="1:6" s="292" customFormat="1" x14ac:dyDescent="0.2">
      <c r="A183" s="548" t="s">
        <v>7490</v>
      </c>
      <c r="B183" s="533" t="s">
        <v>7491</v>
      </c>
      <c r="C183" s="533" t="s">
        <v>7492</v>
      </c>
      <c r="D183" s="533"/>
      <c r="E183" s="315">
        <v>1170</v>
      </c>
      <c r="F183" s="308">
        <v>1300</v>
      </c>
    </row>
    <row r="184" spans="1:6" s="292" customFormat="1" x14ac:dyDescent="0.2">
      <c r="A184" s="548" t="s">
        <v>7481</v>
      </c>
      <c r="B184" s="533"/>
      <c r="C184" s="533" t="s">
        <v>7493</v>
      </c>
      <c r="D184" s="533"/>
      <c r="E184" s="314">
        <v>1170</v>
      </c>
      <c r="F184" s="308">
        <v>1300</v>
      </c>
    </row>
    <row r="185" spans="1:6" s="292" customFormat="1" x14ac:dyDescent="0.2">
      <c r="A185" s="548" t="s">
        <v>7481</v>
      </c>
      <c r="B185" s="533"/>
      <c r="C185" s="533" t="s">
        <v>7494</v>
      </c>
      <c r="D185" s="533"/>
      <c r="E185" s="315">
        <v>1170</v>
      </c>
      <c r="F185" s="308">
        <v>1300</v>
      </c>
    </row>
    <row r="186" spans="1:6" s="292" customFormat="1" x14ac:dyDescent="0.2">
      <c r="A186" s="548" t="s">
        <v>7481</v>
      </c>
      <c r="B186" s="533"/>
      <c r="C186" s="533" t="s">
        <v>7495</v>
      </c>
      <c r="D186" s="533"/>
      <c r="E186" s="315">
        <v>1170</v>
      </c>
      <c r="F186" s="308">
        <v>1300</v>
      </c>
    </row>
    <row r="187" spans="1:6" s="292" customFormat="1" x14ac:dyDescent="0.2">
      <c r="A187" s="548" t="s">
        <v>7496</v>
      </c>
      <c r="B187" s="533" t="s">
        <v>7497</v>
      </c>
      <c r="C187" s="533" t="s">
        <v>7498</v>
      </c>
      <c r="D187" s="533"/>
      <c r="E187" s="315">
        <v>2860</v>
      </c>
      <c r="F187" s="308">
        <v>3100</v>
      </c>
    </row>
    <row r="188" spans="1:6" s="292" customFormat="1" x14ac:dyDescent="0.2">
      <c r="A188" s="548" t="s">
        <v>7481</v>
      </c>
      <c r="B188" s="533"/>
      <c r="C188" s="533" t="s">
        <v>7474</v>
      </c>
      <c r="D188" s="533"/>
      <c r="E188" s="315">
        <v>1170</v>
      </c>
      <c r="F188" s="308">
        <v>1300</v>
      </c>
    </row>
    <row r="189" spans="1:6" s="292" customFormat="1" x14ac:dyDescent="0.2">
      <c r="A189" s="548" t="s">
        <v>7481</v>
      </c>
      <c r="B189" s="533"/>
      <c r="C189" s="533" t="s">
        <v>7499</v>
      </c>
      <c r="D189" s="533"/>
      <c r="E189" s="315"/>
      <c r="F189" s="308">
        <v>1520</v>
      </c>
    </row>
    <row r="190" spans="1:6" s="292" customFormat="1" x14ac:dyDescent="0.2">
      <c r="A190" s="548" t="s">
        <v>7481</v>
      </c>
      <c r="B190" s="533"/>
      <c r="C190" s="533" t="s">
        <v>7500</v>
      </c>
      <c r="D190" s="533"/>
      <c r="E190" s="315"/>
      <c r="F190" s="308">
        <v>1520</v>
      </c>
    </row>
    <row r="191" spans="1:6" s="292" customFormat="1" x14ac:dyDescent="0.2">
      <c r="A191" s="548" t="s">
        <v>7481</v>
      </c>
      <c r="B191" s="533"/>
      <c r="C191" s="524" t="s">
        <v>7501</v>
      </c>
      <c r="D191" s="524"/>
      <c r="E191" s="315"/>
      <c r="F191" s="308">
        <v>1520</v>
      </c>
    </row>
    <row r="192" spans="1:6" s="292" customFormat="1" x14ac:dyDescent="0.2">
      <c r="A192" s="548" t="s">
        <v>7502</v>
      </c>
      <c r="B192" s="533" t="s">
        <v>7503</v>
      </c>
      <c r="C192" s="533" t="s">
        <v>7504</v>
      </c>
      <c r="D192" s="533"/>
      <c r="E192" s="315">
        <v>3640</v>
      </c>
      <c r="F192" s="308">
        <v>4000</v>
      </c>
    </row>
    <row r="193" spans="1:6" s="292" customFormat="1" x14ac:dyDescent="0.2">
      <c r="A193" s="548" t="s">
        <v>7481</v>
      </c>
      <c r="B193" s="533"/>
      <c r="C193" s="533" t="s">
        <v>7505</v>
      </c>
      <c r="D193" s="533"/>
      <c r="E193" s="315">
        <v>715</v>
      </c>
      <c r="F193" s="308">
        <v>800</v>
      </c>
    </row>
    <row r="194" spans="1:6" s="292" customFormat="1" x14ac:dyDescent="0.2">
      <c r="A194" s="548" t="s">
        <v>7481</v>
      </c>
      <c r="B194" s="533"/>
      <c r="C194" s="533" t="s">
        <v>7506</v>
      </c>
      <c r="D194" s="533"/>
      <c r="E194" s="315"/>
      <c r="F194" s="308">
        <v>750</v>
      </c>
    </row>
    <row r="195" spans="1:6" s="292" customFormat="1" ht="75" x14ac:dyDescent="0.2">
      <c r="A195" s="313" t="s">
        <v>7507</v>
      </c>
      <c r="B195" s="312" t="s">
        <v>7508</v>
      </c>
      <c r="C195" s="312" t="s">
        <v>7509</v>
      </c>
      <c r="D195" s="312"/>
      <c r="E195" s="315">
        <v>2860</v>
      </c>
      <c r="F195" s="308">
        <v>3100</v>
      </c>
    </row>
    <row r="196" spans="1:6" s="292" customFormat="1" x14ac:dyDescent="0.2">
      <c r="A196" s="313" t="s">
        <v>7510</v>
      </c>
      <c r="B196" s="312" t="s">
        <v>7511</v>
      </c>
      <c r="C196" s="312" t="s">
        <v>7512</v>
      </c>
      <c r="D196" s="312" t="s">
        <v>7513</v>
      </c>
      <c r="E196" s="315">
        <v>455</v>
      </c>
      <c r="F196" s="308">
        <v>500</v>
      </c>
    </row>
    <row r="197" spans="1:6" s="292" customFormat="1" ht="56.25" x14ac:dyDescent="0.2">
      <c r="A197" s="313" t="s">
        <v>7514</v>
      </c>
      <c r="B197" s="312" t="s">
        <v>7515</v>
      </c>
      <c r="C197" s="312" t="s">
        <v>7516</v>
      </c>
      <c r="D197" s="312" t="s">
        <v>7517</v>
      </c>
      <c r="E197" s="315">
        <v>455</v>
      </c>
      <c r="F197" s="308">
        <v>500</v>
      </c>
    </row>
    <row r="198" spans="1:6" s="292" customFormat="1" ht="37.5" x14ac:dyDescent="0.2">
      <c r="A198" s="313" t="s">
        <v>7518</v>
      </c>
      <c r="B198" s="312" t="s">
        <v>7519</v>
      </c>
      <c r="C198" s="312" t="s">
        <v>7520</v>
      </c>
      <c r="D198" s="312" t="s">
        <v>7521</v>
      </c>
      <c r="E198" s="315"/>
      <c r="F198" s="308">
        <v>600</v>
      </c>
    </row>
    <row r="199" spans="1:6" s="292" customFormat="1" x14ac:dyDescent="0.2">
      <c r="A199" s="313" t="s">
        <v>7522</v>
      </c>
      <c r="B199" s="312" t="s">
        <v>7523</v>
      </c>
      <c r="C199" s="312" t="s">
        <v>7524</v>
      </c>
      <c r="D199" s="312" t="s">
        <v>7525</v>
      </c>
      <c r="E199" s="315">
        <v>455</v>
      </c>
      <c r="F199" s="308">
        <v>500</v>
      </c>
    </row>
    <row r="200" spans="1:6" s="292" customFormat="1" ht="37.5" x14ac:dyDescent="0.2">
      <c r="A200" s="313" t="s">
        <v>7526</v>
      </c>
      <c r="B200" s="312" t="s">
        <v>7527</v>
      </c>
      <c r="C200" s="312" t="s">
        <v>7528</v>
      </c>
      <c r="D200" s="312" t="s">
        <v>7529</v>
      </c>
      <c r="E200" s="315"/>
      <c r="F200" s="308">
        <v>600</v>
      </c>
    </row>
    <row r="201" spans="1:6" s="292" customFormat="1" ht="37.5" x14ac:dyDescent="0.2">
      <c r="A201" s="313" t="s">
        <v>7530</v>
      </c>
      <c r="B201" s="312" t="s">
        <v>7531</v>
      </c>
      <c r="C201" s="312" t="s">
        <v>7532</v>
      </c>
      <c r="D201" s="312" t="s">
        <v>7533</v>
      </c>
      <c r="E201" s="315"/>
      <c r="F201" s="308">
        <v>600</v>
      </c>
    </row>
    <row r="202" spans="1:6" s="292" customFormat="1" ht="37.5" x14ac:dyDescent="0.2">
      <c r="A202" s="313" t="s">
        <v>7534</v>
      </c>
      <c r="B202" s="312" t="s">
        <v>7535</v>
      </c>
      <c r="C202" s="312" t="s">
        <v>77</v>
      </c>
      <c r="D202" s="312"/>
      <c r="E202" s="315">
        <v>455</v>
      </c>
      <c r="F202" s="308">
        <v>500</v>
      </c>
    </row>
    <row r="203" spans="1:6" s="292" customFormat="1" ht="37.5" x14ac:dyDescent="0.2">
      <c r="A203" s="313" t="s">
        <v>7536</v>
      </c>
      <c r="B203" s="312" t="s">
        <v>7537</v>
      </c>
      <c r="C203" s="312" t="s">
        <v>77</v>
      </c>
      <c r="D203" s="312"/>
      <c r="E203" s="315">
        <v>455</v>
      </c>
      <c r="F203" s="308">
        <v>500</v>
      </c>
    </row>
    <row r="204" spans="1:6" s="292" customFormat="1" ht="37.5" x14ac:dyDescent="0.2">
      <c r="A204" s="548" t="s">
        <v>7538</v>
      </c>
      <c r="B204" s="524" t="s">
        <v>7539</v>
      </c>
      <c r="C204" s="21" t="s">
        <v>7540</v>
      </c>
      <c r="D204" s="21" t="s">
        <v>7541</v>
      </c>
      <c r="E204" s="315">
        <v>3080</v>
      </c>
      <c r="F204" s="308">
        <v>3400</v>
      </c>
    </row>
    <row r="205" spans="1:6" s="292" customFormat="1" ht="37.5" x14ac:dyDescent="0.2">
      <c r="A205" s="548" t="s">
        <v>7481</v>
      </c>
      <c r="B205" s="524"/>
      <c r="C205" s="21" t="s">
        <v>7541</v>
      </c>
      <c r="D205" s="21" t="s">
        <v>7542</v>
      </c>
      <c r="E205" s="315"/>
      <c r="F205" s="308">
        <v>3850</v>
      </c>
    </row>
    <row r="206" spans="1:6" s="292" customFormat="1" x14ac:dyDescent="0.2">
      <c r="A206" s="548" t="s">
        <v>7543</v>
      </c>
      <c r="B206" s="524" t="s">
        <v>7544</v>
      </c>
      <c r="C206" s="21" t="s">
        <v>7545</v>
      </c>
      <c r="D206" s="21"/>
      <c r="E206" s="315">
        <v>1170</v>
      </c>
      <c r="F206" s="308">
        <v>1300</v>
      </c>
    </row>
    <row r="207" spans="1:6" s="292" customFormat="1" ht="37.5" x14ac:dyDescent="0.2">
      <c r="A207" s="548" t="s">
        <v>7481</v>
      </c>
      <c r="B207" s="524"/>
      <c r="C207" s="21" t="s">
        <v>7546</v>
      </c>
      <c r="D207" s="21"/>
      <c r="E207" s="315">
        <v>455</v>
      </c>
      <c r="F207" s="308">
        <v>500</v>
      </c>
    </row>
    <row r="208" spans="1:6" s="292" customFormat="1" ht="37.5" x14ac:dyDescent="0.2">
      <c r="A208" s="548" t="s">
        <v>7547</v>
      </c>
      <c r="B208" s="524" t="s">
        <v>7548</v>
      </c>
      <c r="C208" s="21" t="s">
        <v>7504</v>
      </c>
      <c r="D208" s="21"/>
      <c r="E208" s="315">
        <v>1170</v>
      </c>
      <c r="F208" s="308">
        <v>1300</v>
      </c>
    </row>
    <row r="209" spans="1:6" s="292" customFormat="1" ht="37.5" x14ac:dyDescent="0.2">
      <c r="A209" s="548" t="s">
        <v>7481</v>
      </c>
      <c r="B209" s="524"/>
      <c r="C209" s="21" t="s">
        <v>7505</v>
      </c>
      <c r="D209" s="21"/>
      <c r="E209" s="315">
        <v>455</v>
      </c>
      <c r="F209" s="308">
        <v>500</v>
      </c>
    </row>
    <row r="210" spans="1:6" s="291" customFormat="1" x14ac:dyDescent="0.2">
      <c r="A210" s="303">
        <v>11</v>
      </c>
      <c r="B210" s="304" t="s">
        <v>21</v>
      </c>
      <c r="C210" s="304"/>
      <c r="D210" s="304"/>
      <c r="E210" s="303"/>
      <c r="F210" s="355"/>
    </row>
    <row r="211" spans="1:6" s="292" customFormat="1" ht="37.5" x14ac:dyDescent="0.2">
      <c r="A211" s="357" t="s">
        <v>7549</v>
      </c>
      <c r="B211" s="651" t="s">
        <v>7550</v>
      </c>
      <c r="C211" s="312" t="s">
        <v>7551</v>
      </c>
      <c r="D211" s="312" t="s">
        <v>7552</v>
      </c>
      <c r="E211" s="301">
        <v>1889.9999999999998</v>
      </c>
      <c r="F211" s="308">
        <v>1889.9999999999998</v>
      </c>
    </row>
    <row r="212" spans="1:6" s="292" customFormat="1" x14ac:dyDescent="0.2">
      <c r="A212" s="357" t="s">
        <v>7553</v>
      </c>
      <c r="B212" s="652"/>
      <c r="C212" s="312"/>
      <c r="D212" s="312"/>
      <c r="E212" s="301">
        <v>0</v>
      </c>
      <c r="F212" s="308">
        <v>0</v>
      </c>
    </row>
    <row r="213" spans="1:6" s="292" customFormat="1" x14ac:dyDescent="0.2">
      <c r="A213" s="357" t="s">
        <v>7553</v>
      </c>
      <c r="B213" s="652"/>
      <c r="C213" s="312"/>
      <c r="D213" s="312"/>
      <c r="E213" s="301">
        <v>0</v>
      </c>
      <c r="F213" s="308">
        <v>0</v>
      </c>
    </row>
    <row r="214" spans="1:6" s="292" customFormat="1" x14ac:dyDescent="0.2">
      <c r="A214" s="357" t="s">
        <v>7553</v>
      </c>
      <c r="B214" s="653"/>
      <c r="C214" s="312"/>
      <c r="D214" s="312"/>
      <c r="E214" s="301">
        <v>0</v>
      </c>
      <c r="F214" s="308">
        <v>0</v>
      </c>
    </row>
    <row r="215" spans="1:6" s="292" customFormat="1" ht="37.5" x14ac:dyDescent="0.2">
      <c r="A215" s="311" t="s">
        <v>7554</v>
      </c>
      <c r="B215" s="312" t="s">
        <v>7555</v>
      </c>
      <c r="C215" s="312" t="s">
        <v>7556</v>
      </c>
      <c r="D215" s="312" t="s">
        <v>7512</v>
      </c>
      <c r="E215" s="301">
        <v>455</v>
      </c>
      <c r="F215" s="308">
        <v>455</v>
      </c>
    </row>
    <row r="216" spans="1:6" s="292" customFormat="1" x14ac:dyDescent="0.2">
      <c r="A216" s="532" t="s">
        <v>7557</v>
      </c>
      <c r="B216" s="533" t="s">
        <v>7558</v>
      </c>
      <c r="C216" s="312" t="s">
        <v>7559</v>
      </c>
      <c r="D216" s="312" t="s">
        <v>7560</v>
      </c>
      <c r="E216" s="301">
        <v>1170</v>
      </c>
      <c r="F216" s="308">
        <v>1170</v>
      </c>
    </row>
    <row r="217" spans="1:6" s="292" customFormat="1" x14ac:dyDescent="0.2">
      <c r="A217" s="532" t="s">
        <v>7553</v>
      </c>
      <c r="B217" s="533"/>
      <c r="C217" s="312"/>
      <c r="D217" s="312"/>
      <c r="E217" s="301">
        <v>0</v>
      </c>
      <c r="F217" s="308">
        <v>0</v>
      </c>
    </row>
    <row r="218" spans="1:6" s="292" customFormat="1" x14ac:dyDescent="0.2">
      <c r="A218" s="532" t="s">
        <v>7561</v>
      </c>
      <c r="B218" s="533" t="s">
        <v>7562</v>
      </c>
      <c r="C218" s="533" t="s">
        <v>7504</v>
      </c>
      <c r="D218" s="533"/>
      <c r="E218" s="301">
        <v>1170</v>
      </c>
      <c r="F218" s="308">
        <v>1170</v>
      </c>
    </row>
    <row r="219" spans="1:6" s="292" customFormat="1" x14ac:dyDescent="0.2">
      <c r="A219" s="532" t="s">
        <v>7553</v>
      </c>
      <c r="B219" s="533"/>
      <c r="C219" s="533" t="s">
        <v>7505</v>
      </c>
      <c r="D219" s="533"/>
      <c r="E219" s="301">
        <v>455</v>
      </c>
      <c r="F219" s="308">
        <v>455</v>
      </c>
    </row>
    <row r="220" spans="1:6" s="292" customFormat="1" x14ac:dyDescent="0.2">
      <c r="A220" s="532" t="s">
        <v>7553</v>
      </c>
      <c r="B220" s="533"/>
      <c r="C220" s="533" t="s">
        <v>7563</v>
      </c>
      <c r="D220" s="533"/>
      <c r="E220" s="301"/>
      <c r="F220" s="308">
        <v>1000</v>
      </c>
    </row>
    <row r="221" spans="1:6" s="292" customFormat="1" ht="37.5" x14ac:dyDescent="0.2">
      <c r="A221" s="311" t="s">
        <v>7564</v>
      </c>
      <c r="B221" s="312" t="s">
        <v>7565</v>
      </c>
      <c r="C221" s="312"/>
      <c r="D221" s="312"/>
      <c r="E221" s="301"/>
      <c r="F221" s="308">
        <v>800</v>
      </c>
    </row>
    <row r="222" spans="1:6" s="292" customFormat="1" ht="37.5" x14ac:dyDescent="0.2">
      <c r="A222" s="311" t="s">
        <v>7566</v>
      </c>
      <c r="B222" s="312" t="s">
        <v>7567</v>
      </c>
      <c r="C222" s="312" t="s">
        <v>7559</v>
      </c>
      <c r="D222" s="312" t="s">
        <v>7555</v>
      </c>
      <c r="E222" s="301">
        <v>630</v>
      </c>
      <c r="F222" s="308">
        <v>630</v>
      </c>
    </row>
    <row r="223" spans="1:6" s="292" customFormat="1" x14ac:dyDescent="0.2">
      <c r="A223" s="311" t="s">
        <v>7568</v>
      </c>
      <c r="B223" s="21" t="s">
        <v>7560</v>
      </c>
      <c r="C223" s="524" t="s">
        <v>7569</v>
      </c>
      <c r="D223" s="524"/>
      <c r="E223" s="301">
        <v>1170</v>
      </c>
      <c r="F223" s="308">
        <v>1170</v>
      </c>
    </row>
    <row r="224" spans="1:6" s="292" customFormat="1" ht="56.25" x14ac:dyDescent="0.2">
      <c r="A224" s="311" t="s">
        <v>7570</v>
      </c>
      <c r="B224" s="312" t="s">
        <v>7571</v>
      </c>
      <c r="C224" s="312" t="s">
        <v>7560</v>
      </c>
      <c r="D224" s="312" t="s">
        <v>7572</v>
      </c>
      <c r="E224" s="301"/>
      <c r="F224" s="308">
        <v>690</v>
      </c>
    </row>
    <row r="225" spans="1:6" s="292" customFormat="1" ht="56.25" x14ac:dyDescent="0.2">
      <c r="A225" s="311" t="s">
        <v>7573</v>
      </c>
      <c r="B225" s="312" t="s">
        <v>7574</v>
      </c>
      <c r="C225" s="312"/>
      <c r="D225" s="312"/>
      <c r="E225" s="301"/>
      <c r="F225" s="308">
        <v>690</v>
      </c>
    </row>
    <row r="226" spans="1:6" s="292" customFormat="1" x14ac:dyDescent="0.2">
      <c r="A226" s="532" t="s">
        <v>7575</v>
      </c>
      <c r="B226" s="533" t="s">
        <v>7576</v>
      </c>
      <c r="C226" s="312" t="s">
        <v>7478</v>
      </c>
      <c r="D226" s="312" t="s">
        <v>7577</v>
      </c>
      <c r="E226" s="301"/>
      <c r="F226" s="308">
        <v>690</v>
      </c>
    </row>
    <row r="227" spans="1:6" s="292" customFormat="1" ht="37.5" x14ac:dyDescent="0.2">
      <c r="A227" s="532" t="s">
        <v>7553</v>
      </c>
      <c r="B227" s="533"/>
      <c r="C227" s="312" t="s">
        <v>7578</v>
      </c>
      <c r="D227" s="312" t="s">
        <v>7579</v>
      </c>
      <c r="E227" s="301"/>
      <c r="F227" s="308">
        <v>690</v>
      </c>
    </row>
    <row r="228" spans="1:6" s="292" customFormat="1" ht="37.5" x14ac:dyDescent="0.2">
      <c r="A228" s="311" t="s">
        <v>7580</v>
      </c>
      <c r="B228" s="312" t="s">
        <v>7581</v>
      </c>
      <c r="C228" s="312" t="s">
        <v>7555</v>
      </c>
      <c r="D228" s="312" t="s">
        <v>7582</v>
      </c>
      <c r="E228" s="301"/>
      <c r="F228" s="308">
        <v>690</v>
      </c>
    </row>
    <row r="229" spans="1:6" s="292" customFormat="1" ht="37.5" x14ac:dyDescent="0.2">
      <c r="A229" s="311" t="s">
        <v>7583</v>
      </c>
      <c r="B229" s="312" t="s">
        <v>7584</v>
      </c>
      <c r="C229" s="312" t="s">
        <v>7585</v>
      </c>
      <c r="D229" s="312" t="s">
        <v>7582</v>
      </c>
      <c r="E229" s="301"/>
      <c r="F229" s="308">
        <v>690</v>
      </c>
    </row>
    <row r="230" spans="1:6" s="292" customFormat="1" ht="37.5" x14ac:dyDescent="0.2">
      <c r="A230" s="311" t="s">
        <v>7586</v>
      </c>
      <c r="B230" s="312" t="s">
        <v>7587</v>
      </c>
      <c r="C230" s="312" t="s">
        <v>7579</v>
      </c>
      <c r="D230" s="312" t="s">
        <v>7582</v>
      </c>
      <c r="E230" s="301"/>
      <c r="F230" s="308">
        <v>690</v>
      </c>
    </row>
    <row r="231" spans="1:6" s="292" customFormat="1" ht="37.5" x14ac:dyDescent="0.2">
      <c r="A231" s="311" t="s">
        <v>7588</v>
      </c>
      <c r="B231" s="312" t="s">
        <v>7589</v>
      </c>
      <c r="C231" s="312" t="s">
        <v>7524</v>
      </c>
      <c r="D231" s="312" t="s">
        <v>7579</v>
      </c>
      <c r="E231" s="301"/>
      <c r="F231" s="308">
        <v>690</v>
      </c>
    </row>
    <row r="232" spans="1:6" s="291" customFormat="1" x14ac:dyDescent="0.2">
      <c r="A232" s="303">
        <v>12</v>
      </c>
      <c r="B232" s="304" t="s">
        <v>22</v>
      </c>
      <c r="C232" s="304"/>
      <c r="D232" s="304"/>
      <c r="E232" s="303"/>
      <c r="F232" s="355"/>
    </row>
    <row r="233" spans="1:6" s="292" customFormat="1" x14ac:dyDescent="0.2">
      <c r="A233" s="532" t="s">
        <v>7590</v>
      </c>
      <c r="B233" s="533" t="s">
        <v>7591</v>
      </c>
      <c r="C233" s="21" t="s">
        <v>174</v>
      </c>
      <c r="D233" s="312" t="s">
        <v>7592</v>
      </c>
      <c r="E233" s="316">
        <v>1890</v>
      </c>
      <c r="F233" s="309">
        <f>ROUND(E233+(E233*5%),-2)</f>
        <v>2000</v>
      </c>
    </row>
    <row r="234" spans="1:6" s="292" customFormat="1" x14ac:dyDescent="0.2">
      <c r="A234" s="532" t="s">
        <v>7593</v>
      </c>
      <c r="B234" s="533"/>
      <c r="C234" s="21" t="s">
        <v>7592</v>
      </c>
      <c r="D234" s="312" t="s">
        <v>7594</v>
      </c>
      <c r="E234" s="316">
        <v>4620</v>
      </c>
      <c r="F234" s="309">
        <f>ROUND(E234+(E234*5%),-2)</f>
        <v>4900</v>
      </c>
    </row>
    <row r="235" spans="1:6" s="292" customFormat="1" x14ac:dyDescent="0.2">
      <c r="A235" s="532" t="s">
        <v>7593</v>
      </c>
      <c r="B235" s="533"/>
      <c r="C235" s="312"/>
      <c r="D235" s="312"/>
      <c r="E235" s="316"/>
      <c r="F235" s="309"/>
    </row>
    <row r="236" spans="1:6" s="292" customFormat="1" x14ac:dyDescent="0.2">
      <c r="A236" s="532" t="s">
        <v>7593</v>
      </c>
      <c r="B236" s="533"/>
      <c r="C236" s="21"/>
      <c r="D236" s="312"/>
      <c r="E236" s="316"/>
      <c r="F236" s="309"/>
    </row>
    <row r="237" spans="1:6" s="292" customFormat="1" ht="37.5" x14ac:dyDescent="0.2">
      <c r="A237" s="532" t="s">
        <v>7593</v>
      </c>
      <c r="B237" s="533"/>
      <c r="C237" s="312" t="s">
        <v>7594</v>
      </c>
      <c r="D237" s="312" t="s">
        <v>7595</v>
      </c>
      <c r="E237" s="316">
        <v>4480</v>
      </c>
      <c r="F237" s="309">
        <f>ROUND(E237+(E237*5%),-2)</f>
        <v>4700</v>
      </c>
    </row>
    <row r="238" spans="1:6" s="292" customFormat="1" ht="37.5" x14ac:dyDescent="0.2">
      <c r="A238" s="311" t="s">
        <v>7596</v>
      </c>
      <c r="B238" s="312" t="s">
        <v>7597</v>
      </c>
      <c r="C238" s="21" t="s">
        <v>7516</v>
      </c>
      <c r="D238" s="312" t="s">
        <v>7598</v>
      </c>
      <c r="E238" s="317">
        <v>585</v>
      </c>
      <c r="F238" s="309">
        <f>ROUND(E238+(E238*5%),-2)</f>
        <v>600</v>
      </c>
    </row>
    <row r="239" spans="1:6" s="292" customFormat="1" ht="37.5" x14ac:dyDescent="0.2">
      <c r="A239" s="532" t="s">
        <v>7599</v>
      </c>
      <c r="B239" s="533" t="s">
        <v>7600</v>
      </c>
      <c r="C239" s="21" t="s">
        <v>7601</v>
      </c>
      <c r="D239" s="21" t="s">
        <v>7602</v>
      </c>
      <c r="E239" s="317">
        <v>585</v>
      </c>
      <c r="F239" s="309">
        <f>ROUND(E239+(E239*5%),-2)</f>
        <v>600</v>
      </c>
    </row>
    <row r="240" spans="1:6" s="292" customFormat="1" ht="37.5" x14ac:dyDescent="0.2">
      <c r="A240" s="532" t="s">
        <v>7593</v>
      </c>
      <c r="B240" s="533"/>
      <c r="C240" s="21" t="s">
        <v>7603</v>
      </c>
      <c r="D240" s="21" t="s">
        <v>7604</v>
      </c>
      <c r="E240" s="317"/>
      <c r="F240" s="309">
        <v>640</v>
      </c>
    </row>
    <row r="241" spans="1:6" s="292" customFormat="1" ht="56.25" x14ac:dyDescent="0.2">
      <c r="A241" s="311" t="s">
        <v>7605</v>
      </c>
      <c r="B241" s="312" t="s">
        <v>7606</v>
      </c>
      <c r="C241" s="21" t="s">
        <v>7505</v>
      </c>
      <c r="D241" s="312"/>
      <c r="E241" s="317">
        <v>715</v>
      </c>
      <c r="F241" s="309">
        <f>ROUND(E241+(E241*5%),-2)</f>
        <v>800</v>
      </c>
    </row>
    <row r="242" spans="1:6" s="292" customFormat="1" ht="56.25" x14ac:dyDescent="0.2">
      <c r="A242" s="311" t="s">
        <v>7607</v>
      </c>
      <c r="B242" s="312" t="s">
        <v>7608</v>
      </c>
      <c r="C242" s="21" t="s">
        <v>7609</v>
      </c>
      <c r="D242" s="312"/>
      <c r="E242" s="317">
        <v>455</v>
      </c>
      <c r="F242" s="309">
        <f>ROUND(E242+(E242*5%),-2)</f>
        <v>500</v>
      </c>
    </row>
    <row r="243" spans="1:6" s="292" customFormat="1" x14ac:dyDescent="0.2">
      <c r="A243" s="311" t="s">
        <v>7610</v>
      </c>
      <c r="B243" s="312" t="s">
        <v>7611</v>
      </c>
      <c r="C243" s="312" t="s">
        <v>7612</v>
      </c>
      <c r="D243" s="312" t="s">
        <v>7613</v>
      </c>
      <c r="E243" s="317"/>
      <c r="F243" s="309">
        <v>640</v>
      </c>
    </row>
    <row r="244" spans="1:6" s="292" customFormat="1" ht="37.5" x14ac:dyDescent="0.2">
      <c r="A244" s="311" t="s">
        <v>7614</v>
      </c>
      <c r="B244" s="312" t="s">
        <v>7615</v>
      </c>
      <c r="C244" s="312" t="s">
        <v>174</v>
      </c>
      <c r="D244" s="312" t="s">
        <v>7616</v>
      </c>
      <c r="E244" s="317"/>
      <c r="F244" s="309">
        <v>500</v>
      </c>
    </row>
    <row r="245" spans="1:6" s="291" customFormat="1" x14ac:dyDescent="0.2">
      <c r="A245" s="303">
        <v>13</v>
      </c>
      <c r="B245" s="304" t="s">
        <v>23</v>
      </c>
      <c r="C245" s="304"/>
      <c r="D245" s="304"/>
      <c r="E245" s="303"/>
      <c r="F245" s="355"/>
    </row>
    <row r="246" spans="1:6" s="292" customFormat="1" x14ac:dyDescent="0.2">
      <c r="A246" s="532" t="s">
        <v>7617</v>
      </c>
      <c r="B246" s="533" t="s">
        <v>7618</v>
      </c>
      <c r="C246" s="312" t="s">
        <v>7619</v>
      </c>
      <c r="D246" s="312" t="s">
        <v>7620</v>
      </c>
      <c r="E246" s="309">
        <v>1889.9999999999998</v>
      </c>
      <c r="F246" s="309">
        <v>1889.9999999999998</v>
      </c>
    </row>
    <row r="247" spans="1:6" s="292" customFormat="1" ht="37.5" x14ac:dyDescent="0.2">
      <c r="A247" s="532" t="s">
        <v>7621</v>
      </c>
      <c r="B247" s="533"/>
      <c r="C247" s="312" t="s">
        <v>7620</v>
      </c>
      <c r="D247" s="312" t="s">
        <v>7622</v>
      </c>
      <c r="E247" s="309">
        <v>1330</v>
      </c>
      <c r="F247" s="309">
        <v>1330</v>
      </c>
    </row>
    <row r="248" spans="1:6" s="292" customFormat="1" x14ac:dyDescent="0.2">
      <c r="A248" s="311" t="s">
        <v>7621</v>
      </c>
      <c r="B248" s="312"/>
      <c r="C248" s="312"/>
      <c r="D248" s="312"/>
      <c r="E248" s="309"/>
      <c r="F248" s="309"/>
    </row>
    <row r="249" spans="1:6" s="292" customFormat="1" ht="37.5" x14ac:dyDescent="0.2">
      <c r="A249" s="311" t="s">
        <v>7623</v>
      </c>
      <c r="B249" s="312" t="s">
        <v>7624</v>
      </c>
      <c r="C249" s="312" t="s">
        <v>7625</v>
      </c>
      <c r="D249" s="312" t="s">
        <v>7452</v>
      </c>
      <c r="E249" s="309">
        <v>858</v>
      </c>
      <c r="F249" s="309">
        <v>858</v>
      </c>
    </row>
    <row r="250" spans="1:6" s="292" customFormat="1" x14ac:dyDescent="0.2">
      <c r="A250" s="532" t="s">
        <v>7626</v>
      </c>
      <c r="B250" s="533" t="s">
        <v>7627</v>
      </c>
      <c r="C250" s="312" t="s">
        <v>7628</v>
      </c>
      <c r="D250" s="312" t="s">
        <v>7629</v>
      </c>
      <c r="E250" s="309">
        <v>455</v>
      </c>
      <c r="F250" s="309">
        <v>455</v>
      </c>
    </row>
    <row r="251" spans="1:6" s="292" customFormat="1" x14ac:dyDescent="0.2">
      <c r="A251" s="532" t="s">
        <v>7621</v>
      </c>
      <c r="B251" s="533"/>
      <c r="C251" s="312" t="s">
        <v>7478</v>
      </c>
      <c r="D251" s="312" t="s">
        <v>7630</v>
      </c>
      <c r="E251" s="309"/>
      <c r="F251" s="309">
        <v>350</v>
      </c>
    </row>
    <row r="252" spans="1:6" s="292" customFormat="1" ht="37.5" x14ac:dyDescent="0.2">
      <c r="A252" s="311" t="s">
        <v>7631</v>
      </c>
      <c r="B252" s="312" t="s">
        <v>7632</v>
      </c>
      <c r="C252" s="312" t="s">
        <v>7633</v>
      </c>
      <c r="D252" s="312" t="s">
        <v>7634</v>
      </c>
      <c r="E252" s="309"/>
      <c r="F252" s="309">
        <v>350</v>
      </c>
    </row>
    <row r="253" spans="1:6" s="292" customFormat="1" ht="37.5" x14ac:dyDescent="0.2">
      <c r="A253" s="311" t="s">
        <v>7635</v>
      </c>
      <c r="B253" s="312" t="s">
        <v>7636</v>
      </c>
      <c r="C253" s="312" t="s">
        <v>7637</v>
      </c>
      <c r="D253" s="312" t="s">
        <v>7638</v>
      </c>
      <c r="E253" s="309">
        <v>1170</v>
      </c>
      <c r="F253" s="309">
        <v>1170</v>
      </c>
    </row>
    <row r="254" spans="1:6" s="292" customFormat="1" ht="37.5" x14ac:dyDescent="0.2">
      <c r="A254" s="532" t="s">
        <v>7639</v>
      </c>
      <c r="B254" s="533" t="s">
        <v>7640</v>
      </c>
      <c r="C254" s="312" t="s">
        <v>7641</v>
      </c>
      <c r="D254" s="312"/>
      <c r="E254" s="309">
        <v>1755</v>
      </c>
      <c r="F254" s="309">
        <v>1755</v>
      </c>
    </row>
    <row r="255" spans="1:6" s="292" customFormat="1" ht="37.5" x14ac:dyDescent="0.2">
      <c r="A255" s="532" t="s">
        <v>7621</v>
      </c>
      <c r="B255" s="533"/>
      <c r="C255" s="312" t="s">
        <v>7642</v>
      </c>
      <c r="D255" s="312"/>
      <c r="E255" s="309">
        <v>1170</v>
      </c>
      <c r="F255" s="309">
        <v>1170</v>
      </c>
    </row>
    <row r="256" spans="1:6" s="292" customFormat="1" ht="37.5" x14ac:dyDescent="0.2">
      <c r="A256" s="311" t="s">
        <v>7643</v>
      </c>
      <c r="B256" s="312" t="s">
        <v>7644</v>
      </c>
      <c r="C256" s="312" t="s">
        <v>7609</v>
      </c>
      <c r="D256" s="312"/>
      <c r="E256" s="309">
        <v>455</v>
      </c>
      <c r="F256" s="309">
        <v>455</v>
      </c>
    </row>
    <row r="257" spans="1:6" s="292" customFormat="1" ht="37.5" x14ac:dyDescent="0.2">
      <c r="A257" s="532" t="s">
        <v>7645</v>
      </c>
      <c r="B257" s="533" t="s">
        <v>7646</v>
      </c>
      <c r="C257" s="312" t="s">
        <v>7647</v>
      </c>
      <c r="D257" s="312"/>
      <c r="E257" s="309">
        <v>1755</v>
      </c>
      <c r="F257" s="309">
        <v>1755</v>
      </c>
    </row>
    <row r="258" spans="1:6" s="292" customFormat="1" ht="37.5" x14ac:dyDescent="0.2">
      <c r="A258" s="532" t="s">
        <v>7621</v>
      </c>
      <c r="B258" s="533"/>
      <c r="C258" s="312" t="s">
        <v>7505</v>
      </c>
      <c r="D258" s="312"/>
      <c r="E258" s="309">
        <v>585</v>
      </c>
      <c r="F258" s="309">
        <v>585</v>
      </c>
    </row>
    <row r="259" spans="1:6" s="291" customFormat="1" x14ac:dyDescent="0.2">
      <c r="A259" s="303">
        <v>14</v>
      </c>
      <c r="B259" s="304" t="s">
        <v>7648</v>
      </c>
      <c r="C259" s="304"/>
      <c r="D259" s="304"/>
      <c r="E259" s="303"/>
      <c r="F259" s="355"/>
    </row>
    <row r="260" spans="1:6" s="292" customFormat="1" x14ac:dyDescent="0.2">
      <c r="A260" s="532" t="s">
        <v>7649</v>
      </c>
      <c r="B260" s="533" t="s">
        <v>7650</v>
      </c>
      <c r="C260" s="312" t="s">
        <v>7651</v>
      </c>
      <c r="D260" s="312" t="s">
        <v>7652</v>
      </c>
      <c r="E260" s="317">
        <v>858</v>
      </c>
      <c r="F260" s="308">
        <v>858</v>
      </c>
    </row>
    <row r="261" spans="1:6" s="292" customFormat="1" ht="56.25" x14ac:dyDescent="0.2">
      <c r="A261" s="532" t="s">
        <v>7653</v>
      </c>
      <c r="B261" s="533"/>
      <c r="C261" s="312" t="s">
        <v>7652</v>
      </c>
      <c r="D261" s="312" t="s">
        <v>7654</v>
      </c>
      <c r="E261" s="317">
        <v>1105</v>
      </c>
      <c r="F261" s="308">
        <v>1105</v>
      </c>
    </row>
    <row r="262" spans="1:6" s="292" customFormat="1" ht="37.5" x14ac:dyDescent="0.2">
      <c r="A262" s="532" t="s">
        <v>7653</v>
      </c>
      <c r="B262" s="533"/>
      <c r="C262" s="312" t="s">
        <v>7655</v>
      </c>
      <c r="D262" s="312" t="s">
        <v>7656</v>
      </c>
      <c r="E262" s="317">
        <v>858</v>
      </c>
      <c r="F262" s="308">
        <v>858</v>
      </c>
    </row>
    <row r="263" spans="1:6" s="292" customFormat="1" x14ac:dyDescent="0.2">
      <c r="A263" s="532" t="s">
        <v>7657</v>
      </c>
      <c r="B263" s="533" t="s">
        <v>7658</v>
      </c>
      <c r="C263" s="312" t="s">
        <v>7291</v>
      </c>
      <c r="D263" s="312" t="s">
        <v>7659</v>
      </c>
      <c r="E263" s="317">
        <v>1170</v>
      </c>
      <c r="F263" s="308">
        <v>1170</v>
      </c>
    </row>
    <row r="264" spans="1:6" s="292" customFormat="1" x14ac:dyDescent="0.2">
      <c r="A264" s="532" t="s">
        <v>7653</v>
      </c>
      <c r="B264" s="533"/>
      <c r="C264" s="312" t="s">
        <v>864</v>
      </c>
      <c r="D264" s="312" t="s">
        <v>919</v>
      </c>
      <c r="E264" s="317">
        <v>858</v>
      </c>
      <c r="F264" s="308">
        <v>858</v>
      </c>
    </row>
    <row r="265" spans="1:6" s="292" customFormat="1" ht="37.5" x14ac:dyDescent="0.2">
      <c r="A265" s="532" t="s">
        <v>7653</v>
      </c>
      <c r="B265" s="533"/>
      <c r="C265" s="312" t="s">
        <v>919</v>
      </c>
      <c r="D265" s="312" t="s">
        <v>7660</v>
      </c>
      <c r="E265" s="301">
        <v>585</v>
      </c>
      <c r="F265" s="308">
        <v>585</v>
      </c>
    </row>
    <row r="266" spans="1:6" s="292" customFormat="1" x14ac:dyDescent="0.2">
      <c r="A266" s="311" t="s">
        <v>7661</v>
      </c>
      <c r="B266" s="312" t="s">
        <v>7305</v>
      </c>
      <c r="C266" s="312" t="s">
        <v>7292</v>
      </c>
      <c r="D266" s="312" t="s">
        <v>7662</v>
      </c>
      <c r="E266" s="316">
        <v>2145</v>
      </c>
      <c r="F266" s="308">
        <v>2145</v>
      </c>
    </row>
    <row r="267" spans="1:6" s="292" customFormat="1" ht="37.5" x14ac:dyDescent="0.2">
      <c r="A267" s="532" t="s">
        <v>7663</v>
      </c>
      <c r="B267" s="533" t="s">
        <v>7664</v>
      </c>
      <c r="C267" s="312" t="s">
        <v>7665</v>
      </c>
      <c r="D267" s="312"/>
      <c r="E267" s="316">
        <v>1430</v>
      </c>
      <c r="F267" s="308">
        <v>1430</v>
      </c>
    </row>
    <row r="268" spans="1:6" s="292" customFormat="1" x14ac:dyDescent="0.2">
      <c r="A268" s="532" t="s">
        <v>7653</v>
      </c>
      <c r="B268" s="533"/>
      <c r="C268" s="312" t="s">
        <v>7474</v>
      </c>
      <c r="D268" s="312"/>
      <c r="E268" s="317">
        <v>858</v>
      </c>
      <c r="F268" s="308">
        <v>858</v>
      </c>
    </row>
    <row r="269" spans="1:6" s="291" customFormat="1" x14ac:dyDescent="0.2">
      <c r="A269" s="303">
        <v>15</v>
      </c>
      <c r="B269" s="304" t="s">
        <v>7666</v>
      </c>
      <c r="C269" s="304"/>
      <c r="D269" s="304"/>
      <c r="E269" s="303"/>
      <c r="F269" s="355"/>
    </row>
    <row r="270" spans="1:6" s="292" customFormat="1" ht="37.5" x14ac:dyDescent="0.2">
      <c r="A270" s="532" t="s">
        <v>7667</v>
      </c>
      <c r="B270" s="533" t="s">
        <v>7668</v>
      </c>
      <c r="C270" s="312" t="s">
        <v>9134</v>
      </c>
      <c r="D270" s="312" t="s">
        <v>7669</v>
      </c>
      <c r="E270" s="314">
        <v>1170</v>
      </c>
      <c r="F270" s="308">
        <v>1170</v>
      </c>
    </row>
    <row r="271" spans="1:6" s="292" customFormat="1" ht="37.5" x14ac:dyDescent="0.2">
      <c r="A271" s="532"/>
      <c r="B271" s="533"/>
      <c r="C271" s="312" t="s">
        <v>7670</v>
      </c>
      <c r="D271" s="312" t="s">
        <v>9135</v>
      </c>
      <c r="E271" s="314">
        <v>1430</v>
      </c>
      <c r="F271" s="308">
        <v>1430</v>
      </c>
    </row>
    <row r="272" spans="1:6" s="291" customFormat="1" x14ac:dyDescent="0.2">
      <c r="A272" s="303">
        <v>16</v>
      </c>
      <c r="B272" s="304" t="s">
        <v>7671</v>
      </c>
      <c r="C272" s="304"/>
      <c r="D272" s="304"/>
      <c r="E272" s="303"/>
      <c r="F272" s="355"/>
    </row>
    <row r="273" spans="1:6" s="292" customFormat="1" x14ac:dyDescent="0.2">
      <c r="A273" s="551" t="s">
        <v>7672</v>
      </c>
      <c r="B273" s="524" t="s">
        <v>7194</v>
      </c>
      <c r="C273" s="21" t="s">
        <v>7673</v>
      </c>
      <c r="D273" s="21" t="s">
        <v>7674</v>
      </c>
      <c r="E273" s="301">
        <v>1040</v>
      </c>
      <c r="F273" s="301">
        <v>1040</v>
      </c>
    </row>
    <row r="274" spans="1:6" s="292" customFormat="1" x14ac:dyDescent="0.2">
      <c r="A274" s="551" t="s">
        <v>7675</v>
      </c>
      <c r="B274" s="524"/>
      <c r="C274" s="21" t="s">
        <v>7674</v>
      </c>
      <c r="D274" s="21" t="s">
        <v>7676</v>
      </c>
      <c r="E274" s="301">
        <v>2210</v>
      </c>
      <c r="F274" s="301">
        <v>2210</v>
      </c>
    </row>
    <row r="275" spans="1:6" s="292" customFormat="1" x14ac:dyDescent="0.2">
      <c r="A275" s="551" t="s">
        <v>7675</v>
      </c>
      <c r="B275" s="524"/>
      <c r="C275" s="21" t="s">
        <v>7677</v>
      </c>
      <c r="D275" s="21" t="s">
        <v>7678</v>
      </c>
      <c r="E275" s="301">
        <v>1040</v>
      </c>
      <c r="F275" s="301">
        <v>1040</v>
      </c>
    </row>
    <row r="276" spans="1:6" s="292" customFormat="1" ht="56.25" x14ac:dyDescent="0.2">
      <c r="A276" s="23" t="s">
        <v>7679</v>
      </c>
      <c r="B276" s="21" t="s">
        <v>7680</v>
      </c>
      <c r="C276" s="524" t="s">
        <v>1168</v>
      </c>
      <c r="D276" s="524"/>
      <c r="E276" s="301">
        <v>1170</v>
      </c>
      <c r="F276" s="301">
        <v>1170</v>
      </c>
    </row>
    <row r="277" spans="1:6" s="292" customFormat="1" ht="56.25" x14ac:dyDescent="0.2">
      <c r="A277" s="23" t="s">
        <v>7681</v>
      </c>
      <c r="B277" s="21" t="s">
        <v>7682</v>
      </c>
      <c r="C277" s="524" t="s">
        <v>1168</v>
      </c>
      <c r="D277" s="524"/>
      <c r="E277" s="301">
        <v>1170</v>
      </c>
      <c r="F277" s="301">
        <v>1170</v>
      </c>
    </row>
    <row r="278" spans="1:6" s="292" customFormat="1" ht="56.25" x14ac:dyDescent="0.2">
      <c r="A278" s="23" t="s">
        <v>7683</v>
      </c>
      <c r="B278" s="21" t="s">
        <v>7684</v>
      </c>
      <c r="C278" s="524" t="s">
        <v>1168</v>
      </c>
      <c r="D278" s="524"/>
      <c r="E278" s="301">
        <v>2210</v>
      </c>
      <c r="F278" s="301">
        <v>2210</v>
      </c>
    </row>
    <row r="279" spans="1:6" s="292" customFormat="1" ht="37.5" x14ac:dyDescent="0.2">
      <c r="A279" s="23" t="s">
        <v>7685</v>
      </c>
      <c r="B279" s="21" t="s">
        <v>7686</v>
      </c>
      <c r="C279" s="524" t="s">
        <v>77</v>
      </c>
      <c r="D279" s="524"/>
      <c r="E279" s="301">
        <v>1040</v>
      </c>
      <c r="F279" s="301">
        <v>1040</v>
      </c>
    </row>
    <row r="280" spans="1:6" s="292" customFormat="1" ht="37.5" x14ac:dyDescent="0.2">
      <c r="A280" s="23" t="s">
        <v>7687</v>
      </c>
      <c r="B280" s="21" t="s">
        <v>7688</v>
      </c>
      <c r="C280" s="524" t="s">
        <v>77</v>
      </c>
      <c r="D280" s="524"/>
      <c r="E280" s="301">
        <v>715</v>
      </c>
      <c r="F280" s="301">
        <v>715</v>
      </c>
    </row>
    <row r="281" spans="1:6" s="292" customFormat="1" ht="37.5" x14ac:dyDescent="0.2">
      <c r="A281" s="23" t="s">
        <v>7689</v>
      </c>
      <c r="B281" s="21" t="s">
        <v>7213</v>
      </c>
      <c r="C281" s="21" t="s">
        <v>7214</v>
      </c>
      <c r="D281" s="21" t="s">
        <v>7690</v>
      </c>
      <c r="E281" s="301">
        <v>715</v>
      </c>
      <c r="F281" s="301">
        <v>715</v>
      </c>
    </row>
    <row r="282" spans="1:6" s="292" customFormat="1" ht="37.5" x14ac:dyDescent="0.2">
      <c r="A282" s="23" t="s">
        <v>7691</v>
      </c>
      <c r="B282" s="21" t="s">
        <v>7692</v>
      </c>
      <c r="C282" s="21" t="s">
        <v>7676</v>
      </c>
      <c r="D282" s="21" t="s">
        <v>7693</v>
      </c>
      <c r="E282" s="301">
        <v>715</v>
      </c>
      <c r="F282" s="301">
        <v>715</v>
      </c>
    </row>
    <row r="283" spans="1:6" s="292" customFormat="1" ht="37.5" x14ac:dyDescent="0.2">
      <c r="A283" s="23" t="s">
        <v>7694</v>
      </c>
      <c r="B283" s="21" t="s">
        <v>7695</v>
      </c>
      <c r="C283" s="524" t="s">
        <v>77</v>
      </c>
      <c r="D283" s="524"/>
      <c r="E283" s="301">
        <v>715</v>
      </c>
      <c r="F283" s="301">
        <v>715</v>
      </c>
    </row>
    <row r="284" spans="1:6" s="292" customFormat="1" x14ac:dyDescent="0.2">
      <c r="A284" s="303">
        <v>17</v>
      </c>
      <c r="B284" s="304" t="s">
        <v>24</v>
      </c>
      <c r="C284" s="304"/>
      <c r="D284" s="304"/>
      <c r="E284" s="306"/>
      <c r="F284" s="355"/>
    </row>
    <row r="285" spans="1:6" s="292" customFormat="1" x14ac:dyDescent="0.2">
      <c r="A285" s="311" t="s">
        <v>7696</v>
      </c>
      <c r="B285" s="312" t="s">
        <v>7697</v>
      </c>
      <c r="C285" s="312" t="s">
        <v>7698</v>
      </c>
      <c r="D285" s="312" t="s">
        <v>7699</v>
      </c>
      <c r="E285" s="318">
        <v>5050</v>
      </c>
      <c r="F285" s="309">
        <v>5050</v>
      </c>
    </row>
    <row r="286" spans="1:6" s="292" customFormat="1" x14ac:dyDescent="0.2">
      <c r="A286" s="311" t="s">
        <v>7700</v>
      </c>
      <c r="B286" s="312" t="s">
        <v>2610</v>
      </c>
      <c r="C286" s="312" t="s">
        <v>7701</v>
      </c>
      <c r="D286" s="312" t="s">
        <v>7702</v>
      </c>
      <c r="E286" s="314">
        <v>1695</v>
      </c>
      <c r="F286" s="309">
        <v>1695</v>
      </c>
    </row>
    <row r="287" spans="1:6" s="292" customFormat="1" x14ac:dyDescent="0.2">
      <c r="A287" s="532" t="s">
        <v>7703</v>
      </c>
      <c r="B287" s="533" t="s">
        <v>7704</v>
      </c>
      <c r="C287" s="312" t="s">
        <v>7702</v>
      </c>
      <c r="D287" s="312" t="s">
        <v>7705</v>
      </c>
      <c r="E287" s="314">
        <v>1800</v>
      </c>
      <c r="F287" s="309">
        <v>1800</v>
      </c>
    </row>
    <row r="288" spans="1:6" s="292" customFormat="1" x14ac:dyDescent="0.2">
      <c r="A288" s="532" t="s">
        <v>7706</v>
      </c>
      <c r="B288" s="533"/>
      <c r="C288" s="533"/>
      <c r="D288" s="533"/>
      <c r="E288" s="317"/>
      <c r="F288" s="309"/>
    </row>
    <row r="289" spans="1:6" s="292" customFormat="1" x14ac:dyDescent="0.2">
      <c r="A289" s="532" t="s">
        <v>7706</v>
      </c>
      <c r="B289" s="533"/>
      <c r="C289" s="533"/>
      <c r="D289" s="533"/>
      <c r="E289" s="317"/>
      <c r="F289" s="309"/>
    </row>
    <row r="290" spans="1:6" s="292" customFormat="1" x14ac:dyDescent="0.2">
      <c r="A290" s="311" t="s">
        <v>7706</v>
      </c>
      <c r="B290" s="312"/>
      <c r="C290" s="312"/>
      <c r="D290" s="312"/>
      <c r="E290" s="314"/>
      <c r="F290" s="309"/>
    </row>
    <row r="291" spans="1:6" s="292" customFormat="1" x14ac:dyDescent="0.2">
      <c r="A291" s="532" t="s">
        <v>7707</v>
      </c>
      <c r="B291" s="533" t="s">
        <v>7708</v>
      </c>
      <c r="C291" s="312" t="s">
        <v>7697</v>
      </c>
      <c r="D291" s="312" t="s">
        <v>7709</v>
      </c>
      <c r="E291" s="314">
        <v>1100</v>
      </c>
      <c r="F291" s="309">
        <v>1100</v>
      </c>
    </row>
    <row r="292" spans="1:6" s="292" customFormat="1" x14ac:dyDescent="0.2">
      <c r="A292" s="532" t="s">
        <v>7706</v>
      </c>
      <c r="B292" s="533"/>
      <c r="C292" s="312"/>
      <c r="D292" s="312"/>
      <c r="E292" s="314"/>
      <c r="F292" s="309"/>
    </row>
    <row r="293" spans="1:6" s="292" customFormat="1" x14ac:dyDescent="0.2">
      <c r="A293" s="532" t="s">
        <v>7710</v>
      </c>
      <c r="B293" s="533" t="s">
        <v>7705</v>
      </c>
      <c r="C293" s="312" t="s">
        <v>7697</v>
      </c>
      <c r="D293" s="312" t="s">
        <v>7711</v>
      </c>
      <c r="E293" s="314">
        <v>1140</v>
      </c>
      <c r="F293" s="309">
        <v>1140</v>
      </c>
    </row>
    <row r="294" spans="1:6" s="292" customFormat="1" x14ac:dyDescent="0.2">
      <c r="A294" s="532" t="s">
        <v>7706</v>
      </c>
      <c r="B294" s="533"/>
      <c r="C294" s="312" t="s">
        <v>7711</v>
      </c>
      <c r="D294" s="312" t="s">
        <v>7712</v>
      </c>
      <c r="E294" s="314">
        <v>1000</v>
      </c>
      <c r="F294" s="309">
        <v>1000</v>
      </c>
    </row>
    <row r="295" spans="1:6" s="292" customFormat="1" ht="37.5" x14ac:dyDescent="0.2">
      <c r="A295" s="311" t="s">
        <v>7713</v>
      </c>
      <c r="B295" s="312" t="s">
        <v>7714</v>
      </c>
      <c r="C295" s="312" t="s">
        <v>7712</v>
      </c>
      <c r="D295" s="312" t="s">
        <v>7715</v>
      </c>
      <c r="E295" s="317"/>
      <c r="F295" s="309">
        <v>1700</v>
      </c>
    </row>
    <row r="296" spans="1:6" s="292" customFormat="1" ht="37.5" x14ac:dyDescent="0.2">
      <c r="A296" s="311" t="s">
        <v>7716</v>
      </c>
      <c r="B296" s="312" t="s">
        <v>7717</v>
      </c>
      <c r="C296" s="312" t="s">
        <v>7714</v>
      </c>
      <c r="D296" s="312" t="s">
        <v>7715</v>
      </c>
      <c r="E296" s="317"/>
      <c r="F296" s="314">
        <v>1695</v>
      </c>
    </row>
    <row r="297" spans="1:6" s="292" customFormat="1" x14ac:dyDescent="0.2">
      <c r="A297" s="311" t="s">
        <v>7718</v>
      </c>
      <c r="B297" s="312" t="s">
        <v>7719</v>
      </c>
      <c r="C297" s="312" t="s">
        <v>7720</v>
      </c>
      <c r="D297" s="312" t="s">
        <v>7188</v>
      </c>
      <c r="E297" s="317"/>
      <c r="F297" s="309">
        <v>1010</v>
      </c>
    </row>
    <row r="298" spans="1:6" s="292" customFormat="1" x14ac:dyDescent="0.2">
      <c r="A298" s="532" t="s">
        <v>7721</v>
      </c>
      <c r="B298" s="533" t="s">
        <v>7722</v>
      </c>
      <c r="C298" s="312" t="s">
        <v>7723</v>
      </c>
      <c r="D298" s="312"/>
      <c r="E298" s="314">
        <v>2800</v>
      </c>
      <c r="F298" s="309">
        <v>2800</v>
      </c>
    </row>
    <row r="299" spans="1:6" s="292" customFormat="1" x14ac:dyDescent="0.2">
      <c r="A299" s="532"/>
      <c r="B299" s="533"/>
      <c r="C299" s="533" t="s">
        <v>4212</v>
      </c>
      <c r="D299" s="533"/>
      <c r="E299" s="314">
        <v>2000</v>
      </c>
      <c r="F299" s="535">
        <v>2000</v>
      </c>
    </row>
    <row r="300" spans="1:6" s="292" customFormat="1" x14ac:dyDescent="0.2">
      <c r="A300" s="532"/>
      <c r="B300" s="533"/>
      <c r="C300" s="533"/>
      <c r="D300" s="533"/>
      <c r="E300" s="317"/>
      <c r="F300" s="535"/>
    </row>
    <row r="301" spans="1:6" s="292" customFormat="1" x14ac:dyDescent="0.2">
      <c r="A301" s="532"/>
      <c r="B301" s="533"/>
      <c r="C301" s="533"/>
      <c r="D301" s="533"/>
      <c r="E301" s="36"/>
      <c r="F301" s="535"/>
    </row>
    <row r="302" spans="1:6" s="292" customFormat="1" x14ac:dyDescent="0.2">
      <c r="A302" s="532"/>
      <c r="B302" s="533"/>
      <c r="C302" s="533"/>
      <c r="D302" s="533"/>
      <c r="E302" s="317"/>
      <c r="F302" s="535"/>
    </row>
    <row r="303" spans="1:6" s="292" customFormat="1" x14ac:dyDescent="0.2">
      <c r="A303" s="532" t="s">
        <v>7724</v>
      </c>
      <c r="B303" s="533" t="s">
        <v>7188</v>
      </c>
      <c r="C303" s="533" t="s">
        <v>7725</v>
      </c>
      <c r="D303" s="533" t="s">
        <v>7697</v>
      </c>
      <c r="E303" s="314">
        <v>625</v>
      </c>
      <c r="F303" s="535">
        <v>625</v>
      </c>
    </row>
    <row r="304" spans="1:6" s="292" customFormat="1" x14ac:dyDescent="0.2">
      <c r="A304" s="532"/>
      <c r="B304" s="533"/>
      <c r="C304" s="533"/>
      <c r="D304" s="533"/>
      <c r="E304" s="317"/>
      <c r="F304" s="535"/>
    </row>
    <row r="305" spans="1:6" s="292" customFormat="1" x14ac:dyDescent="0.2">
      <c r="A305" s="532"/>
      <c r="B305" s="533"/>
      <c r="C305" s="533"/>
      <c r="D305" s="533"/>
      <c r="E305" s="314"/>
      <c r="F305" s="535"/>
    </row>
    <row r="306" spans="1:6" s="292" customFormat="1" x14ac:dyDescent="0.2">
      <c r="A306" s="532" t="s">
        <v>7726</v>
      </c>
      <c r="B306" s="533" t="s">
        <v>7727</v>
      </c>
      <c r="C306" s="533" t="s">
        <v>7697</v>
      </c>
      <c r="D306" s="533" t="s">
        <v>7728</v>
      </c>
      <c r="E306" s="314"/>
      <c r="F306" s="535">
        <v>2499</v>
      </c>
    </row>
    <row r="307" spans="1:6" s="292" customFormat="1" x14ac:dyDescent="0.2">
      <c r="A307" s="532"/>
      <c r="B307" s="533"/>
      <c r="C307" s="533"/>
      <c r="D307" s="533"/>
      <c r="E307" s="314">
        <v>2499</v>
      </c>
      <c r="F307" s="535"/>
    </row>
    <row r="308" spans="1:6" s="292" customFormat="1" x14ac:dyDescent="0.2">
      <c r="A308" s="532" t="s">
        <v>7729</v>
      </c>
      <c r="B308" s="533" t="s">
        <v>7730</v>
      </c>
      <c r="C308" s="533" t="s">
        <v>7731</v>
      </c>
      <c r="D308" s="533"/>
      <c r="E308" s="314">
        <v>2100</v>
      </c>
      <c r="F308" s="535">
        <v>2100</v>
      </c>
    </row>
    <row r="309" spans="1:6" s="292" customFormat="1" x14ac:dyDescent="0.2">
      <c r="A309" s="532"/>
      <c r="B309" s="533"/>
      <c r="C309" s="533"/>
      <c r="D309" s="533"/>
      <c r="E309" s="317"/>
      <c r="F309" s="535"/>
    </row>
    <row r="310" spans="1:6" s="292" customFormat="1" x14ac:dyDescent="0.2">
      <c r="A310" s="532" t="s">
        <v>7732</v>
      </c>
      <c r="B310" s="533" t="s">
        <v>7733</v>
      </c>
      <c r="C310" s="533" t="s">
        <v>7734</v>
      </c>
      <c r="D310" s="533" t="s">
        <v>7705</v>
      </c>
      <c r="E310" s="315"/>
      <c r="F310" s="535">
        <v>1000</v>
      </c>
    </row>
    <row r="311" spans="1:6" s="292" customFormat="1" x14ac:dyDescent="0.2">
      <c r="A311" s="532"/>
      <c r="B311" s="533"/>
      <c r="C311" s="533"/>
      <c r="D311" s="533"/>
      <c r="E311" s="314">
        <v>1000</v>
      </c>
      <c r="F311" s="535"/>
    </row>
    <row r="312" spans="1:6" s="291" customFormat="1" x14ac:dyDescent="0.2">
      <c r="A312" s="303">
        <v>18</v>
      </c>
      <c r="B312" s="304" t="s">
        <v>25</v>
      </c>
      <c r="C312" s="304"/>
      <c r="D312" s="304"/>
      <c r="E312" s="306"/>
      <c r="F312" s="355"/>
    </row>
    <row r="313" spans="1:6" s="292" customFormat="1" ht="37.5" x14ac:dyDescent="0.2">
      <c r="A313" s="532" t="s">
        <v>7735</v>
      </c>
      <c r="B313" s="533" t="s">
        <v>7188</v>
      </c>
      <c r="C313" s="312" t="s">
        <v>7736</v>
      </c>
      <c r="D313" s="312" t="s">
        <v>7737</v>
      </c>
      <c r="E313" s="314">
        <v>3500</v>
      </c>
      <c r="F313" s="308">
        <v>3500</v>
      </c>
    </row>
    <row r="314" spans="1:6" s="292" customFormat="1" x14ac:dyDescent="0.2">
      <c r="A314" s="532" t="s">
        <v>7738</v>
      </c>
      <c r="B314" s="533"/>
      <c r="C314" s="312" t="s">
        <v>7736</v>
      </c>
      <c r="D314" s="312" t="s">
        <v>7739</v>
      </c>
      <c r="E314" s="314">
        <v>2640</v>
      </c>
      <c r="F314" s="308">
        <v>2640</v>
      </c>
    </row>
    <row r="315" spans="1:6" s="292" customFormat="1" x14ac:dyDescent="0.2">
      <c r="A315" s="311" t="s">
        <v>7740</v>
      </c>
      <c r="B315" s="312" t="s">
        <v>7741</v>
      </c>
      <c r="C315" s="312" t="s">
        <v>7742</v>
      </c>
      <c r="D315" s="312" t="s">
        <v>7743</v>
      </c>
      <c r="E315" s="314">
        <v>5200</v>
      </c>
      <c r="F315" s="308">
        <v>5200</v>
      </c>
    </row>
    <row r="316" spans="1:6" s="292" customFormat="1" ht="37.5" x14ac:dyDescent="0.2">
      <c r="A316" s="532" t="s">
        <v>7744</v>
      </c>
      <c r="B316" s="533" t="s">
        <v>7697</v>
      </c>
      <c r="C316" s="312" t="s">
        <v>7745</v>
      </c>
      <c r="D316" s="312" t="s">
        <v>7743</v>
      </c>
      <c r="E316" s="314">
        <v>5200</v>
      </c>
      <c r="F316" s="308">
        <v>5200</v>
      </c>
    </row>
    <row r="317" spans="1:6" s="292" customFormat="1" x14ac:dyDescent="0.2">
      <c r="A317" s="532" t="s">
        <v>7738</v>
      </c>
      <c r="B317" s="533"/>
      <c r="C317" s="312" t="s">
        <v>7743</v>
      </c>
      <c r="D317" s="312" t="s">
        <v>7746</v>
      </c>
      <c r="E317" s="314">
        <v>4480</v>
      </c>
      <c r="F317" s="308">
        <v>4480</v>
      </c>
    </row>
    <row r="318" spans="1:6" s="292" customFormat="1" x14ac:dyDescent="0.2">
      <c r="A318" s="532" t="s">
        <v>7738</v>
      </c>
      <c r="B318" s="533"/>
      <c r="C318" s="312" t="s">
        <v>7746</v>
      </c>
      <c r="D318" s="312" t="s">
        <v>7747</v>
      </c>
      <c r="E318" s="314">
        <v>3600</v>
      </c>
      <c r="F318" s="308">
        <v>3600</v>
      </c>
    </row>
    <row r="319" spans="1:6" s="292" customFormat="1" x14ac:dyDescent="0.2">
      <c r="A319" s="532" t="s">
        <v>7738</v>
      </c>
      <c r="B319" s="533"/>
      <c r="C319" s="312" t="s">
        <v>7748</v>
      </c>
      <c r="D319" s="312" t="s">
        <v>7749</v>
      </c>
      <c r="E319" s="314">
        <v>4800</v>
      </c>
      <c r="F319" s="308">
        <v>4800</v>
      </c>
    </row>
    <row r="320" spans="1:6" s="292" customFormat="1" x14ac:dyDescent="0.2">
      <c r="A320" s="311" t="s">
        <v>7750</v>
      </c>
      <c r="B320" s="312" t="s">
        <v>7751</v>
      </c>
      <c r="C320" s="312" t="s">
        <v>7752</v>
      </c>
      <c r="D320" s="312" t="s">
        <v>7753</v>
      </c>
      <c r="E320" s="314">
        <v>1998.0000000000002</v>
      </c>
      <c r="F320" s="308">
        <v>1998.0000000000002</v>
      </c>
    </row>
    <row r="321" spans="1:6" s="292" customFormat="1" x14ac:dyDescent="0.2">
      <c r="A321" s="532" t="s">
        <v>7754</v>
      </c>
      <c r="B321" s="533" t="s">
        <v>2638</v>
      </c>
      <c r="C321" s="312" t="s">
        <v>7747</v>
      </c>
      <c r="D321" s="312" t="s">
        <v>7755</v>
      </c>
      <c r="E321" s="315">
        <v>4050</v>
      </c>
      <c r="F321" s="308">
        <v>4050</v>
      </c>
    </row>
    <row r="322" spans="1:6" s="292" customFormat="1" x14ac:dyDescent="0.2">
      <c r="A322" s="532"/>
      <c r="B322" s="533"/>
      <c r="C322" s="312" t="s">
        <v>7756</v>
      </c>
      <c r="D322" s="312" t="s">
        <v>7757</v>
      </c>
      <c r="E322" s="315">
        <v>8475</v>
      </c>
      <c r="F322" s="308">
        <v>8475</v>
      </c>
    </row>
    <row r="323" spans="1:6" s="292" customFormat="1" x14ac:dyDescent="0.2">
      <c r="A323" s="532"/>
      <c r="B323" s="533"/>
      <c r="C323" s="533" t="s">
        <v>7757</v>
      </c>
      <c r="D323" s="533" t="s">
        <v>7748</v>
      </c>
      <c r="E323" s="315">
        <v>4050</v>
      </c>
      <c r="F323" s="526">
        <v>4050</v>
      </c>
    </row>
    <row r="324" spans="1:6" s="292" customFormat="1" x14ac:dyDescent="0.2">
      <c r="A324" s="532"/>
      <c r="B324" s="533"/>
      <c r="C324" s="533"/>
      <c r="D324" s="533"/>
      <c r="E324" s="314"/>
      <c r="F324" s="526"/>
    </row>
    <row r="325" spans="1:6" s="292" customFormat="1" x14ac:dyDescent="0.2">
      <c r="A325" s="311" t="s">
        <v>7758</v>
      </c>
      <c r="B325" s="312" t="s">
        <v>7759</v>
      </c>
      <c r="C325" s="312" t="s">
        <v>7760</v>
      </c>
      <c r="D325" s="312" t="s">
        <v>7719</v>
      </c>
      <c r="E325" s="315">
        <v>6525</v>
      </c>
      <c r="F325" s="308">
        <v>6525</v>
      </c>
    </row>
    <row r="326" spans="1:6" s="292" customFormat="1" ht="37.5" x14ac:dyDescent="0.2">
      <c r="A326" s="311" t="s">
        <v>7761</v>
      </c>
      <c r="B326" s="312" t="s">
        <v>644</v>
      </c>
      <c r="C326" s="312" t="s">
        <v>7759</v>
      </c>
      <c r="D326" s="312" t="s">
        <v>7762</v>
      </c>
      <c r="E326" s="315">
        <v>6525</v>
      </c>
      <c r="F326" s="308">
        <v>6525</v>
      </c>
    </row>
    <row r="327" spans="1:6" s="292" customFormat="1" ht="37.5" x14ac:dyDescent="0.2">
      <c r="A327" s="532" t="s">
        <v>7763</v>
      </c>
      <c r="B327" s="533" t="s">
        <v>7764</v>
      </c>
      <c r="C327" s="312" t="s">
        <v>7760</v>
      </c>
      <c r="D327" s="312" t="s">
        <v>2642</v>
      </c>
      <c r="E327" s="315">
        <v>4200</v>
      </c>
      <c r="F327" s="308">
        <v>4200</v>
      </c>
    </row>
    <row r="328" spans="1:6" s="292" customFormat="1" ht="37.5" x14ac:dyDescent="0.2">
      <c r="A328" s="532" t="s">
        <v>7738</v>
      </c>
      <c r="B328" s="533"/>
      <c r="C328" s="312" t="s">
        <v>7719</v>
      </c>
      <c r="D328" s="312" t="s">
        <v>2642</v>
      </c>
      <c r="E328" s="315">
        <v>3342</v>
      </c>
      <c r="F328" s="308">
        <v>3342</v>
      </c>
    </row>
    <row r="329" spans="1:6" s="292" customFormat="1" x14ac:dyDescent="0.2">
      <c r="A329" s="311" t="s">
        <v>7765</v>
      </c>
      <c r="B329" s="312" t="s">
        <v>7762</v>
      </c>
      <c r="C329" s="312" t="s">
        <v>7760</v>
      </c>
      <c r="D329" s="312" t="s">
        <v>7719</v>
      </c>
      <c r="E329" s="315">
        <v>4575</v>
      </c>
      <c r="F329" s="308">
        <v>4575</v>
      </c>
    </row>
    <row r="330" spans="1:6" s="292" customFormat="1" ht="37.5" x14ac:dyDescent="0.2">
      <c r="A330" s="532" t="s">
        <v>7766</v>
      </c>
      <c r="B330" s="533" t="s">
        <v>7767</v>
      </c>
      <c r="C330" s="312" t="s">
        <v>7760</v>
      </c>
      <c r="D330" s="312" t="s">
        <v>2642</v>
      </c>
      <c r="E330" s="315">
        <v>4200</v>
      </c>
      <c r="F330" s="308">
        <v>4200</v>
      </c>
    </row>
    <row r="331" spans="1:6" s="292" customFormat="1" x14ac:dyDescent="0.2">
      <c r="A331" s="532" t="s">
        <v>7738</v>
      </c>
      <c r="B331" s="533"/>
      <c r="C331" s="312" t="s">
        <v>2642</v>
      </c>
      <c r="D331" s="312" t="s">
        <v>7719</v>
      </c>
      <c r="E331" s="315">
        <v>4125</v>
      </c>
      <c r="F331" s="308">
        <v>4125</v>
      </c>
    </row>
    <row r="332" spans="1:6" s="292" customFormat="1" ht="37.5" x14ac:dyDescent="0.2">
      <c r="A332" s="311" t="s">
        <v>7768</v>
      </c>
      <c r="B332" s="312" t="s">
        <v>7760</v>
      </c>
      <c r="C332" s="312" t="s">
        <v>7759</v>
      </c>
      <c r="D332" s="312" t="s">
        <v>7762</v>
      </c>
      <c r="E332" s="315">
        <v>4200</v>
      </c>
      <c r="F332" s="308">
        <v>4200</v>
      </c>
    </row>
    <row r="333" spans="1:6" s="292" customFormat="1" ht="37.5" x14ac:dyDescent="0.2">
      <c r="A333" s="311" t="s">
        <v>7769</v>
      </c>
      <c r="B333" s="312" t="s">
        <v>2642</v>
      </c>
      <c r="C333" s="312" t="s">
        <v>7759</v>
      </c>
      <c r="D333" s="312" t="s">
        <v>7762</v>
      </c>
      <c r="E333" s="315">
        <v>4200</v>
      </c>
      <c r="F333" s="308">
        <v>4200</v>
      </c>
    </row>
    <row r="334" spans="1:6" s="292" customFormat="1" x14ac:dyDescent="0.2">
      <c r="A334" s="532" t="s">
        <v>7770</v>
      </c>
      <c r="B334" s="533" t="s">
        <v>7748</v>
      </c>
      <c r="C334" s="312" t="s">
        <v>2638</v>
      </c>
      <c r="D334" s="312" t="s">
        <v>7771</v>
      </c>
      <c r="E334" s="315">
        <v>3375</v>
      </c>
      <c r="F334" s="308">
        <v>3375</v>
      </c>
    </row>
    <row r="335" spans="1:6" s="292" customFormat="1" x14ac:dyDescent="0.2">
      <c r="A335" s="532" t="s">
        <v>7738</v>
      </c>
      <c r="B335" s="533"/>
      <c r="C335" s="312" t="s">
        <v>7771</v>
      </c>
      <c r="D335" s="312" t="s">
        <v>7772</v>
      </c>
      <c r="E335" s="315">
        <v>3750</v>
      </c>
      <c r="F335" s="308">
        <v>3750</v>
      </c>
    </row>
    <row r="336" spans="1:6" s="292" customFormat="1" x14ac:dyDescent="0.2">
      <c r="A336" s="532" t="s">
        <v>7738</v>
      </c>
      <c r="B336" s="533"/>
      <c r="C336" s="312" t="s">
        <v>7772</v>
      </c>
      <c r="D336" s="312" t="s">
        <v>2638</v>
      </c>
      <c r="E336" s="315">
        <v>2550</v>
      </c>
      <c r="F336" s="308">
        <v>2550</v>
      </c>
    </row>
    <row r="337" spans="1:6" s="292" customFormat="1" x14ac:dyDescent="0.2">
      <c r="A337" s="311" t="s">
        <v>7773</v>
      </c>
      <c r="B337" s="312" t="s">
        <v>7774</v>
      </c>
      <c r="C337" s="312" t="s">
        <v>7762</v>
      </c>
      <c r="D337" s="312" t="s">
        <v>7767</v>
      </c>
      <c r="E337" s="315">
        <v>4125</v>
      </c>
      <c r="F337" s="308">
        <v>4125</v>
      </c>
    </row>
    <row r="338" spans="1:6" s="292" customFormat="1" x14ac:dyDescent="0.2">
      <c r="A338" s="311" t="s">
        <v>7775</v>
      </c>
      <c r="B338" s="312" t="s">
        <v>7776</v>
      </c>
      <c r="C338" s="312" t="s">
        <v>7762</v>
      </c>
      <c r="D338" s="312" t="s">
        <v>7764</v>
      </c>
      <c r="E338" s="315">
        <v>3342</v>
      </c>
      <c r="F338" s="308">
        <v>3342</v>
      </c>
    </row>
    <row r="339" spans="1:6" s="292" customFormat="1" x14ac:dyDescent="0.2">
      <c r="A339" s="311" t="s">
        <v>7777</v>
      </c>
      <c r="B339" s="312" t="s">
        <v>7778</v>
      </c>
      <c r="C339" s="312" t="s">
        <v>7774</v>
      </c>
      <c r="D339" s="312" t="s">
        <v>7776</v>
      </c>
      <c r="E339" s="315">
        <v>3342</v>
      </c>
      <c r="F339" s="308">
        <v>3342</v>
      </c>
    </row>
    <row r="340" spans="1:6" s="292" customFormat="1" x14ac:dyDescent="0.2">
      <c r="A340" s="311" t="s">
        <v>7779</v>
      </c>
      <c r="B340" s="312" t="s">
        <v>7780</v>
      </c>
      <c r="C340" s="312" t="s">
        <v>7774</v>
      </c>
      <c r="D340" s="312" t="s">
        <v>7776</v>
      </c>
      <c r="E340" s="315">
        <v>3342</v>
      </c>
      <c r="F340" s="308">
        <v>3342</v>
      </c>
    </row>
    <row r="341" spans="1:6" s="292" customFormat="1" ht="37.5" x14ac:dyDescent="0.2">
      <c r="A341" s="311" t="s">
        <v>7781</v>
      </c>
      <c r="B341" s="312" t="s">
        <v>7782</v>
      </c>
      <c r="C341" s="312" t="s">
        <v>7774</v>
      </c>
      <c r="D341" s="312" t="s">
        <v>2687</v>
      </c>
      <c r="E341" s="315">
        <v>3342</v>
      </c>
      <c r="F341" s="308">
        <v>3342</v>
      </c>
    </row>
    <row r="342" spans="1:6" s="292" customFormat="1" ht="37.5" x14ac:dyDescent="0.2">
      <c r="A342" s="311" t="s">
        <v>7783</v>
      </c>
      <c r="B342" s="312" t="s">
        <v>7784</v>
      </c>
      <c r="C342" s="312" t="s">
        <v>7774</v>
      </c>
      <c r="D342" s="312" t="s">
        <v>2687</v>
      </c>
      <c r="E342" s="315">
        <v>3342</v>
      </c>
      <c r="F342" s="308">
        <v>3342</v>
      </c>
    </row>
    <row r="343" spans="1:6" s="292" customFormat="1" x14ac:dyDescent="0.2">
      <c r="A343" s="311" t="s">
        <v>7785</v>
      </c>
      <c r="B343" s="312" t="s">
        <v>2687</v>
      </c>
      <c r="C343" s="312" t="s">
        <v>7762</v>
      </c>
      <c r="D343" s="312" t="s">
        <v>7767</v>
      </c>
      <c r="E343" s="315">
        <v>4125</v>
      </c>
      <c r="F343" s="308">
        <v>4125</v>
      </c>
    </row>
    <row r="344" spans="1:6" s="292" customFormat="1" ht="37.5" x14ac:dyDescent="0.2">
      <c r="A344" s="311" t="s">
        <v>7786</v>
      </c>
      <c r="B344" s="312" t="s">
        <v>7787</v>
      </c>
      <c r="C344" s="312" t="s">
        <v>7764</v>
      </c>
      <c r="D344" s="312" t="s">
        <v>7762</v>
      </c>
      <c r="E344" s="315">
        <v>5000</v>
      </c>
      <c r="F344" s="308">
        <v>5000</v>
      </c>
    </row>
    <row r="345" spans="1:6" s="292" customFormat="1" ht="37.5" x14ac:dyDescent="0.2">
      <c r="A345" s="311" t="s">
        <v>7788</v>
      </c>
      <c r="B345" s="312" t="s">
        <v>7789</v>
      </c>
      <c r="C345" s="312" t="s">
        <v>644</v>
      </c>
      <c r="D345" s="312" t="s">
        <v>2642</v>
      </c>
      <c r="E345" s="315">
        <v>5000</v>
      </c>
      <c r="F345" s="308">
        <v>5000</v>
      </c>
    </row>
    <row r="346" spans="1:6" s="292" customFormat="1" ht="37.5" x14ac:dyDescent="0.2">
      <c r="A346" s="311" t="s">
        <v>7790</v>
      </c>
      <c r="B346" s="312" t="s">
        <v>7791</v>
      </c>
      <c r="C346" s="312" t="s">
        <v>644</v>
      </c>
      <c r="D346" s="312" t="s">
        <v>2642</v>
      </c>
      <c r="E346" s="315">
        <v>5000</v>
      </c>
      <c r="F346" s="308">
        <v>5000</v>
      </c>
    </row>
    <row r="347" spans="1:6" s="292" customFormat="1" ht="37.5" x14ac:dyDescent="0.2">
      <c r="A347" s="311" t="s">
        <v>7792</v>
      </c>
      <c r="B347" s="312" t="s">
        <v>7793</v>
      </c>
      <c r="C347" s="312" t="s">
        <v>644</v>
      </c>
      <c r="D347" s="312" t="s">
        <v>2642</v>
      </c>
      <c r="E347" s="315">
        <v>5000</v>
      </c>
      <c r="F347" s="308">
        <v>5000</v>
      </c>
    </row>
    <row r="348" spans="1:6" s="292" customFormat="1" ht="56.25" x14ac:dyDescent="0.2">
      <c r="A348" s="532" t="s">
        <v>7794</v>
      </c>
      <c r="B348" s="533" t="s">
        <v>7795</v>
      </c>
      <c r="C348" s="312" t="s">
        <v>2638</v>
      </c>
      <c r="D348" s="312" t="s">
        <v>7796</v>
      </c>
      <c r="E348" s="315">
        <v>3195</v>
      </c>
      <c r="F348" s="308">
        <v>3195</v>
      </c>
    </row>
    <row r="349" spans="1:6" s="292" customFormat="1" ht="37.5" x14ac:dyDescent="0.2">
      <c r="A349" s="532" t="s">
        <v>7738</v>
      </c>
      <c r="B349" s="533"/>
      <c r="C349" s="312" t="s">
        <v>7796</v>
      </c>
      <c r="D349" s="312" t="s">
        <v>7752</v>
      </c>
      <c r="E349" s="315">
        <v>2502</v>
      </c>
      <c r="F349" s="308">
        <v>2502</v>
      </c>
    </row>
    <row r="350" spans="1:6" s="292" customFormat="1" x14ac:dyDescent="0.2">
      <c r="A350" s="311" t="s">
        <v>7797</v>
      </c>
      <c r="B350" s="312" t="s">
        <v>7760</v>
      </c>
      <c r="C350" s="312" t="s">
        <v>7759</v>
      </c>
      <c r="D350" s="312" t="s">
        <v>7798</v>
      </c>
      <c r="E350" s="315">
        <v>2951</v>
      </c>
      <c r="F350" s="308">
        <v>2951</v>
      </c>
    </row>
    <row r="351" spans="1:6" s="292" customFormat="1" ht="37.5" x14ac:dyDescent="0.2">
      <c r="A351" s="311" t="s">
        <v>7799</v>
      </c>
      <c r="B351" s="312" t="s">
        <v>2704</v>
      </c>
      <c r="C351" s="312" t="s">
        <v>2638</v>
      </c>
      <c r="D351" s="312" t="s">
        <v>7762</v>
      </c>
      <c r="E351" s="315">
        <v>2951</v>
      </c>
      <c r="F351" s="308">
        <v>2951</v>
      </c>
    </row>
    <row r="352" spans="1:6" s="292" customFormat="1" x14ac:dyDescent="0.2">
      <c r="A352" s="311" t="s">
        <v>7800</v>
      </c>
      <c r="B352" s="312" t="s">
        <v>7801</v>
      </c>
      <c r="C352" s="312" t="s">
        <v>2638</v>
      </c>
      <c r="D352" s="312" t="s">
        <v>7802</v>
      </c>
      <c r="E352" s="315">
        <v>2400</v>
      </c>
      <c r="F352" s="308">
        <v>2400</v>
      </c>
    </row>
    <row r="353" spans="1:6" s="292" customFormat="1" ht="37.5" x14ac:dyDescent="0.2">
      <c r="A353" s="311" t="s">
        <v>7803</v>
      </c>
      <c r="B353" s="312" t="s">
        <v>7804</v>
      </c>
      <c r="C353" s="312" t="s">
        <v>7805</v>
      </c>
      <c r="D353" s="312" t="s">
        <v>7806</v>
      </c>
      <c r="E353" s="315">
        <v>3484.9999999999995</v>
      </c>
      <c r="F353" s="308">
        <v>3484.9999999999995</v>
      </c>
    </row>
    <row r="354" spans="1:6" s="292" customFormat="1" ht="37.5" x14ac:dyDescent="0.2">
      <c r="A354" s="311" t="s">
        <v>7807</v>
      </c>
      <c r="B354" s="312" t="s">
        <v>7808</v>
      </c>
      <c r="C354" s="312" t="s">
        <v>7762</v>
      </c>
      <c r="D354" s="312" t="s">
        <v>7809</v>
      </c>
      <c r="E354" s="315">
        <v>2951</v>
      </c>
      <c r="F354" s="308">
        <v>2951</v>
      </c>
    </row>
    <row r="355" spans="1:6" s="292" customFormat="1" ht="37.5" x14ac:dyDescent="0.2">
      <c r="A355" s="311" t="s">
        <v>7810</v>
      </c>
      <c r="B355" s="312" t="s">
        <v>7811</v>
      </c>
      <c r="C355" s="312" t="s">
        <v>7759</v>
      </c>
      <c r="D355" s="312" t="s">
        <v>7762</v>
      </c>
      <c r="E355" s="315">
        <v>5600</v>
      </c>
      <c r="F355" s="308">
        <v>5600</v>
      </c>
    </row>
    <row r="356" spans="1:6" s="292" customFormat="1" ht="56.25" x14ac:dyDescent="0.2">
      <c r="A356" s="311" t="s">
        <v>7812</v>
      </c>
      <c r="B356" s="312" t="s">
        <v>7813</v>
      </c>
      <c r="C356" s="312" t="s">
        <v>7719</v>
      </c>
      <c r="D356" s="312" t="s">
        <v>7737</v>
      </c>
      <c r="E356" s="315">
        <v>3546</v>
      </c>
      <c r="F356" s="308">
        <v>3546</v>
      </c>
    </row>
    <row r="357" spans="1:6" s="292" customFormat="1" x14ac:dyDescent="0.2">
      <c r="A357" s="311" t="s">
        <v>7738</v>
      </c>
      <c r="B357" s="312"/>
      <c r="C357" s="312"/>
      <c r="D357" s="312"/>
      <c r="E357" s="315"/>
      <c r="F357" s="308"/>
    </row>
    <row r="358" spans="1:6" s="292" customFormat="1" x14ac:dyDescent="0.2">
      <c r="A358" s="311" t="s">
        <v>7738</v>
      </c>
      <c r="B358" s="312"/>
      <c r="C358" s="312"/>
      <c r="D358" s="312"/>
      <c r="E358" s="315"/>
      <c r="F358" s="308"/>
    </row>
    <row r="359" spans="1:6" s="292" customFormat="1" ht="56.25" x14ac:dyDescent="0.2">
      <c r="A359" s="311" t="s">
        <v>7814</v>
      </c>
      <c r="B359" s="312" t="s">
        <v>7815</v>
      </c>
      <c r="C359" s="312" t="s">
        <v>7816</v>
      </c>
      <c r="D359" s="312" t="s">
        <v>7748</v>
      </c>
      <c r="E359" s="314">
        <v>2992.0000000000005</v>
      </c>
      <c r="F359" s="308">
        <v>2992.0000000000005</v>
      </c>
    </row>
    <row r="360" spans="1:6" s="292" customFormat="1" ht="56.25" x14ac:dyDescent="0.2">
      <c r="A360" s="311" t="s">
        <v>7817</v>
      </c>
      <c r="B360" s="312" t="s">
        <v>7818</v>
      </c>
      <c r="C360" s="312" t="s">
        <v>7748</v>
      </c>
      <c r="D360" s="312" t="s">
        <v>7749</v>
      </c>
      <c r="E360" s="314">
        <v>3840</v>
      </c>
      <c r="F360" s="308">
        <v>3840</v>
      </c>
    </row>
    <row r="361" spans="1:6" s="292" customFormat="1" x14ac:dyDescent="0.2">
      <c r="A361" s="532" t="s">
        <v>7819</v>
      </c>
      <c r="B361" s="533" t="s">
        <v>7820</v>
      </c>
      <c r="C361" s="312" t="s">
        <v>7742</v>
      </c>
      <c r="D361" s="312" t="s">
        <v>7821</v>
      </c>
      <c r="E361" s="314">
        <v>825.00000000000011</v>
      </c>
      <c r="F361" s="308">
        <v>825.00000000000011</v>
      </c>
    </row>
    <row r="362" spans="1:6" s="292" customFormat="1" x14ac:dyDescent="0.2">
      <c r="A362" s="532" t="s">
        <v>7738</v>
      </c>
      <c r="B362" s="533"/>
      <c r="C362" s="312" t="s">
        <v>7821</v>
      </c>
      <c r="D362" s="312" t="s">
        <v>7751</v>
      </c>
      <c r="E362" s="314">
        <v>616</v>
      </c>
      <c r="F362" s="308">
        <v>616</v>
      </c>
    </row>
    <row r="363" spans="1:6" s="292" customFormat="1" ht="37.5" x14ac:dyDescent="0.2">
      <c r="A363" s="311" t="s">
        <v>7822</v>
      </c>
      <c r="B363" s="312" t="s">
        <v>7823</v>
      </c>
      <c r="C363" s="312" t="s">
        <v>2638</v>
      </c>
      <c r="D363" s="312" t="s">
        <v>7824</v>
      </c>
      <c r="E363" s="314">
        <v>2951</v>
      </c>
      <c r="F363" s="308">
        <v>2951</v>
      </c>
    </row>
    <row r="364" spans="1:6" s="292" customFormat="1" x14ac:dyDescent="0.2">
      <c r="A364" s="311" t="s">
        <v>7738</v>
      </c>
      <c r="B364" s="312"/>
      <c r="C364" s="312"/>
      <c r="D364" s="312"/>
      <c r="E364" s="315"/>
      <c r="F364" s="308"/>
    </row>
    <row r="365" spans="1:6" s="292" customFormat="1" ht="37.5" x14ac:dyDescent="0.2">
      <c r="A365" s="311" t="s">
        <v>7825</v>
      </c>
      <c r="B365" s="312" t="s">
        <v>7826</v>
      </c>
      <c r="C365" s="312" t="s">
        <v>7697</v>
      </c>
      <c r="D365" s="312" t="s">
        <v>7753</v>
      </c>
      <c r="E365" s="314">
        <v>2430</v>
      </c>
      <c r="F365" s="308">
        <v>2430</v>
      </c>
    </row>
    <row r="366" spans="1:6" s="292" customFormat="1" x14ac:dyDescent="0.2">
      <c r="A366" s="311" t="s">
        <v>7827</v>
      </c>
      <c r="B366" s="312" t="s">
        <v>7828</v>
      </c>
      <c r="C366" s="312" t="s">
        <v>7697</v>
      </c>
      <c r="D366" s="312" t="s">
        <v>7753</v>
      </c>
      <c r="E366" s="314">
        <v>2250</v>
      </c>
      <c r="F366" s="308">
        <v>2250</v>
      </c>
    </row>
    <row r="367" spans="1:6" s="292" customFormat="1" x14ac:dyDescent="0.2">
      <c r="A367" s="311" t="s">
        <v>7829</v>
      </c>
      <c r="B367" s="312" t="s">
        <v>7830</v>
      </c>
      <c r="C367" s="312" t="s">
        <v>7742</v>
      </c>
      <c r="D367" s="312" t="s">
        <v>7188</v>
      </c>
      <c r="E367" s="314">
        <v>3600</v>
      </c>
      <c r="F367" s="308">
        <v>3600</v>
      </c>
    </row>
    <row r="368" spans="1:6" s="292" customFormat="1" ht="37.5" x14ac:dyDescent="0.2">
      <c r="A368" s="311" t="s">
        <v>7831</v>
      </c>
      <c r="B368" s="312" t="s">
        <v>7824</v>
      </c>
      <c r="C368" s="312" t="s">
        <v>7823</v>
      </c>
      <c r="D368" s="312" t="s">
        <v>7753</v>
      </c>
      <c r="E368" s="314">
        <v>700</v>
      </c>
      <c r="F368" s="308">
        <v>700</v>
      </c>
    </row>
    <row r="369" spans="1:6" s="292" customFormat="1" ht="37.5" x14ac:dyDescent="0.2">
      <c r="A369" s="311" t="s">
        <v>7832</v>
      </c>
      <c r="B369" s="312" t="s">
        <v>7833</v>
      </c>
      <c r="C369" s="312" t="s">
        <v>7697</v>
      </c>
      <c r="D369" s="312" t="s">
        <v>7188</v>
      </c>
      <c r="E369" s="314">
        <v>3640</v>
      </c>
      <c r="F369" s="308">
        <v>3640</v>
      </c>
    </row>
    <row r="370" spans="1:6" s="292" customFormat="1" x14ac:dyDescent="0.2">
      <c r="A370" s="549" t="s">
        <v>7834</v>
      </c>
      <c r="B370" s="550" t="s">
        <v>7835</v>
      </c>
      <c r="C370" s="533" t="s">
        <v>2704</v>
      </c>
      <c r="D370" s="533" t="s">
        <v>7836</v>
      </c>
      <c r="E370" s="315">
        <v>2365</v>
      </c>
      <c r="F370" s="526">
        <v>2365</v>
      </c>
    </row>
    <row r="371" spans="1:6" s="292" customFormat="1" x14ac:dyDescent="0.2">
      <c r="A371" s="549"/>
      <c r="B371" s="550"/>
      <c r="C371" s="533"/>
      <c r="D371" s="533"/>
      <c r="E371" s="319"/>
      <c r="F371" s="526"/>
    </row>
    <row r="372" spans="1:6" s="292" customFormat="1" ht="56.25" x14ac:dyDescent="0.2">
      <c r="A372" s="311" t="s">
        <v>7837</v>
      </c>
      <c r="B372" s="312" t="s">
        <v>7838</v>
      </c>
      <c r="C372" s="312" t="s">
        <v>7815</v>
      </c>
      <c r="D372" s="312" t="s">
        <v>7753</v>
      </c>
      <c r="E372" s="315">
        <v>2365</v>
      </c>
      <c r="F372" s="308">
        <v>2365</v>
      </c>
    </row>
    <row r="373" spans="1:6" s="292" customFormat="1" ht="37.5" x14ac:dyDescent="0.2">
      <c r="A373" s="311" t="s">
        <v>7839</v>
      </c>
      <c r="B373" s="312" t="s">
        <v>3013</v>
      </c>
      <c r="C373" s="312" t="s">
        <v>7818</v>
      </c>
      <c r="D373" s="320" t="s">
        <v>7835</v>
      </c>
      <c r="E373" s="314">
        <v>875</v>
      </c>
      <c r="F373" s="308">
        <v>875</v>
      </c>
    </row>
    <row r="374" spans="1:6" s="292" customFormat="1" ht="37.5" x14ac:dyDescent="0.2">
      <c r="A374" s="311" t="s">
        <v>7840</v>
      </c>
      <c r="B374" s="312" t="s">
        <v>7841</v>
      </c>
      <c r="C374" s="312" t="s">
        <v>7736</v>
      </c>
      <c r="D374" s="312" t="s">
        <v>7842</v>
      </c>
      <c r="E374" s="314">
        <v>875</v>
      </c>
      <c r="F374" s="308">
        <v>875</v>
      </c>
    </row>
    <row r="375" spans="1:6" s="292" customFormat="1" x14ac:dyDescent="0.2">
      <c r="A375" s="311" t="s">
        <v>7843</v>
      </c>
      <c r="B375" s="312" t="s">
        <v>7844</v>
      </c>
      <c r="C375" s="312" t="s">
        <v>7821</v>
      </c>
      <c r="D375" s="312" t="s">
        <v>7739</v>
      </c>
      <c r="E375" s="314">
        <v>875</v>
      </c>
      <c r="F375" s="308">
        <v>875</v>
      </c>
    </row>
    <row r="376" spans="1:6" s="292" customFormat="1" ht="37.5" x14ac:dyDescent="0.2">
      <c r="A376" s="311" t="s">
        <v>7845</v>
      </c>
      <c r="B376" s="312" t="s">
        <v>7846</v>
      </c>
      <c r="C376" s="312" t="s">
        <v>7823</v>
      </c>
      <c r="D376" s="312" t="s">
        <v>7847</v>
      </c>
      <c r="E376" s="314">
        <v>875</v>
      </c>
      <c r="F376" s="308">
        <v>875</v>
      </c>
    </row>
    <row r="377" spans="1:6" s="292" customFormat="1" x14ac:dyDescent="0.2">
      <c r="A377" s="311" t="s">
        <v>7848</v>
      </c>
      <c r="B377" s="312" t="s">
        <v>7849</v>
      </c>
      <c r="C377" s="312" t="s">
        <v>7847</v>
      </c>
      <c r="D377" s="312" t="s">
        <v>7753</v>
      </c>
      <c r="E377" s="314">
        <v>875</v>
      </c>
      <c r="F377" s="308">
        <v>875</v>
      </c>
    </row>
    <row r="378" spans="1:6" s="292" customFormat="1" ht="37.5" x14ac:dyDescent="0.2">
      <c r="A378" s="311" t="s">
        <v>7850</v>
      </c>
      <c r="B378" s="312" t="s">
        <v>7851</v>
      </c>
      <c r="C378" s="312" t="s">
        <v>2638</v>
      </c>
      <c r="D378" s="312" t="s">
        <v>7852</v>
      </c>
      <c r="E378" s="315">
        <v>6525</v>
      </c>
      <c r="F378" s="308">
        <v>6525</v>
      </c>
    </row>
    <row r="379" spans="1:6" s="292" customFormat="1" x14ac:dyDescent="0.2">
      <c r="A379" s="532" t="s">
        <v>7853</v>
      </c>
      <c r="B379" s="533" t="s">
        <v>7854</v>
      </c>
      <c r="C379" s="533" t="s">
        <v>7855</v>
      </c>
      <c r="D379" s="533"/>
      <c r="E379" s="315">
        <v>5008</v>
      </c>
      <c r="F379" s="308">
        <v>5008</v>
      </c>
    </row>
    <row r="380" spans="1:6" s="292" customFormat="1" x14ac:dyDescent="0.2">
      <c r="A380" s="532" t="s">
        <v>7738</v>
      </c>
      <c r="B380" s="533"/>
      <c r="C380" s="533" t="s">
        <v>7856</v>
      </c>
      <c r="D380" s="533"/>
      <c r="E380" s="315">
        <v>4998</v>
      </c>
      <c r="F380" s="308">
        <v>4998</v>
      </c>
    </row>
    <row r="381" spans="1:6" s="292" customFormat="1" x14ac:dyDescent="0.2">
      <c r="A381" s="532" t="s">
        <v>7857</v>
      </c>
      <c r="B381" s="533" t="s">
        <v>7858</v>
      </c>
      <c r="C381" s="533" t="s">
        <v>7859</v>
      </c>
      <c r="D381" s="533"/>
      <c r="E381" s="315">
        <v>6800</v>
      </c>
      <c r="F381" s="308">
        <v>6800</v>
      </c>
    </row>
    <row r="382" spans="1:6" s="292" customFormat="1" x14ac:dyDescent="0.2">
      <c r="A382" s="532" t="s">
        <v>7738</v>
      </c>
      <c r="B382" s="533"/>
      <c r="C382" s="533" t="s">
        <v>7860</v>
      </c>
      <c r="D382" s="533"/>
      <c r="E382" s="315">
        <v>6000</v>
      </c>
      <c r="F382" s="308">
        <v>6000</v>
      </c>
    </row>
    <row r="383" spans="1:6" s="292" customFormat="1" x14ac:dyDescent="0.2">
      <c r="A383" s="532" t="s">
        <v>7861</v>
      </c>
      <c r="B383" s="533" t="s">
        <v>7862</v>
      </c>
      <c r="C383" s="533" t="s">
        <v>7863</v>
      </c>
      <c r="D383" s="533"/>
      <c r="E383" s="315">
        <v>5600</v>
      </c>
      <c r="F383" s="308">
        <v>5600</v>
      </c>
    </row>
    <row r="384" spans="1:6" s="292" customFormat="1" x14ac:dyDescent="0.2">
      <c r="A384" s="532" t="s">
        <v>7738</v>
      </c>
      <c r="B384" s="533"/>
      <c r="C384" s="533" t="s">
        <v>7864</v>
      </c>
      <c r="D384" s="533"/>
      <c r="E384" s="315">
        <v>3342</v>
      </c>
      <c r="F384" s="308">
        <v>3342</v>
      </c>
    </row>
    <row r="385" spans="1:6" s="292" customFormat="1" x14ac:dyDescent="0.2">
      <c r="A385" s="532" t="s">
        <v>7865</v>
      </c>
      <c r="B385" s="533" t="s">
        <v>7866</v>
      </c>
      <c r="C385" s="533" t="s">
        <v>7867</v>
      </c>
      <c r="D385" s="533"/>
      <c r="E385" s="315">
        <v>5600</v>
      </c>
      <c r="F385" s="308">
        <v>5600</v>
      </c>
    </row>
    <row r="386" spans="1:6" s="292" customFormat="1" x14ac:dyDescent="0.2">
      <c r="A386" s="532" t="s">
        <v>7738</v>
      </c>
      <c r="B386" s="533"/>
      <c r="C386" s="533" t="s">
        <v>7868</v>
      </c>
      <c r="D386" s="533"/>
      <c r="E386" s="315">
        <v>4583</v>
      </c>
      <c r="F386" s="308">
        <v>4583</v>
      </c>
    </row>
    <row r="387" spans="1:6" s="292" customFormat="1" x14ac:dyDescent="0.2">
      <c r="A387" s="532" t="s">
        <v>7738</v>
      </c>
      <c r="B387" s="533"/>
      <c r="C387" s="533" t="s">
        <v>7869</v>
      </c>
      <c r="D387" s="533"/>
      <c r="E387" s="315">
        <v>5600</v>
      </c>
      <c r="F387" s="308">
        <v>5600</v>
      </c>
    </row>
    <row r="388" spans="1:6" s="292" customFormat="1" x14ac:dyDescent="0.2">
      <c r="A388" s="532" t="s">
        <v>7738</v>
      </c>
      <c r="B388" s="533"/>
      <c r="C388" s="533" t="s">
        <v>7870</v>
      </c>
      <c r="D388" s="533"/>
      <c r="E388" s="315">
        <v>4125</v>
      </c>
      <c r="F388" s="308">
        <v>4125</v>
      </c>
    </row>
    <row r="389" spans="1:6" s="292" customFormat="1" x14ac:dyDescent="0.2">
      <c r="A389" s="532" t="s">
        <v>7738</v>
      </c>
      <c r="B389" s="533"/>
      <c r="C389" s="533" t="s">
        <v>7871</v>
      </c>
      <c r="D389" s="533"/>
      <c r="E389" s="315">
        <v>4125</v>
      </c>
      <c r="F389" s="308">
        <v>4125</v>
      </c>
    </row>
    <row r="390" spans="1:6" s="292" customFormat="1" x14ac:dyDescent="0.2">
      <c r="A390" s="532" t="s">
        <v>7738</v>
      </c>
      <c r="B390" s="533"/>
      <c r="C390" s="533" t="s">
        <v>7872</v>
      </c>
      <c r="D390" s="533"/>
      <c r="E390" s="315">
        <v>3342</v>
      </c>
      <c r="F390" s="308">
        <v>3342</v>
      </c>
    </row>
    <row r="391" spans="1:6" s="292" customFormat="1" x14ac:dyDescent="0.2">
      <c r="A391" s="532" t="s">
        <v>7873</v>
      </c>
      <c r="B391" s="533" t="s">
        <v>7874</v>
      </c>
      <c r="C391" s="533" t="s">
        <v>7875</v>
      </c>
      <c r="D391" s="533"/>
      <c r="E391" s="315">
        <v>5600</v>
      </c>
      <c r="F391" s="308">
        <v>5600</v>
      </c>
    </row>
    <row r="392" spans="1:6" s="292" customFormat="1" x14ac:dyDescent="0.2">
      <c r="A392" s="532" t="s">
        <v>7738</v>
      </c>
      <c r="B392" s="533"/>
      <c r="C392" s="533" t="s">
        <v>7876</v>
      </c>
      <c r="D392" s="533"/>
      <c r="E392" s="315">
        <v>5600</v>
      </c>
      <c r="F392" s="308">
        <v>5600</v>
      </c>
    </row>
    <row r="393" spans="1:6" s="292" customFormat="1" x14ac:dyDescent="0.2">
      <c r="A393" s="532" t="s">
        <v>7738</v>
      </c>
      <c r="B393" s="533"/>
      <c r="C393" s="533" t="s">
        <v>7877</v>
      </c>
      <c r="D393" s="533"/>
      <c r="E393" s="315">
        <v>3008</v>
      </c>
      <c r="F393" s="308">
        <v>3008</v>
      </c>
    </row>
    <row r="394" spans="1:6" s="292" customFormat="1" x14ac:dyDescent="0.2">
      <c r="A394" s="532" t="s">
        <v>7738</v>
      </c>
      <c r="B394" s="533"/>
      <c r="C394" s="533" t="s">
        <v>7878</v>
      </c>
      <c r="D394" s="533"/>
      <c r="E394" s="315">
        <v>3008</v>
      </c>
      <c r="F394" s="308">
        <v>3008</v>
      </c>
    </row>
    <row r="395" spans="1:6" s="292" customFormat="1" x14ac:dyDescent="0.2">
      <c r="A395" s="311" t="s">
        <v>7879</v>
      </c>
      <c r="B395" s="312" t="s">
        <v>7880</v>
      </c>
      <c r="C395" s="533" t="s">
        <v>7881</v>
      </c>
      <c r="D395" s="533"/>
      <c r="E395" s="315">
        <v>2951</v>
      </c>
      <c r="F395" s="308">
        <v>2951</v>
      </c>
    </row>
    <row r="396" spans="1:6" s="292" customFormat="1" ht="37.5" x14ac:dyDescent="0.2">
      <c r="A396" s="311" t="s">
        <v>7882</v>
      </c>
      <c r="B396" s="312" t="s">
        <v>7883</v>
      </c>
      <c r="C396" s="533" t="s">
        <v>7884</v>
      </c>
      <c r="D396" s="533"/>
      <c r="E396" s="314">
        <v>2685</v>
      </c>
      <c r="F396" s="308">
        <v>2685</v>
      </c>
    </row>
    <row r="397" spans="1:6" s="291" customFormat="1" x14ac:dyDescent="0.2">
      <c r="A397" s="305">
        <v>19</v>
      </c>
      <c r="B397" s="304" t="s">
        <v>7885</v>
      </c>
      <c r="C397" s="304"/>
      <c r="D397" s="304"/>
      <c r="E397" s="306"/>
      <c r="F397" s="355"/>
    </row>
    <row r="398" spans="1:6" s="292" customFormat="1" x14ac:dyDescent="0.2">
      <c r="A398" s="532" t="s">
        <v>7886</v>
      </c>
      <c r="B398" s="533" t="s">
        <v>7887</v>
      </c>
      <c r="C398" s="533" t="s">
        <v>7888</v>
      </c>
      <c r="D398" s="533" t="s">
        <v>7889</v>
      </c>
      <c r="E398" s="317"/>
      <c r="F398" s="535">
        <v>900</v>
      </c>
    </row>
    <row r="399" spans="1:6" s="292" customFormat="1" x14ac:dyDescent="0.2">
      <c r="A399" s="532" t="s">
        <v>7890</v>
      </c>
      <c r="B399" s="533"/>
      <c r="C399" s="533"/>
      <c r="D399" s="533"/>
      <c r="E399" s="317"/>
      <c r="F399" s="535"/>
    </row>
    <row r="400" spans="1:6" s="292" customFormat="1" x14ac:dyDescent="0.2">
      <c r="A400" s="532" t="s">
        <v>7891</v>
      </c>
      <c r="B400" s="533" t="s">
        <v>7892</v>
      </c>
      <c r="C400" s="312" t="s">
        <v>7893</v>
      </c>
      <c r="D400" s="312" t="s">
        <v>7894</v>
      </c>
      <c r="E400" s="317"/>
      <c r="F400" s="309">
        <v>900</v>
      </c>
    </row>
    <row r="401" spans="1:6" s="292" customFormat="1" x14ac:dyDescent="0.2">
      <c r="A401" s="532" t="s">
        <v>7890</v>
      </c>
      <c r="B401" s="533"/>
      <c r="C401" s="312" t="s">
        <v>7894</v>
      </c>
      <c r="D401" s="312" t="s">
        <v>7895</v>
      </c>
      <c r="E401" s="317"/>
      <c r="F401" s="309">
        <v>900</v>
      </c>
    </row>
    <row r="402" spans="1:6" s="292" customFormat="1" x14ac:dyDescent="0.2">
      <c r="A402" s="311" t="s">
        <v>7896</v>
      </c>
      <c r="B402" s="312" t="s">
        <v>7897</v>
      </c>
      <c r="C402" s="533" t="s">
        <v>7898</v>
      </c>
      <c r="D402" s="533"/>
      <c r="E402" s="321">
        <v>2100</v>
      </c>
      <c r="F402" s="309">
        <v>2100</v>
      </c>
    </row>
    <row r="403" spans="1:6" s="292" customFormat="1" ht="37.5" x14ac:dyDescent="0.2">
      <c r="A403" s="311" t="s">
        <v>7899</v>
      </c>
      <c r="B403" s="312" t="s">
        <v>7900</v>
      </c>
      <c r="C403" s="312" t="s">
        <v>7901</v>
      </c>
      <c r="D403" s="312" t="s">
        <v>7897</v>
      </c>
      <c r="E403" s="315">
        <v>924</v>
      </c>
      <c r="F403" s="309">
        <v>924</v>
      </c>
    </row>
    <row r="404" spans="1:6" s="292" customFormat="1" ht="37.5" x14ac:dyDescent="0.2">
      <c r="A404" s="311" t="s">
        <v>7902</v>
      </c>
      <c r="B404" s="312" t="s">
        <v>7903</v>
      </c>
      <c r="C404" s="312" t="s">
        <v>7904</v>
      </c>
      <c r="D404" s="312" t="s">
        <v>7905</v>
      </c>
      <c r="E404" s="315">
        <v>750</v>
      </c>
      <c r="F404" s="309">
        <v>750</v>
      </c>
    </row>
    <row r="405" spans="1:6" s="292" customFormat="1" ht="37.5" x14ac:dyDescent="0.2">
      <c r="A405" s="311" t="s">
        <v>7906</v>
      </c>
      <c r="B405" s="312" t="s">
        <v>7907</v>
      </c>
      <c r="C405" s="312" t="s">
        <v>7908</v>
      </c>
      <c r="D405" s="312" t="s">
        <v>7909</v>
      </c>
      <c r="E405" s="315">
        <v>750</v>
      </c>
      <c r="F405" s="309">
        <v>750</v>
      </c>
    </row>
    <row r="406" spans="1:6" s="292" customFormat="1" ht="75" x14ac:dyDescent="0.2">
      <c r="A406" s="311" t="s">
        <v>7910</v>
      </c>
      <c r="B406" s="312" t="s">
        <v>7911</v>
      </c>
      <c r="C406" s="312" t="s">
        <v>7912</v>
      </c>
      <c r="D406" s="312" t="s">
        <v>7913</v>
      </c>
      <c r="E406" s="315">
        <v>750</v>
      </c>
      <c r="F406" s="309">
        <v>750</v>
      </c>
    </row>
    <row r="407" spans="1:6" s="292" customFormat="1" ht="56.25" x14ac:dyDescent="0.3">
      <c r="A407" s="360" t="s">
        <v>7914</v>
      </c>
      <c r="B407" s="361" t="s">
        <v>7915</v>
      </c>
      <c r="C407" s="312" t="s">
        <v>7916</v>
      </c>
      <c r="D407" s="312" t="s">
        <v>7917</v>
      </c>
      <c r="E407" s="317">
        <v>750</v>
      </c>
      <c r="F407" s="309">
        <v>750</v>
      </c>
    </row>
    <row r="408" spans="1:6" s="292" customFormat="1" x14ac:dyDescent="0.3">
      <c r="A408" s="360" t="s">
        <v>7918</v>
      </c>
      <c r="B408" s="361" t="s">
        <v>7919</v>
      </c>
      <c r="C408" s="312" t="s">
        <v>7920</v>
      </c>
      <c r="D408" s="312" t="s">
        <v>7921</v>
      </c>
      <c r="E408" s="317">
        <v>750</v>
      </c>
      <c r="F408" s="309">
        <v>750</v>
      </c>
    </row>
    <row r="409" spans="1:6" s="292" customFormat="1" x14ac:dyDescent="0.2">
      <c r="A409" s="311" t="s">
        <v>7922</v>
      </c>
      <c r="B409" s="312" t="s">
        <v>7188</v>
      </c>
      <c r="C409" s="312" t="s">
        <v>7923</v>
      </c>
      <c r="D409" s="312" t="s">
        <v>7924</v>
      </c>
      <c r="E409" s="317">
        <v>3200</v>
      </c>
      <c r="F409" s="309">
        <v>3200</v>
      </c>
    </row>
    <row r="410" spans="1:6" s="292" customFormat="1" x14ac:dyDescent="0.2">
      <c r="A410" s="23" t="s">
        <v>7925</v>
      </c>
      <c r="B410" s="21" t="s">
        <v>7926</v>
      </c>
      <c r="C410" s="312" t="s">
        <v>7923</v>
      </c>
      <c r="D410" s="312" t="s">
        <v>459</v>
      </c>
      <c r="E410" s="317">
        <v>900</v>
      </c>
      <c r="F410" s="309">
        <v>900</v>
      </c>
    </row>
    <row r="411" spans="1:6" s="292" customFormat="1" x14ac:dyDescent="0.2">
      <c r="A411" s="23" t="s">
        <v>7927</v>
      </c>
      <c r="B411" s="21" t="s">
        <v>7928</v>
      </c>
      <c r="C411" s="312" t="s">
        <v>7751</v>
      </c>
      <c r="D411" s="312" t="s">
        <v>7929</v>
      </c>
      <c r="E411" s="317">
        <v>900</v>
      </c>
      <c r="F411" s="309">
        <v>900</v>
      </c>
    </row>
    <row r="412" spans="1:6" s="292" customFormat="1" ht="37.5" x14ac:dyDescent="0.2">
      <c r="A412" s="23" t="s">
        <v>7930</v>
      </c>
      <c r="B412" s="21" t="s">
        <v>7931</v>
      </c>
      <c r="C412" s="21" t="s">
        <v>7751</v>
      </c>
      <c r="D412" s="21" t="s">
        <v>7932</v>
      </c>
      <c r="E412" s="322">
        <v>810</v>
      </c>
      <c r="F412" s="309">
        <v>810</v>
      </c>
    </row>
    <row r="413" spans="1:6" s="292" customFormat="1" ht="37.5" x14ac:dyDescent="0.2">
      <c r="A413" s="523" t="s">
        <v>7933</v>
      </c>
      <c r="B413" s="524" t="s">
        <v>7751</v>
      </c>
      <c r="C413" s="21" t="s">
        <v>7923</v>
      </c>
      <c r="D413" s="21" t="s">
        <v>7934</v>
      </c>
      <c r="E413" s="322">
        <v>3000</v>
      </c>
      <c r="F413" s="309">
        <v>3000</v>
      </c>
    </row>
    <row r="414" spans="1:6" s="292" customFormat="1" x14ac:dyDescent="0.2">
      <c r="A414" s="523" t="s">
        <v>7890</v>
      </c>
      <c r="B414" s="524"/>
      <c r="C414" s="21" t="s">
        <v>7935</v>
      </c>
      <c r="D414" s="21" t="s">
        <v>7936</v>
      </c>
      <c r="E414" s="322">
        <v>2700</v>
      </c>
      <c r="F414" s="309">
        <v>2700</v>
      </c>
    </row>
    <row r="415" spans="1:6" s="292" customFormat="1" ht="37.5" x14ac:dyDescent="0.2">
      <c r="A415" s="523" t="s">
        <v>7937</v>
      </c>
      <c r="B415" s="524" t="s">
        <v>7938</v>
      </c>
      <c r="C415" s="21" t="s">
        <v>7939</v>
      </c>
      <c r="D415" s="21" t="s">
        <v>7940</v>
      </c>
      <c r="E415" s="322">
        <v>4084</v>
      </c>
      <c r="F415" s="309">
        <v>4084</v>
      </c>
    </row>
    <row r="416" spans="1:6" s="292" customFormat="1" x14ac:dyDescent="0.2">
      <c r="A416" s="523" t="s">
        <v>7890</v>
      </c>
      <c r="B416" s="524"/>
      <c r="C416" s="21" t="s">
        <v>7940</v>
      </c>
      <c r="D416" s="21" t="s">
        <v>7941</v>
      </c>
      <c r="E416" s="322">
        <v>3672</v>
      </c>
      <c r="F416" s="309">
        <v>3672</v>
      </c>
    </row>
    <row r="417" spans="1:6" s="292" customFormat="1" x14ac:dyDescent="0.2">
      <c r="A417" s="523" t="s">
        <v>7890</v>
      </c>
      <c r="B417" s="524"/>
      <c r="C417" s="21" t="s">
        <v>7941</v>
      </c>
      <c r="D417" s="21" t="s">
        <v>7942</v>
      </c>
      <c r="E417" s="322">
        <v>2225</v>
      </c>
      <c r="F417" s="309">
        <v>2225</v>
      </c>
    </row>
    <row r="418" spans="1:6" s="292" customFormat="1" ht="37.5" x14ac:dyDescent="0.2">
      <c r="A418" s="311" t="s">
        <v>7943</v>
      </c>
      <c r="B418" s="312" t="s">
        <v>7944</v>
      </c>
      <c r="C418" s="21" t="s">
        <v>7751</v>
      </c>
      <c r="D418" s="312" t="s">
        <v>7945</v>
      </c>
      <c r="E418" s="317"/>
      <c r="F418" s="309">
        <v>750</v>
      </c>
    </row>
    <row r="419" spans="1:6" s="292" customFormat="1" ht="37.5" x14ac:dyDescent="0.2">
      <c r="A419" s="311" t="s">
        <v>7946</v>
      </c>
      <c r="B419" s="312" t="s">
        <v>7947</v>
      </c>
      <c r="C419" s="312" t="s">
        <v>7938</v>
      </c>
      <c r="D419" s="312" t="s">
        <v>7945</v>
      </c>
      <c r="E419" s="317"/>
      <c r="F419" s="309">
        <v>700</v>
      </c>
    </row>
    <row r="420" spans="1:6" s="292" customFormat="1" ht="37.5" x14ac:dyDescent="0.2">
      <c r="A420" s="311" t="s">
        <v>7948</v>
      </c>
      <c r="B420" s="312" t="s">
        <v>7949</v>
      </c>
      <c r="C420" s="312" t="s">
        <v>7950</v>
      </c>
      <c r="D420" s="312" t="s">
        <v>7702</v>
      </c>
      <c r="E420" s="317"/>
      <c r="F420" s="309">
        <v>750</v>
      </c>
    </row>
    <row r="421" spans="1:6" s="292" customFormat="1" ht="37.5" x14ac:dyDescent="0.2">
      <c r="A421" s="23" t="s">
        <v>7951</v>
      </c>
      <c r="B421" s="21" t="s">
        <v>7952</v>
      </c>
      <c r="C421" s="21" t="s">
        <v>7953</v>
      </c>
      <c r="D421" s="21" t="s">
        <v>7954</v>
      </c>
      <c r="E421" s="322">
        <v>3368</v>
      </c>
      <c r="F421" s="309">
        <v>3368</v>
      </c>
    </row>
    <row r="422" spans="1:6" s="294" customFormat="1" ht="37.5" x14ac:dyDescent="0.2">
      <c r="A422" s="523" t="s">
        <v>7955</v>
      </c>
      <c r="B422" s="524" t="s">
        <v>7956</v>
      </c>
      <c r="C422" s="21" t="s">
        <v>7957</v>
      </c>
      <c r="D422" s="21" t="s">
        <v>7958</v>
      </c>
      <c r="E422" s="323">
        <v>1540.0000000000002</v>
      </c>
      <c r="F422" s="309">
        <v>1540.0000000000002</v>
      </c>
    </row>
    <row r="423" spans="1:6" s="294" customFormat="1" x14ac:dyDescent="0.2">
      <c r="A423" s="523"/>
      <c r="B423" s="524"/>
      <c r="C423" s="524" t="s">
        <v>7959</v>
      </c>
      <c r="D423" s="524" t="s">
        <v>7960</v>
      </c>
      <c r="E423" s="323">
        <v>1250</v>
      </c>
      <c r="F423" s="535">
        <v>1250</v>
      </c>
    </row>
    <row r="424" spans="1:6" s="294" customFormat="1" x14ac:dyDescent="0.2">
      <c r="A424" s="523"/>
      <c r="B424" s="524"/>
      <c r="C424" s="524"/>
      <c r="D424" s="524"/>
      <c r="E424" s="323"/>
      <c r="F424" s="535"/>
    </row>
    <row r="425" spans="1:6" s="294" customFormat="1" ht="56.25" x14ac:dyDescent="0.2">
      <c r="A425" s="23" t="s">
        <v>7961</v>
      </c>
      <c r="B425" s="21" t="s">
        <v>7962</v>
      </c>
      <c r="C425" s="21" t="s">
        <v>7923</v>
      </c>
      <c r="D425" s="21" t="s">
        <v>7188</v>
      </c>
      <c r="E425" s="322">
        <v>1500</v>
      </c>
      <c r="F425" s="309">
        <v>1500</v>
      </c>
    </row>
    <row r="426" spans="1:6" s="294" customFormat="1" ht="37.5" x14ac:dyDescent="0.2">
      <c r="A426" s="23" t="s">
        <v>7890</v>
      </c>
      <c r="B426" s="21" t="s">
        <v>7963</v>
      </c>
      <c r="C426" s="21" t="s">
        <v>7188</v>
      </c>
      <c r="D426" s="21" t="s">
        <v>7924</v>
      </c>
      <c r="E426" s="322">
        <v>3500</v>
      </c>
      <c r="F426" s="309">
        <v>3500</v>
      </c>
    </row>
    <row r="427" spans="1:6" s="294" customFormat="1" x14ac:dyDescent="0.2">
      <c r="A427" s="523" t="s">
        <v>7964</v>
      </c>
      <c r="B427" s="524" t="s">
        <v>7965</v>
      </c>
      <c r="C427" s="524" t="s">
        <v>7966</v>
      </c>
      <c r="D427" s="524"/>
      <c r="E427" s="322">
        <v>4900</v>
      </c>
      <c r="F427" s="309">
        <v>4900</v>
      </c>
    </row>
    <row r="428" spans="1:6" s="294" customFormat="1" x14ac:dyDescent="0.2">
      <c r="A428" s="523" t="s">
        <v>7890</v>
      </c>
      <c r="B428" s="524"/>
      <c r="C428" s="524" t="s">
        <v>7967</v>
      </c>
      <c r="D428" s="524"/>
      <c r="E428" s="322">
        <v>3500</v>
      </c>
      <c r="F428" s="309">
        <v>3500</v>
      </c>
    </row>
    <row r="429" spans="1:6" s="294" customFormat="1" x14ac:dyDescent="0.2">
      <c r="A429" s="523" t="s">
        <v>7890</v>
      </c>
      <c r="B429" s="524"/>
      <c r="C429" s="524" t="s">
        <v>7968</v>
      </c>
      <c r="D429" s="524"/>
      <c r="E429" s="322">
        <v>2160</v>
      </c>
      <c r="F429" s="309">
        <v>2160</v>
      </c>
    </row>
    <row r="430" spans="1:6" s="294" customFormat="1" ht="37.5" x14ac:dyDescent="0.2">
      <c r="A430" s="523" t="s">
        <v>7969</v>
      </c>
      <c r="B430" s="524" t="s">
        <v>7936</v>
      </c>
      <c r="C430" s="21" t="s">
        <v>7938</v>
      </c>
      <c r="D430" s="21" t="s">
        <v>7941</v>
      </c>
      <c r="E430" s="322">
        <v>3370</v>
      </c>
      <c r="F430" s="309">
        <v>3370</v>
      </c>
    </row>
    <row r="431" spans="1:6" s="294" customFormat="1" x14ac:dyDescent="0.2">
      <c r="A431" s="523" t="s">
        <v>7890</v>
      </c>
      <c r="B431" s="524"/>
      <c r="C431" s="21" t="s">
        <v>7941</v>
      </c>
      <c r="D431" s="21" t="s">
        <v>7924</v>
      </c>
      <c r="E431" s="322">
        <v>2359</v>
      </c>
      <c r="F431" s="309">
        <v>2359</v>
      </c>
    </row>
    <row r="432" spans="1:6" s="291" customFormat="1" x14ac:dyDescent="0.2">
      <c r="A432" s="328">
        <v>20</v>
      </c>
      <c r="B432" s="329" t="s">
        <v>26</v>
      </c>
      <c r="C432" s="329"/>
      <c r="D432" s="329"/>
      <c r="E432" s="306"/>
      <c r="F432" s="355"/>
    </row>
    <row r="433" spans="1:6" s="292" customFormat="1" x14ac:dyDescent="0.2">
      <c r="A433" s="311" t="s">
        <v>7970</v>
      </c>
      <c r="B433" s="312" t="s">
        <v>7188</v>
      </c>
      <c r="C433" s="312" t="s">
        <v>7971</v>
      </c>
      <c r="D433" s="312" t="s">
        <v>7972</v>
      </c>
      <c r="E433" s="322">
        <v>2640</v>
      </c>
      <c r="F433" s="308">
        <v>2640</v>
      </c>
    </row>
    <row r="434" spans="1:6" s="292" customFormat="1" ht="37.5" x14ac:dyDescent="0.2">
      <c r="A434" s="532" t="s">
        <v>7973</v>
      </c>
      <c r="B434" s="533" t="s">
        <v>7974</v>
      </c>
      <c r="C434" s="312" t="s">
        <v>7975</v>
      </c>
      <c r="D434" s="21" t="s">
        <v>7976</v>
      </c>
      <c r="E434" s="314">
        <v>3118</v>
      </c>
      <c r="F434" s="308">
        <v>3118</v>
      </c>
    </row>
    <row r="435" spans="1:6" s="292" customFormat="1" ht="37.5" x14ac:dyDescent="0.2">
      <c r="A435" s="532" t="s">
        <v>7977</v>
      </c>
      <c r="B435" s="533"/>
      <c r="C435" s="21" t="s">
        <v>7978</v>
      </c>
      <c r="D435" s="21" t="s">
        <v>7979</v>
      </c>
      <c r="E435" s="314">
        <v>4449</v>
      </c>
      <c r="F435" s="308">
        <v>4449</v>
      </c>
    </row>
    <row r="436" spans="1:6" s="292" customFormat="1" x14ac:dyDescent="0.2">
      <c r="A436" s="532" t="s">
        <v>7977</v>
      </c>
      <c r="B436" s="533"/>
      <c r="C436" s="21" t="s">
        <v>7980</v>
      </c>
      <c r="D436" s="312" t="s">
        <v>7981</v>
      </c>
      <c r="E436" s="314">
        <v>2673</v>
      </c>
      <c r="F436" s="308">
        <v>2673</v>
      </c>
    </row>
    <row r="437" spans="1:6" s="292" customFormat="1" x14ac:dyDescent="0.2">
      <c r="A437" s="532" t="s">
        <v>7977</v>
      </c>
      <c r="B437" s="533"/>
      <c r="C437" s="312" t="s">
        <v>7981</v>
      </c>
      <c r="D437" s="312" t="s">
        <v>7982</v>
      </c>
      <c r="E437" s="314">
        <v>4449</v>
      </c>
      <c r="F437" s="308">
        <v>4449</v>
      </c>
    </row>
    <row r="438" spans="1:6" s="292" customFormat="1" x14ac:dyDescent="0.2">
      <c r="A438" s="532" t="s">
        <v>7977</v>
      </c>
      <c r="B438" s="533"/>
      <c r="C438" s="312" t="s">
        <v>7982</v>
      </c>
      <c r="D438" s="312" t="s">
        <v>7972</v>
      </c>
      <c r="E438" s="314">
        <v>3080</v>
      </c>
      <c r="F438" s="308">
        <v>3080</v>
      </c>
    </row>
    <row r="439" spans="1:6" s="292" customFormat="1" x14ac:dyDescent="0.2">
      <c r="A439" s="532" t="s">
        <v>7983</v>
      </c>
      <c r="B439" s="533" t="s">
        <v>7984</v>
      </c>
      <c r="C439" s="312" t="s">
        <v>7974</v>
      </c>
      <c r="D439" s="312" t="s">
        <v>7188</v>
      </c>
      <c r="E439" s="314">
        <v>1646</v>
      </c>
      <c r="F439" s="308">
        <v>1646</v>
      </c>
    </row>
    <row r="440" spans="1:6" s="292" customFormat="1" ht="37.5" x14ac:dyDescent="0.2">
      <c r="A440" s="532" t="s">
        <v>7977</v>
      </c>
      <c r="B440" s="533"/>
      <c r="C440" s="312" t="s">
        <v>7188</v>
      </c>
      <c r="D440" s="312" t="s">
        <v>7985</v>
      </c>
      <c r="E440" s="314">
        <v>990</v>
      </c>
      <c r="F440" s="308">
        <v>990</v>
      </c>
    </row>
    <row r="441" spans="1:6" s="292" customFormat="1" x14ac:dyDescent="0.2">
      <c r="A441" s="532" t="s">
        <v>7986</v>
      </c>
      <c r="B441" s="533" t="s">
        <v>7194</v>
      </c>
      <c r="C441" s="312" t="s">
        <v>7987</v>
      </c>
      <c r="D441" s="312" t="s">
        <v>7988</v>
      </c>
      <c r="E441" s="322">
        <v>2160</v>
      </c>
      <c r="F441" s="308">
        <v>2160</v>
      </c>
    </row>
    <row r="442" spans="1:6" s="292" customFormat="1" ht="37.5" x14ac:dyDescent="0.2">
      <c r="A442" s="532" t="s">
        <v>7977</v>
      </c>
      <c r="B442" s="533"/>
      <c r="C442" s="312" t="s">
        <v>7988</v>
      </c>
      <c r="D442" s="312" t="s">
        <v>7989</v>
      </c>
      <c r="E442" s="322">
        <v>2160</v>
      </c>
      <c r="F442" s="308">
        <v>2160</v>
      </c>
    </row>
    <row r="443" spans="1:6" s="292" customFormat="1" x14ac:dyDescent="0.2">
      <c r="A443" s="532" t="s">
        <v>7990</v>
      </c>
      <c r="B443" s="533" t="s">
        <v>7987</v>
      </c>
      <c r="C443" s="312" t="s">
        <v>7742</v>
      </c>
      <c r="D443" s="312" t="s">
        <v>7972</v>
      </c>
      <c r="E443" s="314">
        <v>1103</v>
      </c>
      <c r="F443" s="308">
        <v>1103</v>
      </c>
    </row>
    <row r="444" spans="1:6" s="292" customFormat="1" x14ac:dyDescent="0.2">
      <c r="A444" s="532" t="s">
        <v>7977</v>
      </c>
      <c r="B444" s="533"/>
      <c r="C444" s="312"/>
      <c r="D444" s="312"/>
      <c r="E444" s="314"/>
      <c r="F444" s="308"/>
    </row>
    <row r="445" spans="1:6" s="292" customFormat="1" x14ac:dyDescent="0.2">
      <c r="A445" s="532" t="s">
        <v>7977</v>
      </c>
      <c r="B445" s="533"/>
      <c r="C445" s="312"/>
      <c r="D445" s="312"/>
      <c r="E445" s="314"/>
      <c r="F445" s="308"/>
    </row>
    <row r="446" spans="1:6" s="292" customFormat="1" x14ac:dyDescent="0.2">
      <c r="A446" s="311" t="s">
        <v>7991</v>
      </c>
      <c r="B446" s="312" t="s">
        <v>7992</v>
      </c>
      <c r="C446" s="533" t="s">
        <v>7993</v>
      </c>
      <c r="D446" s="533"/>
      <c r="E446" s="314">
        <v>2745</v>
      </c>
      <c r="F446" s="308">
        <v>2745</v>
      </c>
    </row>
    <row r="447" spans="1:6" s="292" customFormat="1" x14ac:dyDescent="0.2">
      <c r="A447" s="532" t="s">
        <v>7994</v>
      </c>
      <c r="B447" s="533" t="s">
        <v>7995</v>
      </c>
      <c r="C447" s="533" t="s">
        <v>7996</v>
      </c>
      <c r="D447" s="533"/>
      <c r="E447" s="314">
        <v>4449</v>
      </c>
      <c r="F447" s="308">
        <v>4449</v>
      </c>
    </row>
    <row r="448" spans="1:6" s="292" customFormat="1" x14ac:dyDescent="0.2">
      <c r="A448" s="532" t="s">
        <v>7977</v>
      </c>
      <c r="B448" s="533"/>
      <c r="C448" s="533" t="s">
        <v>7993</v>
      </c>
      <c r="D448" s="533"/>
      <c r="E448" s="314">
        <v>3294</v>
      </c>
      <c r="F448" s="308">
        <v>3294</v>
      </c>
    </row>
    <row r="449" spans="1:6" s="292" customFormat="1" x14ac:dyDescent="0.2">
      <c r="A449" s="311" t="s">
        <v>7997</v>
      </c>
      <c r="B449" s="312" t="s">
        <v>7998</v>
      </c>
      <c r="C449" s="312" t="s">
        <v>7974</v>
      </c>
      <c r="D449" s="312" t="s">
        <v>7971</v>
      </c>
      <c r="E449" s="314">
        <v>1600</v>
      </c>
      <c r="F449" s="308">
        <v>1600</v>
      </c>
    </row>
    <row r="450" spans="1:6" s="292" customFormat="1" x14ac:dyDescent="0.2">
      <c r="A450" s="532" t="s">
        <v>7999</v>
      </c>
      <c r="B450" s="533" t="s">
        <v>8000</v>
      </c>
      <c r="C450" s="312" t="s">
        <v>8001</v>
      </c>
      <c r="D450" s="312"/>
      <c r="E450" s="314">
        <v>2460</v>
      </c>
      <c r="F450" s="308">
        <v>2460</v>
      </c>
    </row>
    <row r="451" spans="1:6" s="292" customFormat="1" x14ac:dyDescent="0.2">
      <c r="A451" s="532" t="s">
        <v>7977</v>
      </c>
      <c r="B451" s="533"/>
      <c r="C451" s="533" t="s">
        <v>7474</v>
      </c>
      <c r="D451" s="533"/>
      <c r="E451" s="314">
        <v>2460</v>
      </c>
      <c r="F451" s="308">
        <v>2460</v>
      </c>
    </row>
    <row r="452" spans="1:6" s="294" customFormat="1" ht="37.5" x14ac:dyDescent="0.2">
      <c r="A452" s="532" t="s">
        <v>8002</v>
      </c>
      <c r="B452" s="533" t="s">
        <v>8003</v>
      </c>
      <c r="C452" s="312" t="s">
        <v>8004</v>
      </c>
      <c r="D452" s="312"/>
      <c r="E452" s="314">
        <v>2460</v>
      </c>
      <c r="F452" s="308">
        <v>2460</v>
      </c>
    </row>
    <row r="453" spans="1:6" s="292" customFormat="1" x14ac:dyDescent="0.2">
      <c r="A453" s="532" t="s">
        <v>7977</v>
      </c>
      <c r="B453" s="533"/>
      <c r="C453" s="533" t="s">
        <v>7474</v>
      </c>
      <c r="D453" s="533"/>
      <c r="E453" s="362">
        <v>1600</v>
      </c>
      <c r="F453" s="308">
        <v>1600</v>
      </c>
    </row>
    <row r="454" spans="1:6" s="292" customFormat="1" ht="37.5" x14ac:dyDescent="0.2">
      <c r="A454" s="311" t="s">
        <v>8005</v>
      </c>
      <c r="B454" s="312" t="s">
        <v>8006</v>
      </c>
      <c r="C454" s="312" t="s">
        <v>7987</v>
      </c>
      <c r="D454" s="312" t="s">
        <v>8007</v>
      </c>
      <c r="E454" s="314">
        <v>1000</v>
      </c>
      <c r="F454" s="308">
        <v>1000</v>
      </c>
    </row>
    <row r="455" spans="1:6" s="292" customFormat="1" x14ac:dyDescent="0.2">
      <c r="A455" s="311" t="s">
        <v>8008</v>
      </c>
      <c r="B455" s="312" t="s">
        <v>8009</v>
      </c>
      <c r="C455" s="312" t="s">
        <v>7987</v>
      </c>
      <c r="D455" s="312" t="s">
        <v>8010</v>
      </c>
      <c r="E455" s="314">
        <v>1000</v>
      </c>
      <c r="F455" s="308">
        <v>1000</v>
      </c>
    </row>
    <row r="456" spans="1:6" s="292" customFormat="1" ht="37.5" x14ac:dyDescent="0.2">
      <c r="A456" s="311" t="s">
        <v>8011</v>
      </c>
      <c r="B456" s="312" t="s">
        <v>8012</v>
      </c>
      <c r="C456" s="312" t="s">
        <v>8013</v>
      </c>
      <c r="D456" s="312" t="s">
        <v>7985</v>
      </c>
      <c r="E456" s="363">
        <v>1100</v>
      </c>
      <c r="F456" s="308">
        <v>1100</v>
      </c>
    </row>
    <row r="457" spans="1:6" s="292" customFormat="1" x14ac:dyDescent="0.2">
      <c r="A457" s="311" t="s">
        <v>8014</v>
      </c>
      <c r="B457" s="312" t="s">
        <v>7844</v>
      </c>
      <c r="C457" s="312" t="s">
        <v>7974</v>
      </c>
      <c r="D457" s="312" t="s">
        <v>7923</v>
      </c>
      <c r="E457" s="364"/>
      <c r="F457" s="308">
        <v>1500</v>
      </c>
    </row>
    <row r="458" spans="1:6" s="294" customFormat="1" ht="37.5" x14ac:dyDescent="0.2">
      <c r="A458" s="311" t="s">
        <v>8015</v>
      </c>
      <c r="B458" s="312" t="s">
        <v>8016</v>
      </c>
      <c r="C458" s="312" t="s">
        <v>7974</v>
      </c>
      <c r="D458" s="312" t="s">
        <v>7985</v>
      </c>
      <c r="E458" s="317"/>
      <c r="F458" s="308">
        <v>1300</v>
      </c>
    </row>
    <row r="459" spans="1:6" s="291" customFormat="1" x14ac:dyDescent="0.2">
      <c r="A459" s="328">
        <v>21</v>
      </c>
      <c r="B459" s="329" t="s">
        <v>27</v>
      </c>
      <c r="C459" s="329"/>
      <c r="D459" s="329"/>
      <c r="E459" s="306"/>
      <c r="F459" s="355"/>
    </row>
    <row r="460" spans="1:6" s="292" customFormat="1" ht="37.5" x14ac:dyDescent="0.2">
      <c r="A460" s="547" t="s">
        <v>8017</v>
      </c>
      <c r="B460" s="533" t="s">
        <v>7751</v>
      </c>
      <c r="C460" s="312" t="s">
        <v>7923</v>
      </c>
      <c r="D460" s="312" t="s">
        <v>8018</v>
      </c>
      <c r="E460" s="322">
        <v>1998.0000000000002</v>
      </c>
      <c r="F460" s="308">
        <v>1998.0000000000002</v>
      </c>
    </row>
    <row r="461" spans="1:6" s="292" customFormat="1" ht="37.5" x14ac:dyDescent="0.2">
      <c r="A461" s="547" t="s">
        <v>8019</v>
      </c>
      <c r="B461" s="533"/>
      <c r="C461" s="312" t="s">
        <v>8020</v>
      </c>
      <c r="D461" s="312" t="s">
        <v>8021</v>
      </c>
      <c r="E461" s="322">
        <v>2775.0000000000005</v>
      </c>
      <c r="F461" s="308">
        <v>2775.0000000000005</v>
      </c>
    </row>
    <row r="462" spans="1:6" s="292" customFormat="1" x14ac:dyDescent="0.2">
      <c r="A462" s="547" t="s">
        <v>8019</v>
      </c>
      <c r="B462" s="533"/>
      <c r="C462" s="312" t="s">
        <v>8021</v>
      </c>
      <c r="D462" s="312" t="s">
        <v>8022</v>
      </c>
      <c r="E462" s="322">
        <v>2002</v>
      </c>
      <c r="F462" s="308">
        <v>2002</v>
      </c>
    </row>
    <row r="463" spans="1:6" s="292" customFormat="1" ht="37.5" x14ac:dyDescent="0.2">
      <c r="A463" s="547" t="s">
        <v>8019</v>
      </c>
      <c r="B463" s="533"/>
      <c r="C463" s="312" t="s">
        <v>8022</v>
      </c>
      <c r="D463" s="312" t="s">
        <v>8023</v>
      </c>
      <c r="E463" s="322">
        <v>2775.0000000000005</v>
      </c>
      <c r="F463" s="308">
        <v>2775.0000000000005</v>
      </c>
    </row>
    <row r="464" spans="1:6" s="292" customFormat="1" x14ac:dyDescent="0.2">
      <c r="A464" s="547" t="s">
        <v>8019</v>
      </c>
      <c r="B464" s="533"/>
      <c r="C464" s="312" t="s">
        <v>8024</v>
      </c>
      <c r="D464" s="312" t="s">
        <v>8025</v>
      </c>
      <c r="E464" s="322">
        <v>2002</v>
      </c>
      <c r="F464" s="308">
        <v>2002</v>
      </c>
    </row>
    <row r="465" spans="1:6" s="292" customFormat="1" x14ac:dyDescent="0.2">
      <c r="A465" s="324" t="s">
        <v>8026</v>
      </c>
      <c r="B465" s="312" t="s">
        <v>7984</v>
      </c>
      <c r="C465" s="312" t="s">
        <v>7751</v>
      </c>
      <c r="D465" s="312" t="s">
        <v>7739</v>
      </c>
      <c r="E465" s="317"/>
      <c r="F465" s="308">
        <v>1400</v>
      </c>
    </row>
    <row r="466" spans="1:6" s="292" customFormat="1" ht="37.5" x14ac:dyDescent="0.2">
      <c r="A466" s="324" t="s">
        <v>8027</v>
      </c>
      <c r="B466" s="312" t="s">
        <v>8028</v>
      </c>
      <c r="C466" s="312" t="s">
        <v>8029</v>
      </c>
      <c r="D466" s="312" t="s">
        <v>8030</v>
      </c>
      <c r="E466" s="314"/>
      <c r="F466" s="308">
        <v>1300</v>
      </c>
    </row>
    <row r="467" spans="1:6" s="292" customFormat="1" x14ac:dyDescent="0.2">
      <c r="A467" s="547" t="s">
        <v>8031</v>
      </c>
      <c r="B467" s="533" t="s">
        <v>8032</v>
      </c>
      <c r="C467" s="312" t="s">
        <v>8030</v>
      </c>
      <c r="D467" s="312" t="s">
        <v>271</v>
      </c>
      <c r="E467" s="322">
        <v>2916</v>
      </c>
      <c r="F467" s="308">
        <v>2916</v>
      </c>
    </row>
    <row r="468" spans="1:6" s="292" customFormat="1" x14ac:dyDescent="0.2">
      <c r="A468" s="547" t="s">
        <v>8019</v>
      </c>
      <c r="B468" s="533"/>
      <c r="C468" s="533" t="s">
        <v>7993</v>
      </c>
      <c r="D468" s="533"/>
      <c r="E468" s="322">
        <v>2280</v>
      </c>
      <c r="F468" s="308">
        <v>2280</v>
      </c>
    </row>
    <row r="469" spans="1:6" s="292" customFormat="1" x14ac:dyDescent="0.2">
      <c r="A469" s="324" t="s">
        <v>8033</v>
      </c>
      <c r="B469" s="312" t="s">
        <v>8034</v>
      </c>
      <c r="C469" s="533" t="s">
        <v>7993</v>
      </c>
      <c r="D469" s="533"/>
      <c r="E469" s="322">
        <v>2772</v>
      </c>
      <c r="F469" s="308">
        <v>2772</v>
      </c>
    </row>
    <row r="470" spans="1:6" s="292" customFormat="1" x14ac:dyDescent="0.2">
      <c r="A470" s="324" t="s">
        <v>8035</v>
      </c>
      <c r="B470" s="312" t="s">
        <v>8036</v>
      </c>
      <c r="C470" s="312" t="s">
        <v>271</v>
      </c>
      <c r="D470" s="312" t="s">
        <v>8025</v>
      </c>
      <c r="E470" s="317"/>
      <c r="F470" s="308">
        <v>1400</v>
      </c>
    </row>
    <row r="471" spans="1:6" s="292" customFormat="1" ht="37.5" x14ac:dyDescent="0.2">
      <c r="A471" s="324" t="s">
        <v>8037</v>
      </c>
      <c r="B471" s="312" t="s">
        <v>8038</v>
      </c>
      <c r="C471" s="312" t="s">
        <v>8039</v>
      </c>
      <c r="D471" s="312" t="s">
        <v>8040</v>
      </c>
      <c r="E471" s="317"/>
      <c r="F471" s="308">
        <v>1300</v>
      </c>
    </row>
    <row r="472" spans="1:6" s="292" customFormat="1" ht="37.5" x14ac:dyDescent="0.2">
      <c r="A472" s="324" t="s">
        <v>8041</v>
      </c>
      <c r="B472" s="312" t="s">
        <v>8042</v>
      </c>
      <c r="C472" s="312" t="s">
        <v>8043</v>
      </c>
      <c r="D472" s="312" t="s">
        <v>8044</v>
      </c>
      <c r="E472" s="322">
        <v>2430</v>
      </c>
      <c r="F472" s="308">
        <v>2430</v>
      </c>
    </row>
    <row r="473" spans="1:6" s="292" customFormat="1" ht="37.5" x14ac:dyDescent="0.2">
      <c r="A473" s="324" t="s">
        <v>8045</v>
      </c>
      <c r="B473" s="312" t="s">
        <v>8046</v>
      </c>
      <c r="C473" s="312" t="s">
        <v>8043</v>
      </c>
      <c r="D473" s="312" t="s">
        <v>8047</v>
      </c>
      <c r="E473" s="322">
        <v>2250</v>
      </c>
      <c r="F473" s="308">
        <v>2250</v>
      </c>
    </row>
    <row r="474" spans="1:6" s="292" customFormat="1" x14ac:dyDescent="0.2">
      <c r="A474" s="324" t="s">
        <v>8048</v>
      </c>
      <c r="B474" s="312" t="s">
        <v>7824</v>
      </c>
      <c r="C474" s="312" t="s">
        <v>7984</v>
      </c>
      <c r="D474" s="312" t="s">
        <v>8043</v>
      </c>
      <c r="E474" s="322">
        <v>700</v>
      </c>
      <c r="F474" s="308">
        <v>700</v>
      </c>
    </row>
    <row r="475" spans="1:6" s="294" customFormat="1" x14ac:dyDescent="0.2">
      <c r="A475" s="324" t="s">
        <v>8049</v>
      </c>
      <c r="B475" s="312" t="s">
        <v>8050</v>
      </c>
      <c r="C475" s="312" t="s">
        <v>7751</v>
      </c>
      <c r="D475" s="312" t="s">
        <v>7972</v>
      </c>
      <c r="E475" s="317"/>
      <c r="F475" s="308">
        <v>1100</v>
      </c>
    </row>
    <row r="476" spans="1:6" s="294" customFormat="1" ht="37.5" x14ac:dyDescent="0.2">
      <c r="A476" s="324" t="s">
        <v>8051</v>
      </c>
      <c r="B476" s="312" t="s">
        <v>8016</v>
      </c>
      <c r="C476" s="312" t="s">
        <v>8052</v>
      </c>
      <c r="D476" s="312" t="s">
        <v>8053</v>
      </c>
      <c r="E476" s="317"/>
      <c r="F476" s="308">
        <v>1300</v>
      </c>
    </row>
    <row r="477" spans="1:6" s="291" customFormat="1" x14ac:dyDescent="0.2">
      <c r="A477" s="303">
        <v>22</v>
      </c>
      <c r="B477" s="304" t="s">
        <v>28</v>
      </c>
      <c r="C477" s="304"/>
      <c r="D477" s="304"/>
      <c r="E477" s="306"/>
      <c r="F477" s="355"/>
    </row>
    <row r="478" spans="1:6" s="292" customFormat="1" x14ac:dyDescent="0.2">
      <c r="A478" s="548" t="s">
        <v>8054</v>
      </c>
      <c r="B478" s="312" t="s">
        <v>8055</v>
      </c>
      <c r="C478" s="533" t="s">
        <v>8056</v>
      </c>
      <c r="D478" s="533"/>
      <c r="E478" s="321">
        <v>1260</v>
      </c>
      <c r="F478" s="308">
        <v>1260</v>
      </c>
    </row>
    <row r="479" spans="1:6" s="292" customFormat="1" x14ac:dyDescent="0.2">
      <c r="A479" s="548" t="s">
        <v>8057</v>
      </c>
      <c r="B479" s="312" t="s">
        <v>8058</v>
      </c>
      <c r="C479" s="533" t="s">
        <v>8056</v>
      </c>
      <c r="D479" s="533"/>
      <c r="E479" s="321">
        <v>1250</v>
      </c>
      <c r="F479" s="308">
        <v>1250</v>
      </c>
    </row>
    <row r="480" spans="1:6" s="292" customFormat="1" x14ac:dyDescent="0.2">
      <c r="A480" s="313" t="s">
        <v>8059</v>
      </c>
      <c r="B480" s="312" t="s">
        <v>6944</v>
      </c>
      <c r="C480" s="312" t="s">
        <v>8060</v>
      </c>
      <c r="D480" s="312" t="s">
        <v>8061</v>
      </c>
      <c r="E480" s="321">
        <v>1400</v>
      </c>
      <c r="F480" s="308">
        <v>1400</v>
      </c>
    </row>
    <row r="481" spans="1:6" s="292" customFormat="1" x14ac:dyDescent="0.2">
      <c r="A481" s="313" t="s">
        <v>8062</v>
      </c>
      <c r="B481" s="312" t="s">
        <v>8063</v>
      </c>
      <c r="C481" s="312" t="s">
        <v>8064</v>
      </c>
      <c r="D481" s="312" t="s">
        <v>8065</v>
      </c>
      <c r="E481" s="321">
        <v>900</v>
      </c>
      <c r="F481" s="308">
        <v>900</v>
      </c>
    </row>
    <row r="482" spans="1:6" s="292" customFormat="1" x14ac:dyDescent="0.2">
      <c r="A482" s="548" t="s">
        <v>8066</v>
      </c>
      <c r="B482" s="533" t="s">
        <v>8067</v>
      </c>
      <c r="C482" s="312" t="s">
        <v>8068</v>
      </c>
      <c r="D482" s="312" t="s">
        <v>8069</v>
      </c>
      <c r="E482" s="321">
        <v>900</v>
      </c>
      <c r="F482" s="308">
        <v>900</v>
      </c>
    </row>
    <row r="483" spans="1:6" s="292" customFormat="1" x14ac:dyDescent="0.2">
      <c r="A483" s="548" t="s">
        <v>8057</v>
      </c>
      <c r="B483" s="533"/>
      <c r="C483" s="312" t="s">
        <v>8069</v>
      </c>
      <c r="D483" s="312" t="s">
        <v>8065</v>
      </c>
      <c r="E483" s="321">
        <v>1200</v>
      </c>
      <c r="F483" s="308">
        <v>1200</v>
      </c>
    </row>
    <row r="484" spans="1:6" s="292" customFormat="1" ht="37.5" x14ac:dyDescent="0.2">
      <c r="A484" s="313" t="s">
        <v>8070</v>
      </c>
      <c r="B484" s="312" t="s">
        <v>8071</v>
      </c>
      <c r="C484" s="312" t="s">
        <v>8072</v>
      </c>
      <c r="D484" s="312" t="s">
        <v>6944</v>
      </c>
      <c r="E484" s="321">
        <v>1105</v>
      </c>
      <c r="F484" s="308">
        <v>1105</v>
      </c>
    </row>
    <row r="485" spans="1:6" s="292" customFormat="1" ht="37.5" x14ac:dyDescent="0.2">
      <c r="A485" s="313" t="s">
        <v>8073</v>
      </c>
      <c r="B485" s="312" t="s">
        <v>8074</v>
      </c>
      <c r="C485" s="312" t="s">
        <v>8071</v>
      </c>
      <c r="D485" s="312" t="s">
        <v>8075</v>
      </c>
      <c r="E485" s="315">
        <v>1000</v>
      </c>
      <c r="F485" s="308">
        <v>1000</v>
      </c>
    </row>
    <row r="486" spans="1:6" s="292" customFormat="1" ht="37.5" x14ac:dyDescent="0.2">
      <c r="A486" s="313" t="s">
        <v>8076</v>
      </c>
      <c r="B486" s="312" t="s">
        <v>8077</v>
      </c>
      <c r="C486" s="312" t="s">
        <v>8078</v>
      </c>
      <c r="D486" s="312" t="s">
        <v>8060</v>
      </c>
      <c r="E486" s="315">
        <v>840</v>
      </c>
      <c r="F486" s="308">
        <v>840</v>
      </c>
    </row>
    <row r="487" spans="1:6" s="292" customFormat="1" x14ac:dyDescent="0.2">
      <c r="A487" s="313" t="s">
        <v>8079</v>
      </c>
      <c r="B487" s="312" t="s">
        <v>8080</v>
      </c>
      <c r="C487" s="312" t="s">
        <v>8063</v>
      </c>
      <c r="D487" s="312" t="s">
        <v>8081</v>
      </c>
      <c r="E487" s="315">
        <v>840</v>
      </c>
      <c r="F487" s="308">
        <v>840</v>
      </c>
    </row>
    <row r="488" spans="1:6" s="292" customFormat="1" x14ac:dyDescent="0.2">
      <c r="A488" s="313" t="s">
        <v>8082</v>
      </c>
      <c r="B488" s="312" t="s">
        <v>8083</v>
      </c>
      <c r="C488" s="312" t="s">
        <v>8084</v>
      </c>
      <c r="D488" s="312" t="s">
        <v>8085</v>
      </c>
      <c r="E488" s="315">
        <v>840</v>
      </c>
      <c r="F488" s="308">
        <v>840</v>
      </c>
    </row>
    <row r="489" spans="1:6" s="292" customFormat="1" x14ac:dyDescent="0.2">
      <c r="A489" s="313" t="s">
        <v>8086</v>
      </c>
      <c r="B489" s="312" t="s">
        <v>8087</v>
      </c>
      <c r="C489" s="312" t="s">
        <v>8088</v>
      </c>
      <c r="D489" s="312" t="s">
        <v>8078</v>
      </c>
      <c r="E489" s="315">
        <v>840</v>
      </c>
      <c r="F489" s="308">
        <v>840</v>
      </c>
    </row>
    <row r="490" spans="1:6" s="292" customFormat="1" ht="37.5" x14ac:dyDescent="0.2">
      <c r="A490" s="548" t="s">
        <v>8089</v>
      </c>
      <c r="B490" s="533" t="s">
        <v>8090</v>
      </c>
      <c r="C490" s="312" t="s">
        <v>8091</v>
      </c>
      <c r="D490" s="312" t="s">
        <v>8092</v>
      </c>
      <c r="E490" s="315">
        <v>3825</v>
      </c>
      <c r="F490" s="308">
        <v>3825</v>
      </c>
    </row>
    <row r="491" spans="1:6" s="292" customFormat="1" x14ac:dyDescent="0.2">
      <c r="A491" s="548" t="s">
        <v>8057</v>
      </c>
      <c r="B491" s="533"/>
      <c r="C491" s="312" t="s">
        <v>8092</v>
      </c>
      <c r="D491" s="312" t="s">
        <v>8093</v>
      </c>
      <c r="E491" s="315">
        <v>3640</v>
      </c>
      <c r="F491" s="308">
        <v>3640</v>
      </c>
    </row>
    <row r="492" spans="1:6" s="292" customFormat="1" x14ac:dyDescent="0.2">
      <c r="A492" s="548" t="s">
        <v>8057</v>
      </c>
      <c r="B492" s="533"/>
      <c r="C492" s="312" t="s">
        <v>8093</v>
      </c>
      <c r="D492" s="312" t="s">
        <v>8072</v>
      </c>
      <c r="E492" s="315">
        <v>3825</v>
      </c>
      <c r="F492" s="308">
        <v>3825</v>
      </c>
    </row>
    <row r="493" spans="1:6" s="292" customFormat="1" ht="37.5" x14ac:dyDescent="0.2">
      <c r="A493" s="313" t="s">
        <v>8094</v>
      </c>
      <c r="B493" s="312" t="s">
        <v>8095</v>
      </c>
      <c r="C493" s="312" t="s">
        <v>8090</v>
      </c>
      <c r="D493" s="312" t="s">
        <v>8096</v>
      </c>
      <c r="E493" s="315">
        <v>2000</v>
      </c>
      <c r="F493" s="308">
        <v>2000</v>
      </c>
    </row>
    <row r="494" spans="1:6" s="292" customFormat="1" x14ac:dyDescent="0.2">
      <c r="A494" s="548" t="s">
        <v>8097</v>
      </c>
      <c r="B494" s="533" t="s">
        <v>8098</v>
      </c>
      <c r="C494" s="312" t="s">
        <v>8099</v>
      </c>
      <c r="D494" s="312" t="s">
        <v>8100</v>
      </c>
      <c r="E494" s="315">
        <v>3150</v>
      </c>
      <c r="F494" s="308">
        <v>3150</v>
      </c>
    </row>
    <row r="495" spans="1:6" s="292" customFormat="1" x14ac:dyDescent="0.2">
      <c r="A495" s="548" t="s">
        <v>8057</v>
      </c>
      <c r="B495" s="533"/>
      <c r="C495" s="312" t="s">
        <v>8099</v>
      </c>
      <c r="D495" s="312" t="s">
        <v>8101</v>
      </c>
      <c r="E495" s="315">
        <v>3150</v>
      </c>
      <c r="F495" s="308">
        <v>3150</v>
      </c>
    </row>
    <row r="496" spans="1:6" s="292" customFormat="1" x14ac:dyDescent="0.2">
      <c r="A496" s="548" t="s">
        <v>8057</v>
      </c>
      <c r="B496" s="533"/>
      <c r="C496" s="312" t="s">
        <v>8101</v>
      </c>
      <c r="D496" s="312" t="s">
        <v>8102</v>
      </c>
      <c r="E496" s="315">
        <v>2500</v>
      </c>
      <c r="F496" s="308">
        <v>2500</v>
      </c>
    </row>
    <row r="497" spans="1:6" s="292" customFormat="1" ht="37.5" x14ac:dyDescent="0.2">
      <c r="A497" s="548" t="s">
        <v>8057</v>
      </c>
      <c r="B497" s="533"/>
      <c r="C497" s="312" t="s">
        <v>8103</v>
      </c>
      <c r="D497" s="312" t="s">
        <v>8104</v>
      </c>
      <c r="E497" s="315">
        <v>2000</v>
      </c>
      <c r="F497" s="308">
        <v>2000</v>
      </c>
    </row>
    <row r="498" spans="1:6" s="292" customFormat="1" x14ac:dyDescent="0.2">
      <c r="A498" s="548" t="s">
        <v>8057</v>
      </c>
      <c r="B498" s="533"/>
      <c r="C498" s="312" t="s">
        <v>8088</v>
      </c>
      <c r="D498" s="312" t="s">
        <v>8105</v>
      </c>
      <c r="E498" s="315">
        <v>2000</v>
      </c>
      <c r="F498" s="308">
        <v>2000</v>
      </c>
    </row>
    <row r="499" spans="1:6" s="292" customFormat="1" ht="37.5" x14ac:dyDescent="0.2">
      <c r="A499" s="548" t="s">
        <v>8057</v>
      </c>
      <c r="B499" s="533"/>
      <c r="C499" s="312" t="s">
        <v>8106</v>
      </c>
      <c r="D499" s="312" t="s">
        <v>8107</v>
      </c>
      <c r="E499" s="315">
        <v>1250</v>
      </c>
      <c r="F499" s="308">
        <v>1250</v>
      </c>
    </row>
    <row r="500" spans="1:6" s="292" customFormat="1" x14ac:dyDescent="0.2">
      <c r="A500" s="313" t="s">
        <v>8108</v>
      </c>
      <c r="B500" s="312" t="s">
        <v>8109</v>
      </c>
      <c r="C500" s="533" t="s">
        <v>8110</v>
      </c>
      <c r="D500" s="533"/>
      <c r="E500" s="315">
        <v>6500</v>
      </c>
      <c r="F500" s="308">
        <v>6500</v>
      </c>
    </row>
    <row r="501" spans="1:6" s="292" customFormat="1" ht="37.5" x14ac:dyDescent="0.2">
      <c r="A501" s="313" t="s">
        <v>8111</v>
      </c>
      <c r="B501" s="312" t="s">
        <v>8112</v>
      </c>
      <c r="C501" s="312" t="s">
        <v>8113</v>
      </c>
      <c r="D501" s="312" t="s">
        <v>8091</v>
      </c>
      <c r="E501" s="315">
        <v>2000</v>
      </c>
      <c r="F501" s="308">
        <v>2000</v>
      </c>
    </row>
    <row r="502" spans="1:6" s="292" customFormat="1" x14ac:dyDescent="0.2">
      <c r="A502" s="313" t="s">
        <v>8057</v>
      </c>
      <c r="B502" s="312"/>
      <c r="C502" s="312"/>
      <c r="D502" s="312"/>
      <c r="E502" s="315"/>
      <c r="F502" s="308"/>
    </row>
    <row r="503" spans="1:6" s="292" customFormat="1" ht="37.5" x14ac:dyDescent="0.2">
      <c r="A503" s="313" t="s">
        <v>8114</v>
      </c>
      <c r="B503" s="312" t="s">
        <v>8115</v>
      </c>
      <c r="C503" s="312" t="s">
        <v>8116</v>
      </c>
      <c r="D503" s="312" t="s">
        <v>8117</v>
      </c>
      <c r="E503" s="315">
        <v>1000</v>
      </c>
      <c r="F503" s="308">
        <v>1000</v>
      </c>
    </row>
    <row r="504" spans="1:6" s="292" customFormat="1" x14ac:dyDescent="0.2">
      <c r="A504" s="313" t="s">
        <v>8118</v>
      </c>
      <c r="B504" s="312" t="s">
        <v>8113</v>
      </c>
      <c r="C504" s="312" t="s">
        <v>8092</v>
      </c>
      <c r="D504" s="312" t="s">
        <v>8090</v>
      </c>
      <c r="E504" s="315">
        <v>4500</v>
      </c>
      <c r="F504" s="308">
        <v>4500</v>
      </c>
    </row>
    <row r="505" spans="1:6" s="292" customFormat="1" x14ac:dyDescent="0.2">
      <c r="A505" s="548" t="s">
        <v>8119</v>
      </c>
      <c r="B505" s="533" t="s">
        <v>8120</v>
      </c>
      <c r="C505" s="533" t="s">
        <v>8113</v>
      </c>
      <c r="D505" s="533"/>
      <c r="E505" s="315">
        <v>3000</v>
      </c>
      <c r="F505" s="308">
        <v>3000</v>
      </c>
    </row>
    <row r="506" spans="1:6" s="292" customFormat="1" x14ac:dyDescent="0.2">
      <c r="A506" s="548" t="s">
        <v>8057</v>
      </c>
      <c r="B506" s="533"/>
      <c r="C506" s="533" t="s">
        <v>8121</v>
      </c>
      <c r="D506" s="533"/>
      <c r="E506" s="315">
        <v>2450</v>
      </c>
      <c r="F506" s="308">
        <v>2450</v>
      </c>
    </row>
    <row r="507" spans="1:6" s="292" customFormat="1" x14ac:dyDescent="0.2">
      <c r="A507" s="548" t="s">
        <v>8122</v>
      </c>
      <c r="B507" s="533" t="s">
        <v>8123</v>
      </c>
      <c r="C507" s="312" t="s">
        <v>8113</v>
      </c>
      <c r="D507" s="312" t="s">
        <v>8090</v>
      </c>
      <c r="E507" s="315">
        <v>1080</v>
      </c>
      <c r="F507" s="308">
        <v>1080</v>
      </c>
    </row>
    <row r="508" spans="1:6" s="292" customFormat="1" x14ac:dyDescent="0.2">
      <c r="A508" s="548" t="s">
        <v>8057</v>
      </c>
      <c r="B508" s="533"/>
      <c r="C508" s="312" t="s">
        <v>8090</v>
      </c>
      <c r="D508" s="312" t="s">
        <v>8061</v>
      </c>
      <c r="E508" s="315">
        <v>1000</v>
      </c>
      <c r="F508" s="308">
        <v>1000</v>
      </c>
    </row>
    <row r="509" spans="1:6" s="292" customFormat="1" x14ac:dyDescent="0.2">
      <c r="A509" s="548" t="s">
        <v>8124</v>
      </c>
      <c r="B509" s="533" t="s">
        <v>7936</v>
      </c>
      <c r="C509" s="312" t="s">
        <v>8125</v>
      </c>
      <c r="D509" s="312" t="s">
        <v>8126</v>
      </c>
      <c r="E509" s="315">
        <v>4350</v>
      </c>
      <c r="F509" s="308">
        <v>4350</v>
      </c>
    </row>
    <row r="510" spans="1:6" s="292" customFormat="1" x14ac:dyDescent="0.2">
      <c r="A510" s="548" t="s">
        <v>8057</v>
      </c>
      <c r="B510" s="533"/>
      <c r="C510" s="312" t="s">
        <v>8126</v>
      </c>
      <c r="D510" s="312" t="s">
        <v>8127</v>
      </c>
      <c r="E510" s="315">
        <v>3145</v>
      </c>
      <c r="F510" s="308">
        <v>3145</v>
      </c>
    </row>
    <row r="511" spans="1:6" s="292" customFormat="1" x14ac:dyDescent="0.2">
      <c r="A511" s="548" t="s">
        <v>8057</v>
      </c>
      <c r="B511" s="533"/>
      <c r="C511" s="312"/>
      <c r="D511" s="312"/>
      <c r="E511" s="315"/>
      <c r="F511" s="308"/>
    </row>
    <row r="512" spans="1:6" s="292" customFormat="1" x14ac:dyDescent="0.2">
      <c r="A512" s="548" t="s">
        <v>8057</v>
      </c>
      <c r="B512" s="533"/>
      <c r="C512" s="312" t="s">
        <v>8127</v>
      </c>
      <c r="D512" s="312" t="s">
        <v>8078</v>
      </c>
      <c r="E512" s="315">
        <v>3145</v>
      </c>
      <c r="F512" s="308">
        <v>3145</v>
      </c>
    </row>
    <row r="513" spans="1:6" s="292" customFormat="1" x14ac:dyDescent="0.2">
      <c r="A513" s="548" t="s">
        <v>8128</v>
      </c>
      <c r="B513" s="533" t="s">
        <v>8129</v>
      </c>
      <c r="C513" s="533" t="s">
        <v>8130</v>
      </c>
      <c r="D513" s="533"/>
      <c r="E513" s="315">
        <v>3648</v>
      </c>
      <c r="F513" s="308">
        <v>3648</v>
      </c>
    </row>
    <row r="514" spans="1:6" s="292" customFormat="1" x14ac:dyDescent="0.2">
      <c r="A514" s="548" t="s">
        <v>8057</v>
      </c>
      <c r="B514" s="533"/>
      <c r="C514" s="533" t="s">
        <v>8131</v>
      </c>
      <c r="D514" s="533"/>
      <c r="E514" s="315">
        <v>3040</v>
      </c>
      <c r="F514" s="308">
        <v>3040</v>
      </c>
    </row>
    <row r="515" spans="1:6" s="292" customFormat="1" x14ac:dyDescent="0.2">
      <c r="A515" s="548" t="s">
        <v>8057</v>
      </c>
      <c r="B515" s="533"/>
      <c r="C515" s="533" t="s">
        <v>8132</v>
      </c>
      <c r="D515" s="533"/>
      <c r="E515" s="315">
        <v>3040</v>
      </c>
      <c r="F515" s="308">
        <v>3040</v>
      </c>
    </row>
    <row r="516" spans="1:6" s="292" customFormat="1" ht="37.5" x14ac:dyDescent="0.2">
      <c r="A516" s="313" t="s">
        <v>8133</v>
      </c>
      <c r="B516" s="312" t="s">
        <v>8134</v>
      </c>
      <c r="C516" s="312" t="s">
        <v>8135</v>
      </c>
      <c r="D516" s="312" t="s">
        <v>8136</v>
      </c>
      <c r="E516" s="315">
        <v>1250</v>
      </c>
      <c r="F516" s="308">
        <v>1250</v>
      </c>
    </row>
    <row r="517" spans="1:6" s="292" customFormat="1" ht="37.5" x14ac:dyDescent="0.2">
      <c r="A517" s="313" t="s">
        <v>8137</v>
      </c>
      <c r="B517" s="312" t="s">
        <v>8138</v>
      </c>
      <c r="C517" s="312" t="s">
        <v>8139</v>
      </c>
      <c r="D517" s="312" t="s">
        <v>8140</v>
      </c>
      <c r="E517" s="315">
        <v>1250</v>
      </c>
      <c r="F517" s="308">
        <v>1250</v>
      </c>
    </row>
    <row r="518" spans="1:6" s="292" customFormat="1" x14ac:dyDescent="0.2">
      <c r="A518" s="313" t="s">
        <v>8141</v>
      </c>
      <c r="B518" s="312" t="s">
        <v>8142</v>
      </c>
      <c r="C518" s="312" t="s">
        <v>8103</v>
      </c>
      <c r="D518" s="312" t="s">
        <v>7945</v>
      </c>
      <c r="E518" s="315">
        <v>2000</v>
      </c>
      <c r="F518" s="308">
        <v>2000</v>
      </c>
    </row>
    <row r="519" spans="1:6" s="292" customFormat="1" ht="56.25" x14ac:dyDescent="0.2">
      <c r="A519" s="313" t="s">
        <v>8143</v>
      </c>
      <c r="B519" s="312" t="s">
        <v>8144</v>
      </c>
      <c r="C519" s="533" t="s">
        <v>77</v>
      </c>
      <c r="D519" s="533"/>
      <c r="E519" s="315">
        <v>3825</v>
      </c>
      <c r="F519" s="308">
        <v>3825</v>
      </c>
    </row>
    <row r="520" spans="1:6" s="292" customFormat="1" x14ac:dyDescent="0.2">
      <c r="A520" s="313" t="s">
        <v>8145</v>
      </c>
      <c r="B520" s="312" t="s">
        <v>8146</v>
      </c>
      <c r="C520" s="312" t="s">
        <v>8147</v>
      </c>
      <c r="D520" s="312" t="s">
        <v>8090</v>
      </c>
      <c r="E520" s="315">
        <v>2700</v>
      </c>
      <c r="F520" s="308">
        <v>2700</v>
      </c>
    </row>
    <row r="521" spans="1:6" s="292" customFormat="1" ht="37.5" x14ac:dyDescent="0.2">
      <c r="A521" s="313" t="s">
        <v>8148</v>
      </c>
      <c r="B521" s="312" t="s">
        <v>8149</v>
      </c>
      <c r="C521" s="312" t="s">
        <v>8150</v>
      </c>
      <c r="D521" s="312" t="s">
        <v>8151</v>
      </c>
      <c r="E521" s="315">
        <v>1887</v>
      </c>
      <c r="F521" s="308">
        <v>1887</v>
      </c>
    </row>
    <row r="522" spans="1:6" s="292" customFormat="1" x14ac:dyDescent="0.2">
      <c r="A522" s="313" t="s">
        <v>8152</v>
      </c>
      <c r="B522" s="312" t="s">
        <v>8153</v>
      </c>
      <c r="C522" s="312" t="s">
        <v>8113</v>
      </c>
      <c r="D522" s="312" t="s">
        <v>8090</v>
      </c>
      <c r="E522" s="315">
        <v>2700</v>
      </c>
      <c r="F522" s="308">
        <v>2700</v>
      </c>
    </row>
    <row r="523" spans="1:6" s="292" customFormat="1" x14ac:dyDescent="0.2">
      <c r="A523" s="313" t="s">
        <v>8154</v>
      </c>
      <c r="B523" s="312" t="s">
        <v>8155</v>
      </c>
      <c r="C523" s="312" t="s">
        <v>8156</v>
      </c>
      <c r="D523" s="312" t="s">
        <v>8157</v>
      </c>
      <c r="E523" s="315">
        <v>1000</v>
      </c>
      <c r="F523" s="308">
        <v>1000</v>
      </c>
    </row>
    <row r="524" spans="1:6" s="292" customFormat="1" x14ac:dyDescent="0.2">
      <c r="A524" s="313" t="s">
        <v>8158</v>
      </c>
      <c r="B524" s="312" t="s">
        <v>8159</v>
      </c>
      <c r="C524" s="312" t="s">
        <v>8160</v>
      </c>
      <c r="D524" s="312" t="s">
        <v>8161</v>
      </c>
      <c r="E524" s="315">
        <v>1080</v>
      </c>
      <c r="F524" s="308">
        <v>1080</v>
      </c>
    </row>
    <row r="525" spans="1:6" s="292" customFormat="1" x14ac:dyDescent="0.2">
      <c r="A525" s="313" t="s">
        <v>8162</v>
      </c>
      <c r="B525" s="312" t="s">
        <v>8163</v>
      </c>
      <c r="C525" s="312" t="s">
        <v>8164</v>
      </c>
      <c r="D525" s="312" t="s">
        <v>8165</v>
      </c>
      <c r="E525" s="315">
        <v>1000</v>
      </c>
      <c r="F525" s="308">
        <v>1000</v>
      </c>
    </row>
    <row r="526" spans="1:6" s="292" customFormat="1" x14ac:dyDescent="0.2">
      <c r="A526" s="313" t="s">
        <v>8166</v>
      </c>
      <c r="B526" s="312" t="s">
        <v>8167</v>
      </c>
      <c r="C526" s="312" t="s">
        <v>8168</v>
      </c>
      <c r="D526" s="312" t="s">
        <v>8169</v>
      </c>
      <c r="E526" s="315">
        <v>1000</v>
      </c>
      <c r="F526" s="308">
        <v>1000</v>
      </c>
    </row>
    <row r="527" spans="1:6" s="292" customFormat="1" x14ac:dyDescent="0.2">
      <c r="A527" s="313" t="s">
        <v>8057</v>
      </c>
      <c r="B527" s="312"/>
      <c r="C527" s="312"/>
      <c r="D527" s="312"/>
      <c r="E527" s="315"/>
      <c r="F527" s="308"/>
    </row>
    <row r="528" spans="1:6" s="292" customFormat="1" x14ac:dyDescent="0.2">
      <c r="A528" s="548" t="s">
        <v>8170</v>
      </c>
      <c r="B528" s="533" t="s">
        <v>8171</v>
      </c>
      <c r="C528" s="533" t="s">
        <v>8172</v>
      </c>
      <c r="D528" s="533"/>
      <c r="E528" s="315">
        <v>4341</v>
      </c>
      <c r="F528" s="308">
        <v>4341</v>
      </c>
    </row>
    <row r="529" spans="1:6" s="292" customFormat="1" x14ac:dyDescent="0.2">
      <c r="A529" s="548" t="s">
        <v>8057</v>
      </c>
      <c r="B529" s="533"/>
      <c r="C529" s="533" t="s">
        <v>8173</v>
      </c>
      <c r="D529" s="533"/>
      <c r="E529" s="315">
        <v>4141</v>
      </c>
      <c r="F529" s="308">
        <v>4141</v>
      </c>
    </row>
    <row r="530" spans="1:6" s="292" customFormat="1" x14ac:dyDescent="0.2">
      <c r="A530" s="548" t="s">
        <v>8057</v>
      </c>
      <c r="B530" s="533"/>
      <c r="C530" s="533" t="s">
        <v>8174</v>
      </c>
      <c r="D530" s="533"/>
      <c r="E530" s="315">
        <v>3936</v>
      </c>
      <c r="F530" s="308">
        <v>3936</v>
      </c>
    </row>
    <row r="531" spans="1:6" s="292" customFormat="1" x14ac:dyDescent="0.2">
      <c r="A531" s="548" t="s">
        <v>8057</v>
      </c>
      <c r="B531" s="533"/>
      <c r="C531" s="533" t="s">
        <v>8175</v>
      </c>
      <c r="D531" s="533"/>
      <c r="E531" s="315">
        <v>3936</v>
      </c>
      <c r="F531" s="308">
        <v>3936</v>
      </c>
    </row>
    <row r="532" spans="1:6" s="292" customFormat="1" ht="37.5" x14ac:dyDescent="0.2">
      <c r="A532" s="313" t="s">
        <v>8176</v>
      </c>
      <c r="B532" s="312" t="s">
        <v>8177</v>
      </c>
      <c r="C532" s="312" t="s">
        <v>8178</v>
      </c>
      <c r="D532" s="312" t="s">
        <v>8179</v>
      </c>
      <c r="E532" s="315">
        <v>1000</v>
      </c>
      <c r="F532" s="308">
        <v>1000</v>
      </c>
    </row>
    <row r="533" spans="1:6" s="292" customFormat="1" ht="37.5" x14ac:dyDescent="0.2">
      <c r="A533" s="313" t="s">
        <v>8180</v>
      </c>
      <c r="B533" s="312" t="s">
        <v>8181</v>
      </c>
      <c r="C533" s="312" t="s">
        <v>8182</v>
      </c>
      <c r="D533" s="312" t="s">
        <v>8063</v>
      </c>
      <c r="E533" s="315"/>
      <c r="F533" s="308">
        <v>990</v>
      </c>
    </row>
    <row r="534" spans="1:6" s="291" customFormat="1" x14ac:dyDescent="0.2">
      <c r="A534" s="305">
        <v>23</v>
      </c>
      <c r="B534" s="304" t="s">
        <v>8183</v>
      </c>
      <c r="C534" s="304"/>
      <c r="D534" s="304"/>
      <c r="E534" s="365"/>
      <c r="F534" s="317"/>
    </row>
    <row r="535" spans="1:6" s="292" customFormat="1" x14ac:dyDescent="0.2">
      <c r="A535" s="324" t="s">
        <v>8184</v>
      </c>
      <c r="B535" s="312" t="s">
        <v>8090</v>
      </c>
      <c r="C535" s="312" t="s">
        <v>1104</v>
      </c>
      <c r="D535" s="312" t="s">
        <v>8185</v>
      </c>
      <c r="E535" s="325">
        <v>2380</v>
      </c>
      <c r="F535" s="309">
        <v>2380</v>
      </c>
    </row>
    <row r="536" spans="1:6" s="292" customFormat="1" x14ac:dyDescent="0.2">
      <c r="A536" s="324" t="s">
        <v>8186</v>
      </c>
      <c r="B536" s="312" t="s">
        <v>3361</v>
      </c>
      <c r="C536" s="312" t="s">
        <v>8187</v>
      </c>
      <c r="D536" s="312" t="s">
        <v>8188</v>
      </c>
      <c r="E536" s="325">
        <v>2380</v>
      </c>
      <c r="F536" s="309">
        <v>2380</v>
      </c>
    </row>
    <row r="537" spans="1:6" s="292" customFormat="1" x14ac:dyDescent="0.2">
      <c r="A537" s="324" t="s">
        <v>8189</v>
      </c>
      <c r="B537" s="312" t="s">
        <v>8190</v>
      </c>
      <c r="C537" s="533" t="s">
        <v>8191</v>
      </c>
      <c r="D537" s="533"/>
      <c r="E537" s="325">
        <v>4200</v>
      </c>
      <c r="F537" s="309">
        <v>4200</v>
      </c>
    </row>
    <row r="538" spans="1:6" s="292" customFormat="1" ht="56.25" x14ac:dyDescent="0.2">
      <c r="A538" s="547" t="s">
        <v>8192</v>
      </c>
      <c r="B538" s="533" t="s">
        <v>8193</v>
      </c>
      <c r="C538" s="312" t="s">
        <v>8194</v>
      </c>
      <c r="D538" s="312" t="s">
        <v>8195</v>
      </c>
      <c r="E538" s="325">
        <v>1240</v>
      </c>
      <c r="F538" s="309">
        <v>1240</v>
      </c>
    </row>
    <row r="539" spans="1:6" s="292" customFormat="1" x14ac:dyDescent="0.2">
      <c r="A539" s="547" t="s">
        <v>8196</v>
      </c>
      <c r="B539" s="533"/>
      <c r="C539" s="312" t="s">
        <v>8197</v>
      </c>
      <c r="D539" s="312" t="s">
        <v>8198</v>
      </c>
      <c r="E539" s="325">
        <v>1240</v>
      </c>
      <c r="F539" s="309">
        <v>1240</v>
      </c>
    </row>
    <row r="540" spans="1:6" s="292" customFormat="1" ht="37.5" x14ac:dyDescent="0.2">
      <c r="A540" s="324" t="s">
        <v>8199</v>
      </c>
      <c r="B540" s="312" t="s">
        <v>1597</v>
      </c>
      <c r="C540" s="312" t="s">
        <v>8090</v>
      </c>
      <c r="D540" s="312" t="s">
        <v>8193</v>
      </c>
      <c r="E540" s="325">
        <v>1750</v>
      </c>
      <c r="F540" s="309">
        <v>1750</v>
      </c>
    </row>
    <row r="541" spans="1:6" s="292" customFormat="1" ht="37.5" x14ac:dyDescent="0.2">
      <c r="A541" s="324" t="s">
        <v>8200</v>
      </c>
      <c r="B541" s="312" t="s">
        <v>8201</v>
      </c>
      <c r="C541" s="312" t="s">
        <v>8202</v>
      </c>
      <c r="D541" s="312" t="s">
        <v>8063</v>
      </c>
      <c r="E541" s="325">
        <v>1250</v>
      </c>
      <c r="F541" s="309">
        <v>1250</v>
      </c>
    </row>
    <row r="542" spans="1:6" s="292" customFormat="1" x14ac:dyDescent="0.2">
      <c r="A542" s="324" t="s">
        <v>8203</v>
      </c>
      <c r="B542" s="312" t="s">
        <v>8204</v>
      </c>
      <c r="C542" s="312" t="s">
        <v>799</v>
      </c>
      <c r="D542" s="312" t="s">
        <v>8205</v>
      </c>
      <c r="E542" s="326">
        <v>1680</v>
      </c>
      <c r="F542" s="309">
        <v>1680</v>
      </c>
    </row>
    <row r="543" spans="1:6" s="292" customFormat="1" ht="37.5" x14ac:dyDescent="0.2">
      <c r="A543" s="324" t="s">
        <v>8206</v>
      </c>
      <c r="B543" s="312" t="s">
        <v>8207</v>
      </c>
      <c r="C543" s="312" t="s">
        <v>8208</v>
      </c>
      <c r="D543" s="312" t="s">
        <v>8063</v>
      </c>
      <c r="E543" s="326">
        <v>900</v>
      </c>
      <c r="F543" s="309">
        <v>900</v>
      </c>
    </row>
    <row r="544" spans="1:6" s="292" customFormat="1" ht="37.5" x14ac:dyDescent="0.2">
      <c r="A544" s="324" t="s">
        <v>8209</v>
      </c>
      <c r="B544" s="312" t="s">
        <v>8210</v>
      </c>
      <c r="C544" s="312" t="s">
        <v>8211</v>
      </c>
      <c r="D544" s="312" t="s">
        <v>8212</v>
      </c>
      <c r="E544" s="326">
        <v>900</v>
      </c>
      <c r="F544" s="309">
        <v>900</v>
      </c>
    </row>
    <row r="545" spans="1:6" s="292" customFormat="1" ht="37.5" x14ac:dyDescent="0.2">
      <c r="A545" s="324" t="s">
        <v>8213</v>
      </c>
      <c r="B545" s="312" t="s">
        <v>8214</v>
      </c>
      <c r="C545" s="312" t="s">
        <v>8194</v>
      </c>
      <c r="D545" s="312" t="s">
        <v>8215</v>
      </c>
      <c r="E545" s="326">
        <v>1000</v>
      </c>
      <c r="F545" s="309">
        <v>1000</v>
      </c>
    </row>
    <row r="546" spans="1:6" s="292" customFormat="1" x14ac:dyDescent="0.2">
      <c r="A546" s="324" t="s">
        <v>8216</v>
      </c>
      <c r="B546" s="533" t="s">
        <v>8217</v>
      </c>
      <c r="C546" s="312" t="s">
        <v>8202</v>
      </c>
      <c r="D546" s="312" t="s">
        <v>8218</v>
      </c>
      <c r="E546" s="325">
        <v>1250</v>
      </c>
      <c r="F546" s="309">
        <v>1250</v>
      </c>
    </row>
    <row r="547" spans="1:6" s="292" customFormat="1" x14ac:dyDescent="0.2">
      <c r="A547" s="324" t="s">
        <v>8219</v>
      </c>
      <c r="B547" s="533"/>
      <c r="C547" s="312" t="s">
        <v>8218</v>
      </c>
      <c r="D547" s="312" t="s">
        <v>8220</v>
      </c>
      <c r="E547" s="327">
        <v>1750</v>
      </c>
      <c r="F547" s="309">
        <v>1750</v>
      </c>
    </row>
    <row r="548" spans="1:6" s="292" customFormat="1" ht="37.5" x14ac:dyDescent="0.2">
      <c r="A548" s="324" t="s">
        <v>8221</v>
      </c>
      <c r="B548" s="312" t="s">
        <v>8222</v>
      </c>
      <c r="C548" s="312" t="s">
        <v>8223</v>
      </c>
      <c r="D548" s="312" t="s">
        <v>8224</v>
      </c>
      <c r="E548" s="325">
        <v>1000</v>
      </c>
      <c r="F548" s="309">
        <v>1000</v>
      </c>
    </row>
    <row r="549" spans="1:6" s="292" customFormat="1" x14ac:dyDescent="0.2">
      <c r="A549" s="324" t="s">
        <v>8225</v>
      </c>
      <c r="B549" s="312" t="s">
        <v>8226</v>
      </c>
      <c r="C549" s="312" t="s">
        <v>8090</v>
      </c>
      <c r="D549" s="312" t="s">
        <v>6789</v>
      </c>
      <c r="E549" s="325">
        <v>1000</v>
      </c>
      <c r="F549" s="309">
        <v>1000</v>
      </c>
    </row>
    <row r="550" spans="1:6" s="292" customFormat="1" ht="37.5" x14ac:dyDescent="0.2">
      <c r="A550" s="324" t="s">
        <v>8227</v>
      </c>
      <c r="B550" s="312" t="s">
        <v>8228</v>
      </c>
      <c r="C550" s="312" t="s">
        <v>6789</v>
      </c>
      <c r="D550" s="312" t="s">
        <v>8061</v>
      </c>
      <c r="E550" s="327">
        <v>1428</v>
      </c>
      <c r="F550" s="309">
        <v>1428</v>
      </c>
    </row>
    <row r="551" spans="1:6" s="292" customFormat="1" x14ac:dyDescent="0.2">
      <c r="A551" s="324" t="s">
        <v>8229</v>
      </c>
      <c r="B551" s="312" t="s">
        <v>8230</v>
      </c>
      <c r="C551" s="312" t="s">
        <v>8063</v>
      </c>
      <c r="D551" s="312" t="s">
        <v>8231</v>
      </c>
      <c r="E551" s="325">
        <v>1050</v>
      </c>
      <c r="F551" s="309">
        <v>1050</v>
      </c>
    </row>
    <row r="552" spans="1:6" s="292" customFormat="1" ht="37.5" x14ac:dyDescent="0.2">
      <c r="A552" s="324" t="s">
        <v>8232</v>
      </c>
      <c r="B552" s="312" t="s">
        <v>8233</v>
      </c>
      <c r="C552" s="312" t="s">
        <v>8234</v>
      </c>
      <c r="D552" s="312" t="s">
        <v>8188</v>
      </c>
      <c r="E552" s="325">
        <v>1600</v>
      </c>
      <c r="F552" s="309">
        <v>1600</v>
      </c>
    </row>
    <row r="553" spans="1:6" s="292" customFormat="1" x14ac:dyDescent="0.2">
      <c r="A553" s="324" t="s">
        <v>8235</v>
      </c>
      <c r="B553" s="312" t="s">
        <v>8236</v>
      </c>
      <c r="C553" s="312" t="s">
        <v>8234</v>
      </c>
      <c r="D553" s="312" t="s">
        <v>8237</v>
      </c>
      <c r="E553" s="326">
        <v>1680</v>
      </c>
      <c r="F553" s="309">
        <v>1680</v>
      </c>
    </row>
    <row r="554" spans="1:6" s="292" customFormat="1" x14ac:dyDescent="0.2">
      <c r="A554" s="324" t="s">
        <v>8238</v>
      </c>
      <c r="B554" s="312" t="s">
        <v>8239</v>
      </c>
      <c r="C554" s="312" t="s">
        <v>8240</v>
      </c>
      <c r="D554" s="312" t="s">
        <v>8241</v>
      </c>
      <c r="E554" s="326">
        <v>1680</v>
      </c>
      <c r="F554" s="309">
        <v>1680</v>
      </c>
    </row>
    <row r="555" spans="1:6" s="292" customFormat="1" ht="37.5" x14ac:dyDescent="0.2">
      <c r="A555" s="324" t="s">
        <v>8242</v>
      </c>
      <c r="B555" s="312" t="s">
        <v>8243</v>
      </c>
      <c r="C555" s="312" t="s">
        <v>8244</v>
      </c>
      <c r="D555" s="312" t="s">
        <v>8245</v>
      </c>
      <c r="E555" s="326">
        <v>720</v>
      </c>
      <c r="F555" s="309">
        <v>720</v>
      </c>
    </row>
    <row r="556" spans="1:6" s="292" customFormat="1" ht="37.5" x14ac:dyDescent="0.2">
      <c r="A556" s="324" t="s">
        <v>8246</v>
      </c>
      <c r="B556" s="312" t="s">
        <v>8247</v>
      </c>
      <c r="C556" s="312" t="s">
        <v>8234</v>
      </c>
      <c r="D556" s="312" t="s">
        <v>8248</v>
      </c>
      <c r="E556" s="326">
        <v>2000</v>
      </c>
      <c r="F556" s="309">
        <v>2000</v>
      </c>
    </row>
    <row r="557" spans="1:6" s="292" customFormat="1" x14ac:dyDescent="0.2">
      <c r="A557" s="324" t="s">
        <v>8249</v>
      </c>
      <c r="B557" s="312" t="s">
        <v>8250</v>
      </c>
      <c r="C557" s="312" t="s">
        <v>8251</v>
      </c>
      <c r="D557" s="312" t="s">
        <v>8252</v>
      </c>
      <c r="E557" s="326">
        <v>720</v>
      </c>
      <c r="F557" s="309">
        <v>720</v>
      </c>
    </row>
    <row r="558" spans="1:6" s="292" customFormat="1" x14ac:dyDescent="0.2">
      <c r="A558" s="324" t="s">
        <v>8253</v>
      </c>
      <c r="B558" s="312" t="s">
        <v>8254</v>
      </c>
      <c r="C558" s="312" t="s">
        <v>8255</v>
      </c>
      <c r="D558" s="312" t="s">
        <v>8256</v>
      </c>
      <c r="E558" s="326">
        <v>720</v>
      </c>
      <c r="F558" s="309">
        <v>720</v>
      </c>
    </row>
    <row r="559" spans="1:6" s="292" customFormat="1" x14ac:dyDescent="0.2">
      <c r="A559" s="324" t="s">
        <v>8257</v>
      </c>
      <c r="B559" s="312" t="s">
        <v>8258</v>
      </c>
      <c r="C559" s="312" t="s">
        <v>799</v>
      </c>
      <c r="D559" s="312" t="s">
        <v>8259</v>
      </c>
      <c r="E559" s="326">
        <v>720</v>
      </c>
      <c r="F559" s="309">
        <v>720</v>
      </c>
    </row>
    <row r="560" spans="1:6" s="292" customFormat="1" ht="37.5" x14ac:dyDescent="0.2">
      <c r="A560" s="324" t="s">
        <v>8260</v>
      </c>
      <c r="B560" s="312" t="s">
        <v>8261</v>
      </c>
      <c r="C560" s="312" t="s">
        <v>8262</v>
      </c>
      <c r="D560" s="312" t="s">
        <v>8263</v>
      </c>
      <c r="E560" s="327">
        <v>1000</v>
      </c>
      <c r="F560" s="309">
        <v>1000</v>
      </c>
    </row>
    <row r="561" spans="1:6" s="292" customFormat="1" x14ac:dyDescent="0.2">
      <c r="A561" s="324" t="s">
        <v>8264</v>
      </c>
      <c r="B561" s="312" t="s">
        <v>8265</v>
      </c>
      <c r="C561" s="312" t="s">
        <v>8266</v>
      </c>
      <c r="D561" s="312" t="s">
        <v>8090</v>
      </c>
      <c r="E561" s="327">
        <v>1428</v>
      </c>
      <c r="F561" s="309">
        <v>1428</v>
      </c>
    </row>
    <row r="562" spans="1:6" s="292" customFormat="1" x14ac:dyDescent="0.2">
      <c r="A562" s="324" t="s">
        <v>8267</v>
      </c>
      <c r="B562" s="312" t="s">
        <v>8268</v>
      </c>
      <c r="C562" s="312" t="s">
        <v>8269</v>
      </c>
      <c r="D562" s="312" t="s">
        <v>8270</v>
      </c>
      <c r="E562" s="327">
        <v>1428</v>
      </c>
      <c r="F562" s="309">
        <v>1428</v>
      </c>
    </row>
    <row r="563" spans="1:6" s="292" customFormat="1" x14ac:dyDescent="0.2">
      <c r="A563" s="324" t="s">
        <v>8271</v>
      </c>
      <c r="B563" s="312" t="s">
        <v>8272</v>
      </c>
      <c r="C563" s="312" t="s">
        <v>8090</v>
      </c>
      <c r="D563" s="312" t="s">
        <v>8061</v>
      </c>
      <c r="E563" s="327">
        <v>1428</v>
      </c>
      <c r="F563" s="309">
        <v>1428</v>
      </c>
    </row>
    <row r="564" spans="1:6" s="294" customFormat="1" ht="37.5" x14ac:dyDescent="0.2">
      <c r="A564" s="324" t="s">
        <v>8273</v>
      </c>
      <c r="B564" s="312" t="s">
        <v>8274</v>
      </c>
      <c r="C564" s="312" t="s">
        <v>8275</v>
      </c>
      <c r="D564" s="312" t="s">
        <v>8276</v>
      </c>
      <c r="E564" s="327"/>
      <c r="F564" s="309">
        <v>1500</v>
      </c>
    </row>
    <row r="565" spans="1:6" s="294" customFormat="1" x14ac:dyDescent="0.2">
      <c r="A565" s="324" t="s">
        <v>8277</v>
      </c>
      <c r="B565" s="312" t="s">
        <v>8278</v>
      </c>
      <c r="C565" s="312" t="s">
        <v>8279</v>
      </c>
      <c r="D565" s="312" t="s">
        <v>8280</v>
      </c>
      <c r="E565" s="327"/>
      <c r="F565" s="309">
        <v>1500</v>
      </c>
    </row>
    <row r="566" spans="1:6" s="294" customFormat="1" x14ac:dyDescent="0.2">
      <c r="A566" s="324" t="s">
        <v>8281</v>
      </c>
      <c r="B566" s="312" t="s">
        <v>8282</v>
      </c>
      <c r="C566" s="312" t="s">
        <v>8283</v>
      </c>
      <c r="D566" s="312" t="s">
        <v>8284</v>
      </c>
      <c r="E566" s="325">
        <v>2380</v>
      </c>
      <c r="F566" s="309">
        <v>2380</v>
      </c>
    </row>
    <row r="567" spans="1:6" s="291" customFormat="1" x14ac:dyDescent="0.2">
      <c r="A567" s="303">
        <v>24</v>
      </c>
      <c r="B567" s="304" t="s">
        <v>8285</v>
      </c>
      <c r="C567" s="304"/>
      <c r="D567" s="304"/>
      <c r="E567" s="306"/>
      <c r="F567" s="355"/>
    </row>
    <row r="568" spans="1:6" s="292" customFormat="1" x14ac:dyDescent="0.2">
      <c r="A568" s="23" t="s">
        <v>8286</v>
      </c>
      <c r="B568" s="21" t="s">
        <v>8234</v>
      </c>
      <c r="C568" s="21" t="s">
        <v>8091</v>
      </c>
      <c r="D568" s="21" t="s">
        <v>7479</v>
      </c>
      <c r="E568" s="323">
        <v>2800</v>
      </c>
      <c r="F568" s="308">
        <v>2800</v>
      </c>
    </row>
    <row r="569" spans="1:6" s="292" customFormat="1" x14ac:dyDescent="0.2">
      <c r="A569" s="23" t="s">
        <v>8287</v>
      </c>
      <c r="B569" s="21" t="s">
        <v>7936</v>
      </c>
      <c r="C569" s="21" t="s">
        <v>8078</v>
      </c>
      <c r="D569" s="21" t="s">
        <v>8288</v>
      </c>
      <c r="E569" s="322">
        <v>2800</v>
      </c>
      <c r="F569" s="308">
        <v>2800</v>
      </c>
    </row>
    <row r="570" spans="1:6" s="292" customFormat="1" x14ac:dyDescent="0.2">
      <c r="A570" s="23" t="s">
        <v>8289</v>
      </c>
      <c r="B570" s="21" t="s">
        <v>8290</v>
      </c>
      <c r="C570" s="21" t="s">
        <v>8291</v>
      </c>
      <c r="D570" s="21" t="s">
        <v>8292</v>
      </c>
      <c r="E570" s="322">
        <v>1400</v>
      </c>
      <c r="F570" s="308">
        <v>1400</v>
      </c>
    </row>
    <row r="571" spans="1:6" s="292" customFormat="1" x14ac:dyDescent="0.2">
      <c r="A571" s="523" t="s">
        <v>8293</v>
      </c>
      <c r="B571" s="524" t="s">
        <v>8063</v>
      </c>
      <c r="C571" s="21"/>
      <c r="D571" s="21"/>
      <c r="E571" s="323"/>
      <c r="F571" s="308"/>
    </row>
    <row r="572" spans="1:6" s="292" customFormat="1" x14ac:dyDescent="0.2">
      <c r="A572" s="523" t="s">
        <v>8294</v>
      </c>
      <c r="B572" s="524"/>
      <c r="C572" s="21"/>
      <c r="D572" s="21"/>
      <c r="E572" s="323"/>
      <c r="F572" s="308"/>
    </row>
    <row r="573" spans="1:6" s="292" customFormat="1" x14ac:dyDescent="0.2">
      <c r="A573" s="523" t="s">
        <v>8294</v>
      </c>
      <c r="B573" s="524"/>
      <c r="C573" s="21" t="s">
        <v>8091</v>
      </c>
      <c r="D573" s="21" t="s">
        <v>8292</v>
      </c>
      <c r="E573" s="323">
        <v>1200</v>
      </c>
      <c r="F573" s="308">
        <v>1200</v>
      </c>
    </row>
    <row r="574" spans="1:6" s="292" customFormat="1" x14ac:dyDescent="0.2">
      <c r="A574" s="23" t="s">
        <v>8295</v>
      </c>
      <c r="B574" s="21" t="s">
        <v>8296</v>
      </c>
      <c r="C574" s="21" t="s">
        <v>7936</v>
      </c>
      <c r="D574" s="21" t="s">
        <v>8297</v>
      </c>
      <c r="E574" s="323">
        <v>1520</v>
      </c>
      <c r="F574" s="308">
        <v>1520</v>
      </c>
    </row>
    <row r="575" spans="1:6" s="292" customFormat="1" ht="37.5" x14ac:dyDescent="0.2">
      <c r="A575" s="523" t="s">
        <v>8298</v>
      </c>
      <c r="B575" s="524" t="s">
        <v>8299</v>
      </c>
      <c r="C575" s="21" t="s">
        <v>8300</v>
      </c>
      <c r="D575" s="21" t="s">
        <v>8301</v>
      </c>
      <c r="E575" s="323">
        <v>1400</v>
      </c>
      <c r="F575" s="308">
        <v>1400</v>
      </c>
    </row>
    <row r="576" spans="1:6" s="292" customFormat="1" ht="37.5" x14ac:dyDescent="0.2">
      <c r="A576" s="523" t="s">
        <v>8294</v>
      </c>
      <c r="B576" s="524"/>
      <c r="C576" s="21" t="s">
        <v>8302</v>
      </c>
      <c r="D576" s="21" t="s">
        <v>8291</v>
      </c>
      <c r="E576" s="323">
        <v>1400</v>
      </c>
      <c r="F576" s="308">
        <v>1400</v>
      </c>
    </row>
    <row r="577" spans="1:6" s="292" customFormat="1" x14ac:dyDescent="0.2">
      <c r="A577" s="23" t="s">
        <v>8303</v>
      </c>
      <c r="B577" s="21" t="s">
        <v>8230</v>
      </c>
      <c r="C577" s="21" t="s">
        <v>8063</v>
      </c>
      <c r="D577" s="21" t="s">
        <v>8231</v>
      </c>
      <c r="E577" s="323">
        <v>1050</v>
      </c>
      <c r="F577" s="308">
        <v>1050</v>
      </c>
    </row>
    <row r="578" spans="1:6" s="292" customFormat="1" ht="37.5" x14ac:dyDescent="0.2">
      <c r="A578" s="23" t="s">
        <v>8304</v>
      </c>
      <c r="B578" s="21" t="s">
        <v>8305</v>
      </c>
      <c r="C578" s="21" t="s">
        <v>8306</v>
      </c>
      <c r="D578" s="21" t="s">
        <v>8063</v>
      </c>
      <c r="E578" s="322">
        <v>720</v>
      </c>
      <c r="F578" s="308">
        <v>720</v>
      </c>
    </row>
    <row r="579" spans="1:6" s="292" customFormat="1" x14ac:dyDescent="0.2">
      <c r="A579" s="23" t="s">
        <v>8307</v>
      </c>
      <c r="B579" s="21" t="s">
        <v>8308</v>
      </c>
      <c r="C579" s="21" t="s">
        <v>3542</v>
      </c>
      <c r="D579" s="21" t="s">
        <v>7936</v>
      </c>
      <c r="E579" s="322">
        <v>1680</v>
      </c>
      <c r="F579" s="308">
        <v>1680</v>
      </c>
    </row>
    <row r="580" spans="1:6" s="292" customFormat="1" x14ac:dyDescent="0.2">
      <c r="A580" s="23" t="s">
        <v>8309</v>
      </c>
      <c r="B580" s="21" t="s">
        <v>8310</v>
      </c>
      <c r="C580" s="21" t="s">
        <v>8306</v>
      </c>
      <c r="D580" s="21" t="s">
        <v>8078</v>
      </c>
      <c r="E580" s="319">
        <v>1680</v>
      </c>
      <c r="F580" s="308">
        <v>1680</v>
      </c>
    </row>
    <row r="581" spans="1:6" s="292" customFormat="1" x14ac:dyDescent="0.2">
      <c r="A581" s="23" t="s">
        <v>8311</v>
      </c>
      <c r="B581" s="21" t="s">
        <v>8312</v>
      </c>
      <c r="C581" s="21" t="s">
        <v>8234</v>
      </c>
      <c r="D581" s="21" t="s">
        <v>8313</v>
      </c>
      <c r="E581" s="319">
        <v>1680</v>
      </c>
      <c r="F581" s="308">
        <v>1680</v>
      </c>
    </row>
    <row r="582" spans="1:6" s="292" customFormat="1" x14ac:dyDescent="0.2">
      <c r="A582" s="23" t="s">
        <v>8314</v>
      </c>
      <c r="B582" s="21" t="s">
        <v>8315</v>
      </c>
      <c r="C582" s="21" t="s">
        <v>1827</v>
      </c>
      <c r="D582" s="21" t="s">
        <v>8316</v>
      </c>
      <c r="E582" s="322">
        <v>720</v>
      </c>
      <c r="F582" s="308">
        <v>720</v>
      </c>
    </row>
    <row r="583" spans="1:6" s="292" customFormat="1" x14ac:dyDescent="0.2">
      <c r="A583" s="311" t="s">
        <v>8317</v>
      </c>
      <c r="B583" s="312" t="s">
        <v>8318</v>
      </c>
      <c r="C583" s="312" t="s">
        <v>8319</v>
      </c>
      <c r="D583" s="312" t="s">
        <v>8320</v>
      </c>
      <c r="E583" s="317"/>
      <c r="F583" s="308">
        <v>900</v>
      </c>
    </row>
    <row r="584" spans="1:6" s="292" customFormat="1" x14ac:dyDescent="0.2">
      <c r="A584" s="311" t="s">
        <v>8321</v>
      </c>
      <c r="B584" s="312" t="s">
        <v>8322</v>
      </c>
      <c r="C584" s="312" t="s">
        <v>8323</v>
      </c>
      <c r="D584" s="312" t="s">
        <v>8324</v>
      </c>
      <c r="E584" s="317"/>
      <c r="F584" s="308">
        <v>900</v>
      </c>
    </row>
    <row r="585" spans="1:6" s="292" customFormat="1" x14ac:dyDescent="0.2">
      <c r="A585" s="311" t="s">
        <v>8325</v>
      </c>
      <c r="B585" s="312" t="s">
        <v>8326</v>
      </c>
      <c r="C585" s="312" t="s">
        <v>8327</v>
      </c>
      <c r="D585" s="312" t="s">
        <v>8324</v>
      </c>
      <c r="E585" s="317"/>
      <c r="F585" s="308">
        <v>900</v>
      </c>
    </row>
    <row r="586" spans="1:6" s="292" customFormat="1" x14ac:dyDescent="0.2">
      <c r="A586" s="311" t="s">
        <v>8328</v>
      </c>
      <c r="B586" s="312" t="s">
        <v>8329</v>
      </c>
      <c r="C586" s="312" t="s">
        <v>8234</v>
      </c>
      <c r="D586" s="312" t="s">
        <v>8330</v>
      </c>
      <c r="E586" s="317"/>
      <c r="F586" s="308">
        <v>900</v>
      </c>
    </row>
    <row r="587" spans="1:6" s="292" customFormat="1" ht="37.5" x14ac:dyDescent="0.2">
      <c r="A587" s="311" t="s">
        <v>8331</v>
      </c>
      <c r="B587" s="312" t="s">
        <v>8332</v>
      </c>
      <c r="C587" s="312" t="s">
        <v>8306</v>
      </c>
      <c r="D587" s="312" t="s">
        <v>8333</v>
      </c>
      <c r="E587" s="317"/>
      <c r="F587" s="308">
        <v>900</v>
      </c>
    </row>
    <row r="588" spans="1:6" s="292" customFormat="1" ht="37.5" x14ac:dyDescent="0.2">
      <c r="A588" s="311" t="s">
        <v>8334</v>
      </c>
      <c r="B588" s="312" t="s">
        <v>8335</v>
      </c>
      <c r="C588" s="312" t="s">
        <v>8234</v>
      </c>
      <c r="D588" s="312" t="s">
        <v>8336</v>
      </c>
      <c r="E588" s="317"/>
      <c r="F588" s="308">
        <v>900</v>
      </c>
    </row>
    <row r="589" spans="1:6" s="292" customFormat="1" x14ac:dyDescent="0.2">
      <c r="A589" s="23" t="s">
        <v>8337</v>
      </c>
      <c r="B589" s="21" t="s">
        <v>8338</v>
      </c>
      <c r="C589" s="524" t="s">
        <v>8339</v>
      </c>
      <c r="D589" s="524"/>
      <c r="E589" s="323">
        <v>4200</v>
      </c>
      <c r="F589" s="308">
        <v>4200</v>
      </c>
    </row>
    <row r="590" spans="1:6" s="292" customFormat="1" x14ac:dyDescent="0.2">
      <c r="A590" s="523" t="s">
        <v>8340</v>
      </c>
      <c r="B590" s="524" t="s">
        <v>8341</v>
      </c>
      <c r="C590" s="524" t="s">
        <v>8342</v>
      </c>
      <c r="D590" s="524"/>
      <c r="E590" s="323">
        <v>4860</v>
      </c>
      <c r="F590" s="308">
        <v>4860</v>
      </c>
    </row>
    <row r="591" spans="1:6" s="292" customFormat="1" x14ac:dyDescent="0.2">
      <c r="A591" s="523" t="s">
        <v>8294</v>
      </c>
      <c r="B591" s="524"/>
      <c r="C591" s="524" t="s">
        <v>8343</v>
      </c>
      <c r="D591" s="524"/>
      <c r="E591" s="323">
        <v>4420</v>
      </c>
      <c r="F591" s="308">
        <v>4420</v>
      </c>
    </row>
    <row r="592" spans="1:6" s="292" customFormat="1" x14ac:dyDescent="0.2">
      <c r="A592" s="523" t="s">
        <v>8294</v>
      </c>
      <c r="B592" s="524"/>
      <c r="C592" s="524" t="s">
        <v>8344</v>
      </c>
      <c r="D592" s="524"/>
      <c r="E592" s="323">
        <v>3664</v>
      </c>
      <c r="F592" s="308">
        <v>3664</v>
      </c>
    </row>
    <row r="593" spans="1:132" s="292" customFormat="1" ht="37.5" x14ac:dyDescent="0.2">
      <c r="A593" s="23" t="s">
        <v>8345</v>
      </c>
      <c r="B593" s="21" t="s">
        <v>8346</v>
      </c>
      <c r="C593" s="524" t="s">
        <v>8347</v>
      </c>
      <c r="D593" s="524"/>
      <c r="E593" s="323">
        <v>6170</v>
      </c>
      <c r="F593" s="308">
        <v>6170</v>
      </c>
    </row>
    <row r="594" spans="1:132" s="292" customFormat="1" x14ac:dyDescent="0.2">
      <c r="A594" s="303">
        <v>25</v>
      </c>
      <c r="B594" s="304" t="s">
        <v>8348</v>
      </c>
      <c r="C594" s="304"/>
      <c r="D594" s="304"/>
      <c r="E594" s="306"/>
      <c r="F594" s="355"/>
      <c r="G594" s="295"/>
      <c r="H594" s="295"/>
      <c r="I594" s="295"/>
      <c r="J594" s="295"/>
      <c r="K594" s="295"/>
      <c r="L594" s="295"/>
      <c r="M594" s="295"/>
      <c r="N594" s="295"/>
      <c r="O594" s="295"/>
      <c r="P594" s="295"/>
      <c r="Q594" s="295"/>
      <c r="R594" s="295"/>
      <c r="S594" s="295"/>
      <c r="T594" s="295"/>
      <c r="U594" s="295"/>
      <c r="V594" s="295"/>
      <c r="W594" s="295"/>
      <c r="X594" s="295"/>
      <c r="Y594" s="295"/>
      <c r="Z594" s="295"/>
      <c r="AA594" s="295"/>
      <c r="AB594" s="295"/>
      <c r="AC594" s="295"/>
      <c r="AD594" s="295"/>
      <c r="AE594" s="295"/>
      <c r="AF594" s="295"/>
      <c r="AG594" s="295"/>
      <c r="AH594" s="295"/>
      <c r="AI594" s="295"/>
      <c r="AJ594" s="295"/>
      <c r="AK594" s="295"/>
      <c r="AL594" s="295"/>
      <c r="AM594" s="295"/>
      <c r="AN594" s="295"/>
      <c r="AO594" s="295"/>
      <c r="AP594" s="295"/>
      <c r="AQ594" s="295"/>
      <c r="AR594" s="295"/>
      <c r="AS594" s="295"/>
      <c r="AT594" s="295"/>
      <c r="AU594" s="295"/>
      <c r="AV594" s="295"/>
      <c r="AW594" s="295"/>
      <c r="AX594" s="295"/>
      <c r="AY594" s="295"/>
      <c r="AZ594" s="295"/>
      <c r="BA594" s="295"/>
      <c r="BB594" s="295"/>
      <c r="BC594" s="295"/>
      <c r="BD594" s="295"/>
      <c r="BE594" s="295"/>
      <c r="BF594" s="295"/>
      <c r="BG594" s="295"/>
      <c r="BH594" s="295"/>
      <c r="BI594" s="295"/>
      <c r="BJ594" s="295"/>
      <c r="BK594" s="295"/>
      <c r="BL594" s="295"/>
      <c r="BM594" s="295"/>
      <c r="BN594" s="295"/>
      <c r="BO594" s="295"/>
      <c r="BP594" s="295"/>
      <c r="BQ594" s="295"/>
      <c r="BR594" s="295"/>
      <c r="BS594" s="295"/>
      <c r="BT594" s="295"/>
      <c r="BU594" s="295"/>
      <c r="BV594" s="295"/>
      <c r="BW594" s="295"/>
      <c r="BX594" s="295"/>
      <c r="BY594" s="295"/>
      <c r="BZ594" s="295"/>
      <c r="CA594" s="295"/>
      <c r="CB594" s="295"/>
      <c r="CC594" s="295"/>
      <c r="CD594" s="295"/>
      <c r="CE594" s="295"/>
      <c r="CF594" s="295"/>
      <c r="CG594" s="295"/>
      <c r="CH594" s="295"/>
      <c r="CI594" s="295"/>
      <c r="CJ594" s="295"/>
      <c r="CK594" s="295"/>
      <c r="CL594" s="295"/>
      <c r="CM594" s="295"/>
      <c r="CN594" s="295"/>
      <c r="CO594" s="295"/>
      <c r="CP594" s="295"/>
      <c r="CQ594" s="295"/>
      <c r="CR594" s="295"/>
      <c r="CS594" s="295"/>
      <c r="CT594" s="295"/>
      <c r="CU594" s="295"/>
      <c r="CV594" s="295"/>
      <c r="CW594" s="295"/>
      <c r="CX594" s="295"/>
      <c r="CY594" s="295"/>
      <c r="CZ594" s="295"/>
      <c r="DA594" s="295"/>
      <c r="DB594" s="295"/>
      <c r="DC594" s="295"/>
      <c r="DD594" s="295"/>
      <c r="DE594" s="295"/>
      <c r="DF594" s="295"/>
      <c r="DG594" s="295"/>
      <c r="DH594" s="295"/>
      <c r="DI594" s="295"/>
      <c r="DJ594" s="295"/>
      <c r="DK594" s="295"/>
      <c r="DL594" s="295"/>
      <c r="DM594" s="295"/>
      <c r="DN594" s="295"/>
      <c r="DO594" s="295"/>
      <c r="DP594" s="295"/>
      <c r="DQ594" s="295"/>
      <c r="DR594" s="295"/>
      <c r="DS594" s="295"/>
      <c r="DT594" s="295"/>
      <c r="DU594" s="295"/>
      <c r="DV594" s="295"/>
      <c r="DW594" s="295"/>
      <c r="DX594" s="295"/>
      <c r="DY594" s="295"/>
      <c r="DZ594" s="295"/>
      <c r="EA594" s="295"/>
      <c r="EB594" s="295"/>
    </row>
    <row r="595" spans="1:132" s="292" customFormat="1" x14ac:dyDescent="0.2">
      <c r="A595" s="544" t="s">
        <v>8349</v>
      </c>
      <c r="B595" s="538" t="s">
        <v>1160</v>
      </c>
      <c r="C595" s="530" t="s">
        <v>8350</v>
      </c>
      <c r="D595" s="538" t="s">
        <v>8351</v>
      </c>
      <c r="E595" s="546">
        <v>6762</v>
      </c>
      <c r="F595" s="534">
        <v>4057.2</v>
      </c>
      <c r="G595" s="296"/>
      <c r="H595" s="296"/>
      <c r="I595" s="296"/>
      <c r="J595" s="296"/>
      <c r="K595" s="296"/>
      <c r="L595" s="296"/>
      <c r="M595" s="296"/>
      <c r="N595" s="296"/>
      <c r="O595" s="296"/>
      <c r="P595" s="296"/>
      <c r="Q595" s="296"/>
      <c r="R595" s="296"/>
      <c r="S595" s="296"/>
      <c r="T595" s="296"/>
      <c r="U595" s="296"/>
      <c r="V595" s="296"/>
      <c r="W595" s="296"/>
      <c r="X595" s="296"/>
      <c r="Y595" s="296"/>
      <c r="Z595" s="296"/>
      <c r="AA595" s="296"/>
      <c r="AB595" s="296"/>
      <c r="AC595" s="296"/>
      <c r="AD595" s="296"/>
      <c r="AE595" s="296"/>
      <c r="AF595" s="296"/>
      <c r="AG595" s="296"/>
      <c r="AH595" s="296"/>
      <c r="AI595" s="296"/>
      <c r="AJ595" s="296"/>
      <c r="AK595" s="296"/>
      <c r="AL595" s="296"/>
      <c r="AM595" s="296"/>
      <c r="AN595" s="296"/>
      <c r="AO595" s="296"/>
      <c r="AP595" s="296"/>
      <c r="AQ595" s="296"/>
      <c r="AR595" s="296"/>
      <c r="AS595" s="296"/>
      <c r="AT595" s="296"/>
      <c r="AU595" s="296"/>
      <c r="AV595" s="296"/>
      <c r="AW595" s="296"/>
      <c r="AX595" s="296"/>
      <c r="AY595" s="296"/>
      <c r="AZ595" s="296"/>
      <c r="BA595" s="296"/>
      <c r="BB595" s="296"/>
      <c r="BC595" s="296"/>
      <c r="BD595" s="296"/>
      <c r="BE595" s="296"/>
      <c r="BF595" s="296"/>
      <c r="BG595" s="296"/>
      <c r="BH595" s="296"/>
      <c r="BI595" s="296"/>
      <c r="BJ595" s="296"/>
      <c r="BK595" s="296"/>
      <c r="BL595" s="296"/>
      <c r="BM595" s="296"/>
      <c r="BN595" s="296"/>
      <c r="BO595" s="296"/>
      <c r="BP595" s="296"/>
      <c r="BQ595" s="296"/>
      <c r="BR595" s="296"/>
      <c r="BS595" s="296"/>
      <c r="BT595" s="296"/>
      <c r="BU595" s="296"/>
      <c r="BV595" s="296"/>
      <c r="BW595" s="296"/>
      <c r="BX595" s="296"/>
      <c r="BY595" s="296"/>
      <c r="BZ595" s="296"/>
      <c r="CA595" s="296"/>
      <c r="CB595" s="296"/>
      <c r="CC595" s="296"/>
      <c r="CD595" s="296"/>
      <c r="CE595" s="296"/>
      <c r="CF595" s="296"/>
      <c r="CG595" s="296"/>
      <c r="CH595" s="296"/>
      <c r="CI595" s="296"/>
      <c r="CJ595" s="296"/>
      <c r="CK595" s="296"/>
      <c r="CL595" s="296"/>
      <c r="CM595" s="296"/>
      <c r="CN595" s="296"/>
      <c r="CO595" s="296"/>
      <c r="CP595" s="296"/>
      <c r="CQ595" s="296"/>
      <c r="CR595" s="296"/>
      <c r="CS595" s="296"/>
      <c r="CT595" s="296"/>
      <c r="CU595" s="296"/>
      <c r="CV595" s="296"/>
      <c r="CW595" s="296"/>
      <c r="CX595" s="296"/>
      <c r="CY595" s="296"/>
      <c r="CZ595" s="296"/>
      <c r="DA595" s="296"/>
      <c r="DB595" s="296"/>
      <c r="DC595" s="296"/>
      <c r="DD595" s="296"/>
      <c r="DE595" s="296"/>
      <c r="DF595" s="296"/>
      <c r="DG595" s="296"/>
      <c r="DH595" s="296"/>
      <c r="DI595" s="296"/>
      <c r="DJ595" s="296"/>
      <c r="DK595" s="296"/>
      <c r="DL595" s="296"/>
      <c r="DM595" s="296"/>
      <c r="DN595" s="296"/>
      <c r="DO595" s="296"/>
      <c r="DP595" s="296"/>
      <c r="DQ595" s="296"/>
      <c r="DR595" s="296"/>
      <c r="DS595" s="296"/>
      <c r="DT595" s="296"/>
      <c r="DU595" s="296"/>
      <c r="DV595" s="296"/>
      <c r="DW595" s="296"/>
      <c r="DX595" s="296"/>
      <c r="DY595" s="296"/>
      <c r="DZ595" s="296"/>
      <c r="EA595" s="296"/>
      <c r="EB595" s="296"/>
    </row>
    <row r="596" spans="1:132" s="292" customFormat="1" x14ac:dyDescent="0.2">
      <c r="A596" s="544" t="s">
        <v>8352</v>
      </c>
      <c r="B596" s="538"/>
      <c r="C596" s="530"/>
      <c r="D596" s="538"/>
      <c r="E596" s="546"/>
      <c r="F596" s="534"/>
      <c r="G596" s="296"/>
      <c r="H596" s="296"/>
      <c r="I596" s="296"/>
      <c r="J596" s="296"/>
      <c r="K596" s="296"/>
      <c r="L596" s="296"/>
      <c r="M596" s="296"/>
      <c r="N596" s="296"/>
      <c r="O596" s="296"/>
      <c r="P596" s="296"/>
      <c r="Q596" s="296"/>
      <c r="R596" s="296"/>
      <c r="S596" s="296"/>
      <c r="T596" s="296"/>
      <c r="U596" s="296"/>
      <c r="V596" s="296"/>
      <c r="W596" s="296"/>
      <c r="X596" s="296"/>
      <c r="Y596" s="296"/>
      <c r="Z596" s="296"/>
      <c r="AA596" s="296"/>
      <c r="AB596" s="296"/>
      <c r="AC596" s="296"/>
      <c r="AD596" s="296"/>
      <c r="AE596" s="296"/>
      <c r="AF596" s="296"/>
      <c r="AG596" s="296"/>
      <c r="AH596" s="296"/>
      <c r="AI596" s="296"/>
      <c r="AJ596" s="296"/>
      <c r="AK596" s="296"/>
      <c r="AL596" s="296"/>
      <c r="AM596" s="296"/>
      <c r="AN596" s="296"/>
      <c r="AO596" s="296"/>
      <c r="AP596" s="296"/>
      <c r="AQ596" s="296"/>
      <c r="AR596" s="296"/>
      <c r="AS596" s="296"/>
      <c r="AT596" s="296"/>
      <c r="AU596" s="296"/>
      <c r="AV596" s="296"/>
      <c r="AW596" s="296"/>
      <c r="AX596" s="296"/>
      <c r="AY596" s="296"/>
      <c r="AZ596" s="296"/>
      <c r="BA596" s="296"/>
      <c r="BB596" s="296"/>
      <c r="BC596" s="296"/>
      <c r="BD596" s="296"/>
      <c r="BE596" s="296"/>
      <c r="BF596" s="296"/>
      <c r="BG596" s="296"/>
      <c r="BH596" s="296"/>
      <c r="BI596" s="296"/>
      <c r="BJ596" s="296"/>
      <c r="BK596" s="296"/>
      <c r="BL596" s="296"/>
      <c r="BM596" s="296"/>
      <c r="BN596" s="296"/>
      <c r="BO596" s="296"/>
      <c r="BP596" s="296"/>
      <c r="BQ596" s="296"/>
      <c r="BR596" s="296"/>
      <c r="BS596" s="296"/>
      <c r="BT596" s="296"/>
      <c r="BU596" s="296"/>
      <c r="BV596" s="296"/>
      <c r="BW596" s="296"/>
      <c r="BX596" s="296"/>
      <c r="BY596" s="296"/>
      <c r="BZ596" s="296"/>
      <c r="CA596" s="296"/>
      <c r="CB596" s="296"/>
      <c r="CC596" s="296"/>
      <c r="CD596" s="296"/>
      <c r="CE596" s="296"/>
      <c r="CF596" s="296"/>
      <c r="CG596" s="296"/>
      <c r="CH596" s="296"/>
      <c r="CI596" s="296"/>
      <c r="CJ596" s="296"/>
      <c r="CK596" s="296"/>
      <c r="CL596" s="296"/>
      <c r="CM596" s="296"/>
      <c r="CN596" s="296"/>
      <c r="CO596" s="296"/>
      <c r="CP596" s="296"/>
      <c r="CQ596" s="296"/>
      <c r="CR596" s="296"/>
      <c r="CS596" s="296"/>
      <c r="CT596" s="296"/>
      <c r="CU596" s="296"/>
      <c r="CV596" s="296"/>
      <c r="CW596" s="296"/>
      <c r="CX596" s="296"/>
      <c r="CY596" s="296"/>
      <c r="CZ596" s="296"/>
      <c r="DA596" s="296"/>
      <c r="DB596" s="296"/>
      <c r="DC596" s="296"/>
      <c r="DD596" s="296"/>
      <c r="DE596" s="296"/>
      <c r="DF596" s="296"/>
      <c r="DG596" s="296"/>
      <c r="DH596" s="296"/>
      <c r="DI596" s="296"/>
      <c r="DJ596" s="296"/>
      <c r="DK596" s="296"/>
      <c r="DL596" s="296"/>
      <c r="DM596" s="296"/>
      <c r="DN596" s="296"/>
      <c r="DO596" s="296"/>
      <c r="DP596" s="296"/>
      <c r="DQ596" s="296"/>
      <c r="DR596" s="296"/>
      <c r="DS596" s="296"/>
      <c r="DT596" s="296"/>
      <c r="DU596" s="296"/>
      <c r="DV596" s="296"/>
      <c r="DW596" s="296"/>
      <c r="DX596" s="296"/>
      <c r="DY596" s="296"/>
      <c r="DZ596" s="296"/>
      <c r="EA596" s="296"/>
      <c r="EB596" s="296"/>
    </row>
    <row r="597" spans="1:132" s="292" customFormat="1" x14ac:dyDescent="0.2">
      <c r="A597" s="529" t="s">
        <v>8353</v>
      </c>
      <c r="B597" s="530" t="s">
        <v>7697</v>
      </c>
      <c r="C597" s="530" t="s">
        <v>7131</v>
      </c>
      <c r="D597" s="530" t="s">
        <v>8354</v>
      </c>
      <c r="E597" s="546">
        <v>6762</v>
      </c>
      <c r="F597" s="534">
        <v>4057.2</v>
      </c>
      <c r="G597" s="296"/>
      <c r="H597" s="296"/>
      <c r="I597" s="296"/>
      <c r="J597" s="296"/>
      <c r="K597" s="296"/>
      <c r="L597" s="296"/>
      <c r="M597" s="296"/>
      <c r="N597" s="296"/>
      <c r="O597" s="296"/>
      <c r="P597" s="296"/>
      <c r="Q597" s="296"/>
      <c r="R597" s="296"/>
      <c r="S597" s="296"/>
      <c r="T597" s="296"/>
      <c r="U597" s="296"/>
      <c r="V597" s="296"/>
      <c r="W597" s="296"/>
      <c r="X597" s="296"/>
      <c r="Y597" s="296"/>
      <c r="Z597" s="296"/>
      <c r="AA597" s="296"/>
      <c r="AB597" s="296"/>
      <c r="AC597" s="296"/>
      <c r="AD597" s="296"/>
      <c r="AE597" s="296"/>
      <c r="AF597" s="296"/>
      <c r="AG597" s="296"/>
      <c r="AH597" s="296"/>
      <c r="AI597" s="296"/>
      <c r="AJ597" s="296"/>
      <c r="AK597" s="296"/>
      <c r="AL597" s="296"/>
      <c r="AM597" s="296"/>
      <c r="AN597" s="296"/>
      <c r="AO597" s="296"/>
      <c r="AP597" s="296"/>
      <c r="AQ597" s="296"/>
      <c r="AR597" s="296"/>
      <c r="AS597" s="296"/>
      <c r="AT597" s="296"/>
      <c r="AU597" s="296"/>
      <c r="AV597" s="296"/>
      <c r="AW597" s="296"/>
      <c r="AX597" s="296"/>
      <c r="AY597" s="296"/>
      <c r="AZ597" s="296"/>
      <c r="BA597" s="296"/>
      <c r="BB597" s="296"/>
      <c r="BC597" s="296"/>
      <c r="BD597" s="296"/>
      <c r="BE597" s="296"/>
      <c r="BF597" s="296"/>
      <c r="BG597" s="296"/>
      <c r="BH597" s="296"/>
      <c r="BI597" s="296"/>
      <c r="BJ597" s="296"/>
      <c r="BK597" s="296"/>
      <c r="BL597" s="296"/>
      <c r="BM597" s="296"/>
      <c r="BN597" s="296"/>
      <c r="BO597" s="296"/>
      <c r="BP597" s="296"/>
      <c r="BQ597" s="296"/>
      <c r="BR597" s="296"/>
      <c r="BS597" s="296"/>
      <c r="BT597" s="296"/>
      <c r="BU597" s="296"/>
      <c r="BV597" s="296"/>
      <c r="BW597" s="296"/>
      <c r="BX597" s="296"/>
      <c r="BY597" s="296"/>
      <c r="BZ597" s="296"/>
      <c r="CA597" s="296"/>
      <c r="CB597" s="296"/>
      <c r="CC597" s="296"/>
      <c r="CD597" s="296"/>
      <c r="CE597" s="296"/>
      <c r="CF597" s="296"/>
      <c r="CG597" s="296"/>
      <c r="CH597" s="296"/>
      <c r="CI597" s="296"/>
      <c r="CJ597" s="296"/>
      <c r="CK597" s="296"/>
      <c r="CL597" s="296"/>
      <c r="CM597" s="296"/>
      <c r="CN597" s="296"/>
      <c r="CO597" s="296"/>
      <c r="CP597" s="296"/>
      <c r="CQ597" s="296"/>
      <c r="CR597" s="296"/>
      <c r="CS597" s="296"/>
      <c r="CT597" s="296"/>
      <c r="CU597" s="296"/>
      <c r="CV597" s="296"/>
      <c r="CW597" s="296"/>
      <c r="CX597" s="296"/>
      <c r="CY597" s="296"/>
      <c r="CZ597" s="296"/>
      <c r="DA597" s="296"/>
      <c r="DB597" s="296"/>
      <c r="DC597" s="296"/>
      <c r="DD597" s="296"/>
      <c r="DE597" s="296"/>
      <c r="DF597" s="296"/>
      <c r="DG597" s="296"/>
      <c r="DH597" s="296"/>
      <c r="DI597" s="296"/>
      <c r="DJ597" s="296"/>
      <c r="DK597" s="296"/>
      <c r="DL597" s="296"/>
      <c r="DM597" s="296"/>
      <c r="DN597" s="296"/>
      <c r="DO597" s="296"/>
      <c r="DP597" s="296"/>
      <c r="DQ597" s="296"/>
      <c r="DR597" s="296"/>
      <c r="DS597" s="296"/>
      <c r="DT597" s="296"/>
      <c r="DU597" s="296"/>
      <c r="DV597" s="296"/>
      <c r="DW597" s="296"/>
      <c r="DX597" s="296"/>
      <c r="DY597" s="296"/>
      <c r="DZ597" s="296"/>
      <c r="EA597" s="296"/>
      <c r="EB597" s="296"/>
    </row>
    <row r="598" spans="1:132" s="292" customFormat="1" x14ac:dyDescent="0.2">
      <c r="A598" s="529" t="s">
        <v>8352</v>
      </c>
      <c r="B598" s="530"/>
      <c r="C598" s="530"/>
      <c r="D598" s="530"/>
      <c r="E598" s="546"/>
      <c r="F598" s="534"/>
      <c r="G598" s="296"/>
      <c r="H598" s="296"/>
      <c r="I598" s="296"/>
      <c r="J598" s="296"/>
      <c r="K598" s="296"/>
      <c r="L598" s="296"/>
      <c r="M598" s="296"/>
      <c r="N598" s="296"/>
      <c r="O598" s="296"/>
      <c r="P598" s="296"/>
      <c r="Q598" s="296"/>
      <c r="R598" s="296"/>
      <c r="S598" s="296"/>
      <c r="T598" s="296"/>
      <c r="U598" s="296"/>
      <c r="V598" s="296"/>
      <c r="W598" s="296"/>
      <c r="X598" s="296"/>
      <c r="Y598" s="296"/>
      <c r="Z598" s="296"/>
      <c r="AA598" s="296"/>
      <c r="AB598" s="296"/>
      <c r="AC598" s="296"/>
      <c r="AD598" s="296"/>
      <c r="AE598" s="296"/>
      <c r="AF598" s="296"/>
      <c r="AG598" s="296"/>
      <c r="AH598" s="296"/>
      <c r="AI598" s="296"/>
      <c r="AJ598" s="296"/>
      <c r="AK598" s="296"/>
      <c r="AL598" s="296"/>
      <c r="AM598" s="296"/>
      <c r="AN598" s="296"/>
      <c r="AO598" s="296"/>
      <c r="AP598" s="296"/>
      <c r="AQ598" s="296"/>
      <c r="AR598" s="296"/>
      <c r="AS598" s="296"/>
      <c r="AT598" s="296"/>
      <c r="AU598" s="296"/>
      <c r="AV598" s="296"/>
      <c r="AW598" s="296"/>
      <c r="AX598" s="296"/>
      <c r="AY598" s="296"/>
      <c r="AZ598" s="296"/>
      <c r="BA598" s="296"/>
      <c r="BB598" s="296"/>
      <c r="BC598" s="296"/>
      <c r="BD598" s="296"/>
      <c r="BE598" s="296"/>
      <c r="BF598" s="296"/>
      <c r="BG598" s="296"/>
      <c r="BH598" s="296"/>
      <c r="BI598" s="296"/>
      <c r="BJ598" s="296"/>
      <c r="BK598" s="296"/>
      <c r="BL598" s="296"/>
      <c r="BM598" s="296"/>
      <c r="BN598" s="296"/>
      <c r="BO598" s="296"/>
      <c r="BP598" s="296"/>
      <c r="BQ598" s="296"/>
      <c r="BR598" s="296"/>
      <c r="BS598" s="296"/>
      <c r="BT598" s="296"/>
      <c r="BU598" s="296"/>
      <c r="BV598" s="296"/>
      <c r="BW598" s="296"/>
      <c r="BX598" s="296"/>
      <c r="BY598" s="296"/>
      <c r="BZ598" s="296"/>
      <c r="CA598" s="296"/>
      <c r="CB598" s="296"/>
      <c r="CC598" s="296"/>
      <c r="CD598" s="296"/>
      <c r="CE598" s="296"/>
      <c r="CF598" s="296"/>
      <c r="CG598" s="296"/>
      <c r="CH598" s="296"/>
      <c r="CI598" s="296"/>
      <c r="CJ598" s="296"/>
      <c r="CK598" s="296"/>
      <c r="CL598" s="296"/>
      <c r="CM598" s="296"/>
      <c r="CN598" s="296"/>
      <c r="CO598" s="296"/>
      <c r="CP598" s="296"/>
      <c r="CQ598" s="296"/>
      <c r="CR598" s="296"/>
      <c r="CS598" s="296"/>
      <c r="CT598" s="296"/>
      <c r="CU598" s="296"/>
      <c r="CV598" s="296"/>
      <c r="CW598" s="296"/>
      <c r="CX598" s="296"/>
      <c r="CY598" s="296"/>
      <c r="CZ598" s="296"/>
      <c r="DA598" s="296"/>
      <c r="DB598" s="296"/>
      <c r="DC598" s="296"/>
      <c r="DD598" s="296"/>
      <c r="DE598" s="296"/>
      <c r="DF598" s="296"/>
      <c r="DG598" s="296"/>
      <c r="DH598" s="296"/>
      <c r="DI598" s="296"/>
      <c r="DJ598" s="296"/>
      <c r="DK598" s="296"/>
      <c r="DL598" s="296"/>
      <c r="DM598" s="296"/>
      <c r="DN598" s="296"/>
      <c r="DO598" s="296"/>
      <c r="DP598" s="296"/>
      <c r="DQ598" s="296"/>
      <c r="DR598" s="296"/>
      <c r="DS598" s="296"/>
      <c r="DT598" s="296"/>
      <c r="DU598" s="296"/>
      <c r="DV598" s="296"/>
      <c r="DW598" s="296"/>
      <c r="DX598" s="296"/>
      <c r="DY598" s="296"/>
      <c r="DZ598" s="296"/>
      <c r="EA598" s="296"/>
      <c r="EB598" s="296"/>
    </row>
    <row r="599" spans="1:132" s="292" customFormat="1" x14ac:dyDescent="0.2">
      <c r="A599" s="541" t="s">
        <v>8355</v>
      </c>
      <c r="B599" s="539" t="s">
        <v>8356</v>
      </c>
      <c r="C599" s="530" t="s">
        <v>8357</v>
      </c>
      <c r="D599" s="539" t="s">
        <v>8358</v>
      </c>
      <c r="E599" s="534">
        <v>6000</v>
      </c>
      <c r="F599" s="534">
        <v>3600</v>
      </c>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6"/>
      <c r="AL599" s="296"/>
      <c r="AM599" s="296"/>
      <c r="AN599" s="296"/>
      <c r="AO599" s="296"/>
      <c r="AP599" s="296"/>
      <c r="AQ599" s="296"/>
      <c r="AR599" s="296"/>
      <c r="AS599" s="296"/>
      <c r="AT599" s="296"/>
      <c r="AU599" s="296"/>
      <c r="AV599" s="296"/>
      <c r="AW599" s="296"/>
      <c r="AX599" s="296"/>
      <c r="AY599" s="296"/>
      <c r="AZ599" s="296"/>
      <c r="BA599" s="296"/>
      <c r="BB599" s="296"/>
      <c r="BC599" s="296"/>
      <c r="BD599" s="296"/>
      <c r="BE599" s="296"/>
      <c r="BF599" s="296"/>
      <c r="BG599" s="296"/>
      <c r="BH599" s="296"/>
      <c r="BI599" s="296"/>
      <c r="BJ599" s="296"/>
      <c r="BK599" s="296"/>
      <c r="BL599" s="296"/>
      <c r="BM599" s="296"/>
      <c r="BN599" s="296"/>
      <c r="BO599" s="296"/>
      <c r="BP599" s="296"/>
      <c r="BQ599" s="296"/>
      <c r="BR599" s="296"/>
      <c r="BS599" s="296"/>
      <c r="BT599" s="296"/>
      <c r="BU599" s="296"/>
      <c r="BV599" s="296"/>
      <c r="BW599" s="296"/>
      <c r="BX599" s="296"/>
      <c r="BY599" s="296"/>
      <c r="BZ599" s="296"/>
      <c r="CA599" s="296"/>
      <c r="CB599" s="296"/>
      <c r="CC599" s="296"/>
      <c r="CD599" s="296"/>
      <c r="CE599" s="296"/>
      <c r="CF599" s="296"/>
      <c r="CG599" s="296"/>
      <c r="CH599" s="296"/>
      <c r="CI599" s="296"/>
      <c r="CJ599" s="296"/>
      <c r="CK599" s="296"/>
      <c r="CL599" s="296"/>
      <c r="CM599" s="296"/>
      <c r="CN599" s="296"/>
      <c r="CO599" s="296"/>
      <c r="CP599" s="296"/>
      <c r="CQ599" s="296"/>
      <c r="CR599" s="296"/>
      <c r="CS599" s="296"/>
      <c r="CT599" s="296"/>
      <c r="CU599" s="296"/>
      <c r="CV599" s="296"/>
      <c r="CW599" s="296"/>
      <c r="CX599" s="296"/>
      <c r="CY599" s="296"/>
      <c r="CZ599" s="296"/>
      <c r="DA599" s="296"/>
      <c r="DB599" s="296"/>
      <c r="DC599" s="296"/>
      <c r="DD599" s="296"/>
      <c r="DE599" s="296"/>
      <c r="DF599" s="296"/>
      <c r="DG599" s="296"/>
      <c r="DH599" s="296"/>
      <c r="DI599" s="296"/>
      <c r="DJ599" s="296"/>
      <c r="DK599" s="296"/>
      <c r="DL599" s="296"/>
      <c r="DM599" s="296"/>
      <c r="DN599" s="296"/>
      <c r="DO599" s="296"/>
      <c r="DP599" s="296"/>
      <c r="DQ599" s="296"/>
      <c r="DR599" s="296"/>
      <c r="DS599" s="296"/>
      <c r="DT599" s="296"/>
      <c r="DU599" s="296"/>
      <c r="DV599" s="296"/>
      <c r="DW599" s="296"/>
      <c r="DX599" s="296"/>
      <c r="DY599" s="296"/>
      <c r="DZ599" s="296"/>
      <c r="EA599" s="296"/>
      <c r="EB599" s="296"/>
    </row>
    <row r="600" spans="1:132" s="292" customFormat="1" x14ac:dyDescent="0.2">
      <c r="A600" s="541"/>
      <c r="B600" s="539"/>
      <c r="C600" s="530"/>
      <c r="D600" s="539"/>
      <c r="E600" s="534"/>
      <c r="F600" s="534"/>
      <c r="G600" s="296"/>
      <c r="H600" s="296"/>
      <c r="I600" s="296"/>
      <c r="J600" s="296"/>
      <c r="K600" s="296"/>
      <c r="L600" s="296"/>
      <c r="M600" s="296"/>
      <c r="N600" s="296"/>
      <c r="O600" s="296"/>
      <c r="P600" s="296"/>
      <c r="Q600" s="296"/>
      <c r="R600" s="296"/>
      <c r="S600" s="296"/>
      <c r="T600" s="296"/>
      <c r="U600" s="296"/>
      <c r="V600" s="296"/>
      <c r="W600" s="296"/>
      <c r="X600" s="296"/>
      <c r="Y600" s="296"/>
      <c r="Z600" s="296"/>
      <c r="AA600" s="296"/>
      <c r="AB600" s="296"/>
      <c r="AC600" s="296"/>
      <c r="AD600" s="296"/>
      <c r="AE600" s="296"/>
      <c r="AF600" s="296"/>
      <c r="AG600" s="296"/>
      <c r="AH600" s="296"/>
      <c r="AI600" s="296"/>
      <c r="AJ600" s="296"/>
      <c r="AK600" s="296"/>
      <c r="AL600" s="296"/>
      <c r="AM600" s="296"/>
      <c r="AN600" s="296"/>
      <c r="AO600" s="296"/>
      <c r="AP600" s="296"/>
      <c r="AQ600" s="296"/>
      <c r="AR600" s="296"/>
      <c r="AS600" s="296"/>
      <c r="AT600" s="296"/>
      <c r="AU600" s="296"/>
      <c r="AV600" s="296"/>
      <c r="AW600" s="296"/>
      <c r="AX600" s="296"/>
      <c r="AY600" s="296"/>
      <c r="AZ600" s="296"/>
      <c r="BA600" s="296"/>
      <c r="BB600" s="296"/>
      <c r="BC600" s="296"/>
      <c r="BD600" s="296"/>
      <c r="BE600" s="296"/>
      <c r="BF600" s="296"/>
      <c r="BG600" s="296"/>
      <c r="BH600" s="296"/>
      <c r="BI600" s="296"/>
      <c r="BJ600" s="296"/>
      <c r="BK600" s="296"/>
      <c r="BL600" s="296"/>
      <c r="BM600" s="296"/>
      <c r="BN600" s="296"/>
      <c r="BO600" s="296"/>
      <c r="BP600" s="296"/>
      <c r="BQ600" s="296"/>
      <c r="BR600" s="296"/>
      <c r="BS600" s="296"/>
      <c r="BT600" s="296"/>
      <c r="BU600" s="296"/>
      <c r="BV600" s="296"/>
      <c r="BW600" s="296"/>
      <c r="BX600" s="296"/>
      <c r="BY600" s="296"/>
      <c r="BZ600" s="296"/>
      <c r="CA600" s="296"/>
      <c r="CB600" s="296"/>
      <c r="CC600" s="296"/>
      <c r="CD600" s="296"/>
      <c r="CE600" s="296"/>
      <c r="CF600" s="296"/>
      <c r="CG600" s="296"/>
      <c r="CH600" s="296"/>
      <c r="CI600" s="296"/>
      <c r="CJ600" s="296"/>
      <c r="CK600" s="296"/>
      <c r="CL600" s="296"/>
      <c r="CM600" s="296"/>
      <c r="CN600" s="296"/>
      <c r="CO600" s="296"/>
      <c r="CP600" s="296"/>
      <c r="CQ600" s="296"/>
      <c r="CR600" s="296"/>
      <c r="CS600" s="296"/>
      <c r="CT600" s="296"/>
      <c r="CU600" s="296"/>
      <c r="CV600" s="296"/>
      <c r="CW600" s="296"/>
      <c r="CX600" s="296"/>
      <c r="CY600" s="296"/>
      <c r="CZ600" s="296"/>
      <c r="DA600" s="296"/>
      <c r="DB600" s="296"/>
      <c r="DC600" s="296"/>
      <c r="DD600" s="296"/>
      <c r="DE600" s="296"/>
      <c r="DF600" s="296"/>
      <c r="DG600" s="296"/>
      <c r="DH600" s="296"/>
      <c r="DI600" s="296"/>
      <c r="DJ600" s="296"/>
      <c r="DK600" s="296"/>
      <c r="DL600" s="296"/>
      <c r="DM600" s="296"/>
      <c r="DN600" s="296"/>
      <c r="DO600" s="296"/>
      <c r="DP600" s="296"/>
      <c r="DQ600" s="296"/>
      <c r="DR600" s="296"/>
      <c r="DS600" s="296"/>
      <c r="DT600" s="296"/>
      <c r="DU600" s="296"/>
      <c r="DV600" s="296"/>
      <c r="DW600" s="296"/>
      <c r="DX600" s="296"/>
      <c r="DY600" s="296"/>
      <c r="DZ600" s="296"/>
      <c r="EA600" s="296"/>
      <c r="EB600" s="296"/>
    </row>
    <row r="601" spans="1:132" s="292" customFormat="1" x14ac:dyDescent="0.2">
      <c r="A601" s="541"/>
      <c r="B601" s="539"/>
      <c r="C601" s="530"/>
      <c r="D601" s="539"/>
      <c r="E601" s="315"/>
      <c r="F601" s="534"/>
      <c r="G601" s="296"/>
      <c r="H601" s="296"/>
      <c r="I601" s="296"/>
      <c r="J601" s="296"/>
      <c r="K601" s="296"/>
      <c r="L601" s="296"/>
      <c r="M601" s="296"/>
      <c r="N601" s="296"/>
      <c r="O601" s="296"/>
      <c r="P601" s="296"/>
      <c r="Q601" s="296"/>
      <c r="R601" s="296"/>
      <c r="S601" s="296"/>
      <c r="T601" s="296"/>
      <c r="U601" s="296"/>
      <c r="V601" s="296"/>
      <c r="W601" s="296"/>
      <c r="X601" s="296"/>
      <c r="Y601" s="296"/>
      <c r="Z601" s="296"/>
      <c r="AA601" s="296"/>
      <c r="AB601" s="296"/>
      <c r="AC601" s="296"/>
      <c r="AD601" s="296"/>
      <c r="AE601" s="296"/>
      <c r="AF601" s="296"/>
      <c r="AG601" s="296"/>
      <c r="AH601" s="296"/>
      <c r="AI601" s="296"/>
      <c r="AJ601" s="296"/>
      <c r="AK601" s="296"/>
      <c r="AL601" s="296"/>
      <c r="AM601" s="296"/>
      <c r="AN601" s="296"/>
      <c r="AO601" s="296"/>
      <c r="AP601" s="296"/>
      <c r="AQ601" s="296"/>
      <c r="AR601" s="296"/>
      <c r="AS601" s="296"/>
      <c r="AT601" s="296"/>
      <c r="AU601" s="296"/>
      <c r="AV601" s="296"/>
      <c r="AW601" s="296"/>
      <c r="AX601" s="296"/>
      <c r="AY601" s="296"/>
      <c r="AZ601" s="296"/>
      <c r="BA601" s="296"/>
      <c r="BB601" s="296"/>
      <c r="BC601" s="296"/>
      <c r="BD601" s="296"/>
      <c r="BE601" s="296"/>
      <c r="BF601" s="296"/>
      <c r="BG601" s="296"/>
      <c r="BH601" s="296"/>
      <c r="BI601" s="296"/>
      <c r="BJ601" s="296"/>
      <c r="BK601" s="296"/>
      <c r="BL601" s="296"/>
      <c r="BM601" s="296"/>
      <c r="BN601" s="296"/>
      <c r="BO601" s="296"/>
      <c r="BP601" s="296"/>
      <c r="BQ601" s="296"/>
      <c r="BR601" s="296"/>
      <c r="BS601" s="296"/>
      <c r="BT601" s="296"/>
      <c r="BU601" s="296"/>
      <c r="BV601" s="296"/>
      <c r="BW601" s="296"/>
      <c r="BX601" s="296"/>
      <c r="BY601" s="296"/>
      <c r="BZ601" s="296"/>
      <c r="CA601" s="296"/>
      <c r="CB601" s="296"/>
      <c r="CC601" s="296"/>
      <c r="CD601" s="296"/>
      <c r="CE601" s="296"/>
      <c r="CF601" s="296"/>
      <c r="CG601" s="296"/>
      <c r="CH601" s="296"/>
      <c r="CI601" s="296"/>
      <c r="CJ601" s="296"/>
      <c r="CK601" s="296"/>
      <c r="CL601" s="296"/>
      <c r="CM601" s="296"/>
      <c r="CN601" s="296"/>
      <c r="CO601" s="296"/>
      <c r="CP601" s="296"/>
      <c r="CQ601" s="296"/>
      <c r="CR601" s="296"/>
      <c r="CS601" s="296"/>
      <c r="CT601" s="296"/>
      <c r="CU601" s="296"/>
      <c r="CV601" s="296"/>
      <c r="CW601" s="296"/>
      <c r="CX601" s="296"/>
      <c r="CY601" s="296"/>
      <c r="CZ601" s="296"/>
      <c r="DA601" s="296"/>
      <c r="DB601" s="296"/>
      <c r="DC601" s="296"/>
      <c r="DD601" s="296"/>
      <c r="DE601" s="296"/>
      <c r="DF601" s="296"/>
      <c r="DG601" s="296"/>
      <c r="DH601" s="296"/>
      <c r="DI601" s="296"/>
      <c r="DJ601" s="296"/>
      <c r="DK601" s="296"/>
      <c r="DL601" s="296"/>
      <c r="DM601" s="296"/>
      <c r="DN601" s="296"/>
      <c r="DO601" s="296"/>
      <c r="DP601" s="296"/>
      <c r="DQ601" s="296"/>
      <c r="DR601" s="296"/>
      <c r="DS601" s="296"/>
      <c r="DT601" s="296"/>
      <c r="DU601" s="296"/>
      <c r="DV601" s="296"/>
      <c r="DW601" s="296"/>
      <c r="DX601" s="296"/>
      <c r="DY601" s="296"/>
      <c r="DZ601" s="296"/>
      <c r="EA601" s="296"/>
      <c r="EB601" s="296"/>
    </row>
    <row r="602" spans="1:132" s="292" customFormat="1" x14ac:dyDescent="0.2">
      <c r="A602" s="330" t="s">
        <v>8359</v>
      </c>
      <c r="B602" s="331" t="s">
        <v>8360</v>
      </c>
      <c r="C602" s="331" t="s">
        <v>1160</v>
      </c>
      <c r="D602" s="331" t="s">
        <v>8351</v>
      </c>
      <c r="E602" s="345">
        <v>4500</v>
      </c>
      <c r="F602" s="319">
        <v>2700</v>
      </c>
      <c r="G602" s="296"/>
      <c r="H602" s="296"/>
      <c r="I602" s="296"/>
      <c r="J602" s="296"/>
      <c r="K602" s="296"/>
      <c r="L602" s="296"/>
      <c r="M602" s="296"/>
      <c r="N602" s="296"/>
      <c r="O602" s="296"/>
      <c r="P602" s="296"/>
      <c r="Q602" s="296"/>
      <c r="R602" s="296"/>
      <c r="S602" s="296"/>
      <c r="T602" s="296"/>
      <c r="U602" s="296"/>
      <c r="V602" s="296"/>
      <c r="W602" s="296"/>
      <c r="X602" s="296"/>
      <c r="Y602" s="296"/>
      <c r="Z602" s="296"/>
      <c r="AA602" s="296"/>
      <c r="AB602" s="296"/>
      <c r="AC602" s="296"/>
      <c r="AD602" s="296"/>
      <c r="AE602" s="296"/>
      <c r="AF602" s="296"/>
      <c r="AG602" s="296"/>
      <c r="AH602" s="296"/>
      <c r="AI602" s="296"/>
      <c r="AJ602" s="296"/>
      <c r="AK602" s="296"/>
      <c r="AL602" s="296"/>
      <c r="AM602" s="296"/>
      <c r="AN602" s="296"/>
      <c r="AO602" s="296"/>
      <c r="AP602" s="296"/>
      <c r="AQ602" s="296"/>
      <c r="AR602" s="296"/>
      <c r="AS602" s="296"/>
      <c r="AT602" s="296"/>
      <c r="AU602" s="296"/>
      <c r="AV602" s="296"/>
      <c r="AW602" s="296"/>
      <c r="AX602" s="296"/>
      <c r="AY602" s="296"/>
      <c r="AZ602" s="296"/>
      <c r="BA602" s="296"/>
      <c r="BB602" s="296"/>
      <c r="BC602" s="296"/>
      <c r="BD602" s="296"/>
      <c r="BE602" s="296"/>
      <c r="BF602" s="296"/>
      <c r="BG602" s="296"/>
      <c r="BH602" s="296"/>
      <c r="BI602" s="296"/>
      <c r="BJ602" s="296"/>
      <c r="BK602" s="296"/>
      <c r="BL602" s="296"/>
      <c r="BM602" s="296"/>
      <c r="BN602" s="296"/>
      <c r="BO602" s="296"/>
      <c r="BP602" s="296"/>
      <c r="BQ602" s="296"/>
      <c r="BR602" s="296"/>
      <c r="BS602" s="296"/>
      <c r="BT602" s="296"/>
      <c r="BU602" s="296"/>
      <c r="BV602" s="296"/>
      <c r="BW602" s="296"/>
      <c r="BX602" s="296"/>
      <c r="BY602" s="296"/>
      <c r="BZ602" s="296"/>
      <c r="CA602" s="296"/>
      <c r="CB602" s="296"/>
      <c r="CC602" s="296"/>
      <c r="CD602" s="296"/>
      <c r="CE602" s="296"/>
      <c r="CF602" s="296"/>
      <c r="CG602" s="296"/>
      <c r="CH602" s="296"/>
      <c r="CI602" s="296"/>
      <c r="CJ602" s="296"/>
      <c r="CK602" s="296"/>
      <c r="CL602" s="296"/>
      <c r="CM602" s="296"/>
      <c r="CN602" s="296"/>
      <c r="CO602" s="296"/>
      <c r="CP602" s="296"/>
      <c r="CQ602" s="296"/>
      <c r="CR602" s="296"/>
      <c r="CS602" s="296"/>
      <c r="CT602" s="296"/>
      <c r="CU602" s="296"/>
      <c r="CV602" s="296"/>
      <c r="CW602" s="296"/>
      <c r="CX602" s="296"/>
      <c r="CY602" s="296"/>
      <c r="CZ602" s="296"/>
      <c r="DA602" s="296"/>
      <c r="DB602" s="296"/>
      <c r="DC602" s="296"/>
      <c r="DD602" s="296"/>
      <c r="DE602" s="296"/>
      <c r="DF602" s="296"/>
      <c r="DG602" s="296"/>
      <c r="DH602" s="296"/>
      <c r="DI602" s="296"/>
      <c r="DJ602" s="296"/>
      <c r="DK602" s="296"/>
      <c r="DL602" s="296"/>
      <c r="DM602" s="296"/>
      <c r="DN602" s="296"/>
      <c r="DO602" s="296"/>
      <c r="DP602" s="296"/>
      <c r="DQ602" s="296"/>
      <c r="DR602" s="296"/>
      <c r="DS602" s="296"/>
      <c r="DT602" s="296"/>
      <c r="DU602" s="296"/>
      <c r="DV602" s="296"/>
      <c r="DW602" s="296"/>
      <c r="DX602" s="296"/>
      <c r="DY602" s="296"/>
      <c r="DZ602" s="296"/>
      <c r="EA602" s="296"/>
      <c r="EB602" s="296"/>
    </row>
    <row r="603" spans="1:132" s="292" customFormat="1" ht="37.5" x14ac:dyDescent="0.2">
      <c r="A603" s="330" t="s">
        <v>8361</v>
      </c>
      <c r="B603" s="331" t="s">
        <v>8362</v>
      </c>
      <c r="C603" s="331" t="s">
        <v>8363</v>
      </c>
      <c r="D603" s="331" t="s">
        <v>8364</v>
      </c>
      <c r="E603" s="345">
        <v>1160</v>
      </c>
      <c r="F603" s="319">
        <v>696</v>
      </c>
      <c r="G603" s="296"/>
      <c r="H603" s="296"/>
      <c r="I603" s="296"/>
      <c r="J603" s="296"/>
      <c r="K603" s="296"/>
      <c r="L603" s="296"/>
      <c r="M603" s="296"/>
      <c r="N603" s="296"/>
      <c r="O603" s="296"/>
      <c r="P603" s="296"/>
      <c r="Q603" s="296"/>
      <c r="R603" s="296"/>
      <c r="S603" s="296"/>
      <c r="T603" s="296"/>
      <c r="U603" s="296"/>
      <c r="V603" s="296"/>
      <c r="W603" s="296"/>
      <c r="X603" s="296"/>
      <c r="Y603" s="296"/>
      <c r="Z603" s="296"/>
      <c r="AA603" s="296"/>
      <c r="AB603" s="296"/>
      <c r="AC603" s="296"/>
      <c r="AD603" s="296"/>
      <c r="AE603" s="296"/>
      <c r="AF603" s="296"/>
      <c r="AG603" s="296"/>
      <c r="AH603" s="296"/>
      <c r="AI603" s="296"/>
      <c r="AJ603" s="296"/>
      <c r="AK603" s="296"/>
      <c r="AL603" s="296"/>
      <c r="AM603" s="296"/>
      <c r="AN603" s="296"/>
      <c r="AO603" s="296"/>
      <c r="AP603" s="296"/>
      <c r="AQ603" s="296"/>
      <c r="AR603" s="296"/>
      <c r="AS603" s="296"/>
      <c r="AT603" s="296"/>
      <c r="AU603" s="296"/>
      <c r="AV603" s="296"/>
      <c r="AW603" s="296"/>
      <c r="AX603" s="296"/>
      <c r="AY603" s="296"/>
      <c r="AZ603" s="296"/>
      <c r="BA603" s="296"/>
      <c r="BB603" s="296"/>
      <c r="BC603" s="296"/>
      <c r="BD603" s="296"/>
      <c r="BE603" s="296"/>
      <c r="BF603" s="296"/>
      <c r="BG603" s="296"/>
      <c r="BH603" s="296"/>
      <c r="BI603" s="296"/>
      <c r="BJ603" s="296"/>
      <c r="BK603" s="296"/>
      <c r="BL603" s="296"/>
      <c r="BM603" s="296"/>
      <c r="BN603" s="296"/>
      <c r="BO603" s="296"/>
      <c r="BP603" s="296"/>
      <c r="BQ603" s="296"/>
      <c r="BR603" s="296"/>
      <c r="BS603" s="296"/>
      <c r="BT603" s="296"/>
      <c r="BU603" s="296"/>
      <c r="BV603" s="296"/>
      <c r="BW603" s="296"/>
      <c r="BX603" s="296"/>
      <c r="BY603" s="296"/>
      <c r="BZ603" s="296"/>
      <c r="CA603" s="296"/>
      <c r="CB603" s="296"/>
      <c r="CC603" s="296"/>
      <c r="CD603" s="296"/>
      <c r="CE603" s="296"/>
      <c r="CF603" s="296"/>
      <c r="CG603" s="296"/>
      <c r="CH603" s="296"/>
      <c r="CI603" s="296"/>
      <c r="CJ603" s="296"/>
      <c r="CK603" s="296"/>
      <c r="CL603" s="296"/>
      <c r="CM603" s="296"/>
      <c r="CN603" s="296"/>
      <c r="CO603" s="296"/>
      <c r="CP603" s="296"/>
      <c r="CQ603" s="296"/>
      <c r="CR603" s="296"/>
      <c r="CS603" s="296"/>
      <c r="CT603" s="296"/>
      <c r="CU603" s="296"/>
      <c r="CV603" s="296"/>
      <c r="CW603" s="296"/>
      <c r="CX603" s="296"/>
      <c r="CY603" s="296"/>
      <c r="CZ603" s="296"/>
      <c r="DA603" s="296"/>
      <c r="DB603" s="296"/>
      <c r="DC603" s="296"/>
      <c r="DD603" s="296"/>
      <c r="DE603" s="296"/>
      <c r="DF603" s="296"/>
      <c r="DG603" s="296"/>
      <c r="DH603" s="296"/>
      <c r="DI603" s="296"/>
      <c r="DJ603" s="296"/>
      <c r="DK603" s="296"/>
      <c r="DL603" s="296"/>
      <c r="DM603" s="296"/>
      <c r="DN603" s="296"/>
      <c r="DO603" s="296"/>
      <c r="DP603" s="296"/>
      <c r="DQ603" s="296"/>
      <c r="DR603" s="296"/>
      <c r="DS603" s="296"/>
      <c r="DT603" s="296"/>
      <c r="DU603" s="296"/>
      <c r="DV603" s="296"/>
      <c r="DW603" s="296"/>
      <c r="DX603" s="296"/>
      <c r="DY603" s="296"/>
      <c r="DZ603" s="296"/>
      <c r="EA603" s="296"/>
      <c r="EB603" s="296"/>
    </row>
    <row r="604" spans="1:132" s="292" customFormat="1" x14ac:dyDescent="0.2">
      <c r="A604" s="330" t="s">
        <v>8365</v>
      </c>
      <c r="B604" s="331" t="s">
        <v>8366</v>
      </c>
      <c r="C604" s="331" t="s">
        <v>3974</v>
      </c>
      <c r="D604" s="331" t="s">
        <v>3582</v>
      </c>
      <c r="E604" s="341">
        <v>2200</v>
      </c>
      <c r="F604" s="319">
        <v>1320</v>
      </c>
      <c r="G604" s="296"/>
      <c r="H604" s="296"/>
      <c r="I604" s="296"/>
      <c r="J604" s="296"/>
      <c r="K604" s="296"/>
      <c r="L604" s="296"/>
      <c r="M604" s="296"/>
      <c r="N604" s="296"/>
      <c r="O604" s="296"/>
      <c r="P604" s="296"/>
      <c r="Q604" s="296"/>
      <c r="R604" s="296"/>
      <c r="S604" s="296"/>
      <c r="T604" s="296"/>
      <c r="U604" s="296"/>
      <c r="V604" s="296"/>
      <c r="W604" s="296"/>
      <c r="X604" s="296"/>
      <c r="Y604" s="296"/>
      <c r="Z604" s="296"/>
      <c r="AA604" s="296"/>
      <c r="AB604" s="296"/>
      <c r="AC604" s="296"/>
      <c r="AD604" s="296"/>
      <c r="AE604" s="296"/>
      <c r="AF604" s="296"/>
      <c r="AG604" s="296"/>
      <c r="AH604" s="296"/>
      <c r="AI604" s="296"/>
      <c r="AJ604" s="296"/>
      <c r="AK604" s="296"/>
      <c r="AL604" s="296"/>
      <c r="AM604" s="296"/>
      <c r="AN604" s="296"/>
      <c r="AO604" s="296"/>
      <c r="AP604" s="296"/>
      <c r="AQ604" s="296"/>
      <c r="AR604" s="296"/>
      <c r="AS604" s="296"/>
      <c r="AT604" s="296"/>
      <c r="AU604" s="296"/>
      <c r="AV604" s="296"/>
      <c r="AW604" s="296"/>
      <c r="AX604" s="296"/>
      <c r="AY604" s="296"/>
      <c r="AZ604" s="296"/>
      <c r="BA604" s="296"/>
      <c r="BB604" s="296"/>
      <c r="BC604" s="296"/>
      <c r="BD604" s="296"/>
      <c r="BE604" s="296"/>
      <c r="BF604" s="296"/>
      <c r="BG604" s="296"/>
      <c r="BH604" s="296"/>
      <c r="BI604" s="296"/>
      <c r="BJ604" s="296"/>
      <c r="BK604" s="296"/>
      <c r="BL604" s="296"/>
      <c r="BM604" s="296"/>
      <c r="BN604" s="296"/>
      <c r="BO604" s="296"/>
      <c r="BP604" s="296"/>
      <c r="BQ604" s="296"/>
      <c r="BR604" s="296"/>
      <c r="BS604" s="296"/>
      <c r="BT604" s="296"/>
      <c r="BU604" s="296"/>
      <c r="BV604" s="296"/>
      <c r="BW604" s="296"/>
      <c r="BX604" s="296"/>
      <c r="BY604" s="296"/>
      <c r="BZ604" s="296"/>
      <c r="CA604" s="296"/>
      <c r="CB604" s="296"/>
      <c r="CC604" s="296"/>
      <c r="CD604" s="296"/>
      <c r="CE604" s="296"/>
      <c r="CF604" s="296"/>
      <c r="CG604" s="296"/>
      <c r="CH604" s="296"/>
      <c r="CI604" s="296"/>
      <c r="CJ604" s="296"/>
      <c r="CK604" s="296"/>
      <c r="CL604" s="296"/>
      <c r="CM604" s="296"/>
      <c r="CN604" s="296"/>
      <c r="CO604" s="296"/>
      <c r="CP604" s="296"/>
      <c r="CQ604" s="296"/>
      <c r="CR604" s="296"/>
      <c r="CS604" s="296"/>
      <c r="CT604" s="296"/>
      <c r="CU604" s="296"/>
      <c r="CV604" s="296"/>
      <c r="CW604" s="296"/>
      <c r="CX604" s="296"/>
      <c r="CY604" s="296"/>
      <c r="CZ604" s="296"/>
      <c r="DA604" s="296"/>
      <c r="DB604" s="296"/>
      <c r="DC604" s="296"/>
      <c r="DD604" s="296"/>
      <c r="DE604" s="296"/>
      <c r="DF604" s="296"/>
      <c r="DG604" s="296"/>
      <c r="DH604" s="296"/>
      <c r="DI604" s="296"/>
      <c r="DJ604" s="296"/>
      <c r="DK604" s="296"/>
      <c r="DL604" s="296"/>
      <c r="DM604" s="296"/>
      <c r="DN604" s="296"/>
      <c r="DO604" s="296"/>
      <c r="DP604" s="296"/>
      <c r="DQ604" s="296"/>
      <c r="DR604" s="296"/>
      <c r="DS604" s="296"/>
      <c r="DT604" s="296"/>
      <c r="DU604" s="296"/>
      <c r="DV604" s="296"/>
      <c r="DW604" s="296"/>
      <c r="DX604" s="296"/>
      <c r="DY604" s="296"/>
      <c r="DZ604" s="296"/>
      <c r="EA604" s="296"/>
      <c r="EB604" s="296"/>
    </row>
    <row r="605" spans="1:132" s="292" customFormat="1" ht="37.5" x14ac:dyDescent="0.2">
      <c r="A605" s="330" t="s">
        <v>8367</v>
      </c>
      <c r="B605" s="331" t="s">
        <v>8368</v>
      </c>
      <c r="C605" s="530" t="s">
        <v>7884</v>
      </c>
      <c r="D605" s="530"/>
      <c r="E605" s="341">
        <v>4360</v>
      </c>
      <c r="F605" s="319">
        <v>2616</v>
      </c>
      <c r="G605" s="296"/>
      <c r="H605" s="296"/>
      <c r="I605" s="296"/>
      <c r="J605" s="296"/>
      <c r="K605" s="296"/>
      <c r="L605" s="296"/>
      <c r="M605" s="296"/>
      <c r="N605" s="296"/>
      <c r="O605" s="296"/>
      <c r="P605" s="296"/>
      <c r="Q605" s="296"/>
      <c r="R605" s="296"/>
      <c r="S605" s="296"/>
      <c r="T605" s="296"/>
      <c r="U605" s="296"/>
      <c r="V605" s="296"/>
      <c r="W605" s="296"/>
      <c r="X605" s="296"/>
      <c r="Y605" s="296"/>
      <c r="Z605" s="296"/>
      <c r="AA605" s="296"/>
      <c r="AB605" s="296"/>
      <c r="AC605" s="296"/>
      <c r="AD605" s="296"/>
      <c r="AE605" s="296"/>
      <c r="AF605" s="296"/>
      <c r="AG605" s="296"/>
      <c r="AH605" s="296"/>
      <c r="AI605" s="296"/>
      <c r="AJ605" s="296"/>
      <c r="AK605" s="296"/>
      <c r="AL605" s="296"/>
      <c r="AM605" s="296"/>
      <c r="AN605" s="296"/>
      <c r="AO605" s="296"/>
      <c r="AP605" s="296"/>
      <c r="AQ605" s="296"/>
      <c r="AR605" s="296"/>
      <c r="AS605" s="296"/>
      <c r="AT605" s="296"/>
      <c r="AU605" s="296"/>
      <c r="AV605" s="296"/>
      <c r="AW605" s="296"/>
      <c r="AX605" s="296"/>
      <c r="AY605" s="296"/>
      <c r="AZ605" s="296"/>
      <c r="BA605" s="296"/>
      <c r="BB605" s="296"/>
      <c r="BC605" s="296"/>
      <c r="BD605" s="296"/>
      <c r="BE605" s="296"/>
      <c r="BF605" s="296"/>
      <c r="BG605" s="296"/>
      <c r="BH605" s="296"/>
      <c r="BI605" s="296"/>
      <c r="BJ605" s="296"/>
      <c r="BK605" s="296"/>
      <c r="BL605" s="296"/>
      <c r="BM605" s="296"/>
      <c r="BN605" s="296"/>
      <c r="BO605" s="296"/>
      <c r="BP605" s="296"/>
      <c r="BQ605" s="296"/>
      <c r="BR605" s="296"/>
      <c r="BS605" s="296"/>
      <c r="BT605" s="296"/>
      <c r="BU605" s="296"/>
      <c r="BV605" s="296"/>
      <c r="BW605" s="296"/>
      <c r="BX605" s="296"/>
      <c r="BY605" s="296"/>
      <c r="BZ605" s="296"/>
      <c r="CA605" s="296"/>
      <c r="CB605" s="296"/>
      <c r="CC605" s="296"/>
      <c r="CD605" s="296"/>
      <c r="CE605" s="296"/>
      <c r="CF605" s="296"/>
      <c r="CG605" s="296"/>
      <c r="CH605" s="296"/>
      <c r="CI605" s="296"/>
      <c r="CJ605" s="296"/>
      <c r="CK605" s="296"/>
      <c r="CL605" s="296"/>
      <c r="CM605" s="296"/>
      <c r="CN605" s="296"/>
      <c r="CO605" s="296"/>
      <c r="CP605" s="296"/>
      <c r="CQ605" s="296"/>
      <c r="CR605" s="296"/>
      <c r="CS605" s="296"/>
      <c r="CT605" s="296"/>
      <c r="CU605" s="296"/>
      <c r="CV605" s="296"/>
      <c r="CW605" s="296"/>
      <c r="CX605" s="296"/>
      <c r="CY605" s="296"/>
      <c r="CZ605" s="296"/>
      <c r="DA605" s="296"/>
      <c r="DB605" s="296"/>
      <c r="DC605" s="296"/>
      <c r="DD605" s="296"/>
      <c r="DE605" s="296"/>
      <c r="DF605" s="296"/>
      <c r="DG605" s="296"/>
      <c r="DH605" s="296"/>
      <c r="DI605" s="296"/>
      <c r="DJ605" s="296"/>
      <c r="DK605" s="296"/>
      <c r="DL605" s="296"/>
      <c r="DM605" s="296"/>
      <c r="DN605" s="296"/>
      <c r="DO605" s="296"/>
      <c r="DP605" s="296"/>
      <c r="DQ605" s="296"/>
      <c r="DR605" s="296"/>
      <c r="DS605" s="296"/>
      <c r="DT605" s="296"/>
      <c r="DU605" s="296"/>
      <c r="DV605" s="296"/>
      <c r="DW605" s="296"/>
      <c r="DX605" s="296"/>
      <c r="DY605" s="296"/>
      <c r="DZ605" s="296"/>
      <c r="EA605" s="296"/>
      <c r="EB605" s="296"/>
    </row>
    <row r="606" spans="1:132" s="292" customFormat="1" ht="37.5" x14ac:dyDescent="0.2">
      <c r="A606" s="330" t="s">
        <v>8369</v>
      </c>
      <c r="B606" s="331" t="s">
        <v>8370</v>
      </c>
      <c r="C606" s="331" t="s">
        <v>8351</v>
      </c>
      <c r="D606" s="331" t="s">
        <v>2568</v>
      </c>
      <c r="E606" s="341">
        <v>3480</v>
      </c>
      <c r="F606" s="319">
        <v>2088</v>
      </c>
      <c r="G606" s="296"/>
      <c r="H606" s="296"/>
      <c r="I606" s="296"/>
      <c r="J606" s="296"/>
      <c r="K606" s="296"/>
      <c r="L606" s="296"/>
      <c r="M606" s="296"/>
      <c r="N606" s="296"/>
      <c r="O606" s="296"/>
      <c r="P606" s="296"/>
      <c r="Q606" s="296"/>
      <c r="R606" s="296"/>
      <c r="S606" s="296"/>
      <c r="T606" s="296"/>
      <c r="U606" s="296"/>
      <c r="V606" s="296"/>
      <c r="W606" s="296"/>
      <c r="X606" s="296"/>
      <c r="Y606" s="296"/>
      <c r="Z606" s="296"/>
      <c r="AA606" s="296"/>
      <c r="AB606" s="296"/>
      <c r="AC606" s="296"/>
      <c r="AD606" s="296"/>
      <c r="AE606" s="296"/>
      <c r="AF606" s="296"/>
      <c r="AG606" s="296"/>
      <c r="AH606" s="296"/>
      <c r="AI606" s="296"/>
      <c r="AJ606" s="296"/>
      <c r="AK606" s="296"/>
      <c r="AL606" s="296"/>
      <c r="AM606" s="296"/>
      <c r="AN606" s="296"/>
      <c r="AO606" s="296"/>
      <c r="AP606" s="296"/>
      <c r="AQ606" s="296"/>
      <c r="AR606" s="296"/>
      <c r="AS606" s="296"/>
      <c r="AT606" s="296"/>
      <c r="AU606" s="296"/>
      <c r="AV606" s="296"/>
      <c r="AW606" s="296"/>
      <c r="AX606" s="296"/>
      <c r="AY606" s="296"/>
      <c r="AZ606" s="296"/>
      <c r="BA606" s="296"/>
      <c r="BB606" s="296"/>
      <c r="BC606" s="296"/>
      <c r="BD606" s="296"/>
      <c r="BE606" s="296"/>
      <c r="BF606" s="296"/>
      <c r="BG606" s="296"/>
      <c r="BH606" s="296"/>
      <c r="BI606" s="296"/>
      <c r="BJ606" s="296"/>
      <c r="BK606" s="296"/>
      <c r="BL606" s="296"/>
      <c r="BM606" s="296"/>
      <c r="BN606" s="296"/>
      <c r="BO606" s="296"/>
      <c r="BP606" s="296"/>
      <c r="BQ606" s="296"/>
      <c r="BR606" s="296"/>
      <c r="BS606" s="296"/>
      <c r="BT606" s="296"/>
      <c r="BU606" s="296"/>
      <c r="BV606" s="296"/>
      <c r="BW606" s="296"/>
      <c r="BX606" s="296"/>
      <c r="BY606" s="296"/>
      <c r="BZ606" s="296"/>
      <c r="CA606" s="296"/>
      <c r="CB606" s="296"/>
      <c r="CC606" s="296"/>
      <c r="CD606" s="296"/>
      <c r="CE606" s="296"/>
      <c r="CF606" s="296"/>
      <c r="CG606" s="296"/>
      <c r="CH606" s="296"/>
      <c r="CI606" s="296"/>
      <c r="CJ606" s="296"/>
      <c r="CK606" s="296"/>
      <c r="CL606" s="296"/>
      <c r="CM606" s="296"/>
      <c r="CN606" s="296"/>
      <c r="CO606" s="296"/>
      <c r="CP606" s="296"/>
      <c r="CQ606" s="296"/>
      <c r="CR606" s="296"/>
      <c r="CS606" s="296"/>
      <c r="CT606" s="296"/>
      <c r="CU606" s="296"/>
      <c r="CV606" s="296"/>
      <c r="CW606" s="296"/>
      <c r="CX606" s="296"/>
      <c r="CY606" s="296"/>
      <c r="CZ606" s="296"/>
      <c r="DA606" s="296"/>
      <c r="DB606" s="296"/>
      <c r="DC606" s="296"/>
      <c r="DD606" s="296"/>
      <c r="DE606" s="296"/>
      <c r="DF606" s="296"/>
      <c r="DG606" s="296"/>
      <c r="DH606" s="296"/>
      <c r="DI606" s="296"/>
      <c r="DJ606" s="296"/>
      <c r="DK606" s="296"/>
      <c r="DL606" s="296"/>
      <c r="DM606" s="296"/>
      <c r="DN606" s="296"/>
      <c r="DO606" s="296"/>
      <c r="DP606" s="296"/>
      <c r="DQ606" s="296"/>
      <c r="DR606" s="296"/>
      <c r="DS606" s="296"/>
      <c r="DT606" s="296"/>
      <c r="DU606" s="296"/>
      <c r="DV606" s="296"/>
      <c r="DW606" s="296"/>
      <c r="DX606" s="296"/>
      <c r="DY606" s="296"/>
      <c r="DZ606" s="296"/>
      <c r="EA606" s="296"/>
      <c r="EB606" s="296"/>
    </row>
    <row r="607" spans="1:132" s="292" customFormat="1" ht="112.5" x14ac:dyDescent="0.2">
      <c r="A607" s="338" t="s">
        <v>8371</v>
      </c>
      <c r="B607" s="335" t="s">
        <v>8372</v>
      </c>
      <c r="C607" s="538" t="s">
        <v>7884</v>
      </c>
      <c r="D607" s="538"/>
      <c r="E607" s="341">
        <v>4360</v>
      </c>
      <c r="F607" s="319">
        <v>2616</v>
      </c>
      <c r="G607" s="296"/>
      <c r="H607" s="296"/>
      <c r="I607" s="296"/>
      <c r="J607" s="296"/>
      <c r="K607" s="296"/>
      <c r="L607" s="296"/>
      <c r="M607" s="296"/>
      <c r="N607" s="296"/>
      <c r="O607" s="296"/>
      <c r="P607" s="296"/>
      <c r="Q607" s="296"/>
      <c r="R607" s="296"/>
      <c r="S607" s="296"/>
      <c r="T607" s="296"/>
      <c r="U607" s="296"/>
      <c r="V607" s="296"/>
      <c r="W607" s="296"/>
      <c r="X607" s="296"/>
      <c r="Y607" s="296"/>
      <c r="Z607" s="296"/>
      <c r="AA607" s="296"/>
      <c r="AB607" s="296"/>
      <c r="AC607" s="296"/>
      <c r="AD607" s="296"/>
      <c r="AE607" s="296"/>
      <c r="AF607" s="296"/>
      <c r="AG607" s="296"/>
      <c r="AH607" s="296"/>
      <c r="AI607" s="296"/>
      <c r="AJ607" s="296"/>
      <c r="AK607" s="296"/>
      <c r="AL607" s="296"/>
      <c r="AM607" s="296"/>
      <c r="AN607" s="296"/>
      <c r="AO607" s="296"/>
      <c r="AP607" s="296"/>
      <c r="AQ607" s="296"/>
      <c r="AR607" s="296"/>
      <c r="AS607" s="296"/>
      <c r="AT607" s="296"/>
      <c r="AU607" s="296"/>
      <c r="AV607" s="296"/>
      <c r="AW607" s="296"/>
      <c r="AX607" s="296"/>
      <c r="AY607" s="296"/>
      <c r="AZ607" s="296"/>
      <c r="BA607" s="296"/>
      <c r="BB607" s="296"/>
      <c r="BC607" s="296"/>
      <c r="BD607" s="296"/>
      <c r="BE607" s="296"/>
      <c r="BF607" s="296"/>
      <c r="BG607" s="296"/>
      <c r="BH607" s="296"/>
      <c r="BI607" s="296"/>
      <c r="BJ607" s="296"/>
      <c r="BK607" s="296"/>
      <c r="BL607" s="296"/>
      <c r="BM607" s="296"/>
      <c r="BN607" s="296"/>
      <c r="BO607" s="296"/>
      <c r="BP607" s="296"/>
      <c r="BQ607" s="296"/>
      <c r="BR607" s="296"/>
      <c r="BS607" s="296"/>
      <c r="BT607" s="296"/>
      <c r="BU607" s="296"/>
      <c r="BV607" s="296"/>
      <c r="BW607" s="296"/>
      <c r="BX607" s="296"/>
      <c r="BY607" s="296"/>
      <c r="BZ607" s="296"/>
      <c r="CA607" s="296"/>
      <c r="CB607" s="296"/>
      <c r="CC607" s="296"/>
      <c r="CD607" s="296"/>
      <c r="CE607" s="296"/>
      <c r="CF607" s="296"/>
      <c r="CG607" s="296"/>
      <c r="CH607" s="296"/>
      <c r="CI607" s="296"/>
      <c r="CJ607" s="296"/>
      <c r="CK607" s="296"/>
      <c r="CL607" s="296"/>
      <c r="CM607" s="296"/>
      <c r="CN607" s="296"/>
      <c r="CO607" s="296"/>
      <c r="CP607" s="296"/>
      <c r="CQ607" s="296"/>
      <c r="CR607" s="296"/>
      <c r="CS607" s="296"/>
      <c r="CT607" s="296"/>
      <c r="CU607" s="296"/>
      <c r="CV607" s="296"/>
      <c r="CW607" s="296"/>
      <c r="CX607" s="296"/>
      <c r="CY607" s="296"/>
      <c r="CZ607" s="296"/>
      <c r="DA607" s="296"/>
      <c r="DB607" s="296"/>
      <c r="DC607" s="296"/>
      <c r="DD607" s="296"/>
      <c r="DE607" s="296"/>
      <c r="DF607" s="296"/>
      <c r="DG607" s="296"/>
      <c r="DH607" s="296"/>
      <c r="DI607" s="296"/>
      <c r="DJ607" s="296"/>
      <c r="DK607" s="296"/>
      <c r="DL607" s="296"/>
      <c r="DM607" s="296"/>
      <c r="DN607" s="296"/>
      <c r="DO607" s="296"/>
      <c r="DP607" s="296"/>
      <c r="DQ607" s="296"/>
      <c r="DR607" s="296"/>
      <c r="DS607" s="296"/>
      <c r="DT607" s="296"/>
      <c r="DU607" s="296"/>
      <c r="DV607" s="296"/>
      <c r="DW607" s="296"/>
      <c r="DX607" s="296"/>
      <c r="DY607" s="296"/>
      <c r="DZ607" s="296"/>
      <c r="EA607" s="296"/>
      <c r="EB607" s="296"/>
    </row>
    <row r="608" spans="1:132" s="292" customFormat="1" ht="93.75" x14ac:dyDescent="0.2">
      <c r="A608" s="330" t="s">
        <v>8373</v>
      </c>
      <c r="B608" s="331" t="s">
        <v>8374</v>
      </c>
      <c r="C608" s="530" t="s">
        <v>7884</v>
      </c>
      <c r="D608" s="530"/>
      <c r="E608" s="341">
        <v>4360</v>
      </c>
      <c r="F608" s="319">
        <v>2616</v>
      </c>
      <c r="G608" s="296"/>
      <c r="H608" s="296"/>
      <c r="I608" s="296"/>
      <c r="J608" s="296"/>
      <c r="K608" s="296"/>
      <c r="L608" s="296"/>
      <c r="M608" s="296"/>
      <c r="N608" s="296"/>
      <c r="O608" s="296"/>
      <c r="P608" s="296"/>
      <c r="Q608" s="296"/>
      <c r="R608" s="296"/>
      <c r="S608" s="296"/>
      <c r="T608" s="296"/>
      <c r="U608" s="296"/>
      <c r="V608" s="296"/>
      <c r="W608" s="296"/>
      <c r="X608" s="296"/>
      <c r="Y608" s="296"/>
      <c r="Z608" s="296"/>
      <c r="AA608" s="296"/>
      <c r="AB608" s="296"/>
      <c r="AC608" s="296"/>
      <c r="AD608" s="296"/>
      <c r="AE608" s="296"/>
      <c r="AF608" s="296"/>
      <c r="AG608" s="296"/>
      <c r="AH608" s="296"/>
      <c r="AI608" s="296"/>
      <c r="AJ608" s="296"/>
      <c r="AK608" s="296"/>
      <c r="AL608" s="296"/>
      <c r="AM608" s="296"/>
      <c r="AN608" s="296"/>
      <c r="AO608" s="296"/>
      <c r="AP608" s="296"/>
      <c r="AQ608" s="296"/>
      <c r="AR608" s="296"/>
      <c r="AS608" s="296"/>
      <c r="AT608" s="296"/>
      <c r="AU608" s="296"/>
      <c r="AV608" s="296"/>
      <c r="AW608" s="296"/>
      <c r="AX608" s="296"/>
      <c r="AY608" s="296"/>
      <c r="AZ608" s="296"/>
      <c r="BA608" s="296"/>
      <c r="BB608" s="296"/>
      <c r="BC608" s="296"/>
      <c r="BD608" s="296"/>
      <c r="BE608" s="296"/>
      <c r="BF608" s="296"/>
      <c r="BG608" s="296"/>
      <c r="BH608" s="296"/>
      <c r="BI608" s="296"/>
      <c r="BJ608" s="296"/>
      <c r="BK608" s="296"/>
      <c r="BL608" s="296"/>
      <c r="BM608" s="296"/>
      <c r="BN608" s="296"/>
      <c r="BO608" s="296"/>
      <c r="BP608" s="296"/>
      <c r="BQ608" s="296"/>
      <c r="BR608" s="296"/>
      <c r="BS608" s="296"/>
      <c r="BT608" s="296"/>
      <c r="BU608" s="296"/>
      <c r="BV608" s="296"/>
      <c r="BW608" s="296"/>
      <c r="BX608" s="296"/>
      <c r="BY608" s="296"/>
      <c r="BZ608" s="296"/>
      <c r="CA608" s="296"/>
      <c r="CB608" s="296"/>
      <c r="CC608" s="296"/>
      <c r="CD608" s="296"/>
      <c r="CE608" s="296"/>
      <c r="CF608" s="296"/>
      <c r="CG608" s="296"/>
      <c r="CH608" s="296"/>
      <c r="CI608" s="296"/>
      <c r="CJ608" s="296"/>
      <c r="CK608" s="296"/>
      <c r="CL608" s="296"/>
      <c r="CM608" s="296"/>
      <c r="CN608" s="296"/>
      <c r="CO608" s="296"/>
      <c r="CP608" s="296"/>
      <c r="CQ608" s="296"/>
      <c r="CR608" s="296"/>
      <c r="CS608" s="296"/>
      <c r="CT608" s="296"/>
      <c r="CU608" s="296"/>
      <c r="CV608" s="296"/>
      <c r="CW608" s="296"/>
      <c r="CX608" s="296"/>
      <c r="CY608" s="296"/>
      <c r="CZ608" s="296"/>
      <c r="DA608" s="296"/>
      <c r="DB608" s="296"/>
      <c r="DC608" s="296"/>
      <c r="DD608" s="296"/>
      <c r="DE608" s="296"/>
      <c r="DF608" s="296"/>
      <c r="DG608" s="296"/>
      <c r="DH608" s="296"/>
      <c r="DI608" s="296"/>
      <c r="DJ608" s="296"/>
      <c r="DK608" s="296"/>
      <c r="DL608" s="296"/>
      <c r="DM608" s="296"/>
      <c r="DN608" s="296"/>
      <c r="DO608" s="296"/>
      <c r="DP608" s="296"/>
      <c r="DQ608" s="296"/>
      <c r="DR608" s="296"/>
      <c r="DS608" s="296"/>
      <c r="DT608" s="296"/>
      <c r="DU608" s="296"/>
      <c r="DV608" s="296"/>
      <c r="DW608" s="296"/>
      <c r="DX608" s="296"/>
      <c r="DY608" s="296"/>
      <c r="DZ608" s="296"/>
      <c r="EA608" s="296"/>
      <c r="EB608" s="296"/>
    </row>
    <row r="609" spans="1:132" s="292" customFormat="1" x14ac:dyDescent="0.2">
      <c r="A609" s="529" t="s">
        <v>8375</v>
      </c>
      <c r="B609" s="530" t="s">
        <v>8376</v>
      </c>
      <c r="C609" s="530" t="s">
        <v>8377</v>
      </c>
      <c r="D609" s="530"/>
      <c r="E609" s="315">
        <v>3500</v>
      </c>
      <c r="F609" s="319">
        <v>2100</v>
      </c>
      <c r="G609" s="296"/>
      <c r="H609" s="296"/>
      <c r="I609" s="296"/>
      <c r="J609" s="296"/>
      <c r="K609" s="296"/>
      <c r="L609" s="296"/>
      <c r="M609" s="296"/>
      <c r="N609" s="296"/>
      <c r="O609" s="296"/>
      <c r="P609" s="296"/>
      <c r="Q609" s="296"/>
      <c r="R609" s="296"/>
      <c r="S609" s="296"/>
      <c r="T609" s="296"/>
      <c r="U609" s="296"/>
      <c r="V609" s="296"/>
      <c r="W609" s="296"/>
      <c r="X609" s="296"/>
      <c r="Y609" s="296"/>
      <c r="Z609" s="296"/>
      <c r="AA609" s="296"/>
      <c r="AB609" s="296"/>
      <c r="AC609" s="296"/>
      <c r="AD609" s="296"/>
      <c r="AE609" s="296"/>
      <c r="AF609" s="296"/>
      <c r="AG609" s="296"/>
      <c r="AH609" s="296"/>
      <c r="AI609" s="296"/>
      <c r="AJ609" s="296"/>
      <c r="AK609" s="296"/>
      <c r="AL609" s="296"/>
      <c r="AM609" s="296"/>
      <c r="AN609" s="296"/>
      <c r="AO609" s="296"/>
      <c r="AP609" s="296"/>
      <c r="AQ609" s="296"/>
      <c r="AR609" s="296"/>
      <c r="AS609" s="296"/>
      <c r="AT609" s="296"/>
      <c r="AU609" s="296"/>
      <c r="AV609" s="296"/>
      <c r="AW609" s="296"/>
      <c r="AX609" s="296"/>
      <c r="AY609" s="296"/>
      <c r="AZ609" s="296"/>
      <c r="BA609" s="296"/>
      <c r="BB609" s="296"/>
      <c r="BC609" s="296"/>
      <c r="BD609" s="296"/>
      <c r="BE609" s="296"/>
      <c r="BF609" s="296"/>
      <c r="BG609" s="296"/>
      <c r="BH609" s="296"/>
      <c r="BI609" s="296"/>
      <c r="BJ609" s="296"/>
      <c r="BK609" s="296"/>
      <c r="BL609" s="296"/>
      <c r="BM609" s="296"/>
      <c r="BN609" s="296"/>
      <c r="BO609" s="296"/>
      <c r="BP609" s="296"/>
      <c r="BQ609" s="296"/>
      <c r="BR609" s="296"/>
      <c r="BS609" s="296"/>
      <c r="BT609" s="296"/>
      <c r="BU609" s="296"/>
      <c r="BV609" s="296"/>
      <c r="BW609" s="296"/>
      <c r="BX609" s="296"/>
      <c r="BY609" s="296"/>
      <c r="BZ609" s="296"/>
      <c r="CA609" s="296"/>
      <c r="CB609" s="296"/>
      <c r="CC609" s="296"/>
      <c r="CD609" s="296"/>
      <c r="CE609" s="296"/>
      <c r="CF609" s="296"/>
      <c r="CG609" s="296"/>
      <c r="CH609" s="296"/>
      <c r="CI609" s="296"/>
      <c r="CJ609" s="296"/>
      <c r="CK609" s="296"/>
      <c r="CL609" s="296"/>
      <c r="CM609" s="296"/>
      <c r="CN609" s="296"/>
      <c r="CO609" s="296"/>
      <c r="CP609" s="296"/>
      <c r="CQ609" s="296"/>
      <c r="CR609" s="296"/>
      <c r="CS609" s="296"/>
      <c r="CT609" s="296"/>
      <c r="CU609" s="296"/>
      <c r="CV609" s="296"/>
      <c r="CW609" s="296"/>
      <c r="CX609" s="296"/>
      <c r="CY609" s="296"/>
      <c r="CZ609" s="296"/>
      <c r="DA609" s="296"/>
      <c r="DB609" s="296"/>
      <c r="DC609" s="296"/>
      <c r="DD609" s="296"/>
      <c r="DE609" s="296"/>
      <c r="DF609" s="296"/>
      <c r="DG609" s="296"/>
      <c r="DH609" s="296"/>
      <c r="DI609" s="296"/>
      <c r="DJ609" s="296"/>
      <c r="DK609" s="296"/>
      <c r="DL609" s="296"/>
      <c r="DM609" s="296"/>
      <c r="DN609" s="296"/>
      <c r="DO609" s="296"/>
      <c r="DP609" s="296"/>
      <c r="DQ609" s="296"/>
      <c r="DR609" s="296"/>
      <c r="DS609" s="296"/>
      <c r="DT609" s="296"/>
      <c r="DU609" s="296"/>
      <c r="DV609" s="296"/>
      <c r="DW609" s="296"/>
      <c r="DX609" s="296"/>
      <c r="DY609" s="296"/>
      <c r="DZ609" s="296"/>
      <c r="EA609" s="296"/>
      <c r="EB609" s="296"/>
    </row>
    <row r="610" spans="1:132" s="292" customFormat="1" x14ac:dyDescent="0.2">
      <c r="A610" s="529" t="s">
        <v>8352</v>
      </c>
      <c r="B610" s="530"/>
      <c r="C610" s="530" t="s">
        <v>8378</v>
      </c>
      <c r="D610" s="530"/>
      <c r="E610" s="315">
        <v>3200</v>
      </c>
      <c r="F610" s="319">
        <v>1920</v>
      </c>
      <c r="G610" s="296"/>
      <c r="H610" s="296"/>
      <c r="I610" s="296"/>
      <c r="J610" s="296"/>
      <c r="K610" s="296"/>
      <c r="L610" s="296"/>
      <c r="M610" s="296"/>
      <c r="N610" s="296"/>
      <c r="O610" s="296"/>
      <c r="P610" s="296"/>
      <c r="Q610" s="296"/>
      <c r="R610" s="296"/>
      <c r="S610" s="296"/>
      <c r="T610" s="296"/>
      <c r="U610" s="296"/>
      <c r="V610" s="296"/>
      <c r="W610" s="296"/>
      <c r="X610" s="296"/>
      <c r="Y610" s="296"/>
      <c r="Z610" s="296"/>
      <c r="AA610" s="296"/>
      <c r="AB610" s="296"/>
      <c r="AC610" s="296"/>
      <c r="AD610" s="296"/>
      <c r="AE610" s="296"/>
      <c r="AF610" s="296"/>
      <c r="AG610" s="296"/>
      <c r="AH610" s="296"/>
      <c r="AI610" s="296"/>
      <c r="AJ610" s="296"/>
      <c r="AK610" s="296"/>
      <c r="AL610" s="296"/>
      <c r="AM610" s="296"/>
      <c r="AN610" s="296"/>
      <c r="AO610" s="296"/>
      <c r="AP610" s="296"/>
      <c r="AQ610" s="296"/>
      <c r="AR610" s="296"/>
      <c r="AS610" s="296"/>
      <c r="AT610" s="296"/>
      <c r="AU610" s="296"/>
      <c r="AV610" s="296"/>
      <c r="AW610" s="296"/>
      <c r="AX610" s="296"/>
      <c r="AY610" s="296"/>
      <c r="AZ610" s="296"/>
      <c r="BA610" s="296"/>
      <c r="BB610" s="296"/>
      <c r="BC610" s="296"/>
      <c r="BD610" s="296"/>
      <c r="BE610" s="296"/>
      <c r="BF610" s="296"/>
      <c r="BG610" s="296"/>
      <c r="BH610" s="296"/>
      <c r="BI610" s="296"/>
      <c r="BJ610" s="296"/>
      <c r="BK610" s="296"/>
      <c r="BL610" s="296"/>
      <c r="BM610" s="296"/>
      <c r="BN610" s="296"/>
      <c r="BO610" s="296"/>
      <c r="BP610" s="296"/>
      <c r="BQ610" s="296"/>
      <c r="BR610" s="296"/>
      <c r="BS610" s="296"/>
      <c r="BT610" s="296"/>
      <c r="BU610" s="296"/>
      <c r="BV610" s="296"/>
      <c r="BW610" s="296"/>
      <c r="BX610" s="296"/>
      <c r="BY610" s="296"/>
      <c r="BZ610" s="296"/>
      <c r="CA610" s="296"/>
      <c r="CB610" s="296"/>
      <c r="CC610" s="296"/>
      <c r="CD610" s="296"/>
      <c r="CE610" s="296"/>
      <c r="CF610" s="296"/>
      <c r="CG610" s="296"/>
      <c r="CH610" s="296"/>
      <c r="CI610" s="296"/>
      <c r="CJ610" s="296"/>
      <c r="CK610" s="296"/>
      <c r="CL610" s="296"/>
      <c r="CM610" s="296"/>
      <c r="CN610" s="296"/>
      <c r="CO610" s="296"/>
      <c r="CP610" s="296"/>
      <c r="CQ610" s="296"/>
      <c r="CR610" s="296"/>
      <c r="CS610" s="296"/>
      <c r="CT610" s="296"/>
      <c r="CU610" s="296"/>
      <c r="CV610" s="296"/>
      <c r="CW610" s="296"/>
      <c r="CX610" s="296"/>
      <c r="CY610" s="296"/>
      <c r="CZ610" s="296"/>
      <c r="DA610" s="296"/>
      <c r="DB610" s="296"/>
      <c r="DC610" s="296"/>
      <c r="DD610" s="296"/>
      <c r="DE610" s="296"/>
      <c r="DF610" s="296"/>
      <c r="DG610" s="296"/>
      <c r="DH610" s="296"/>
      <c r="DI610" s="296"/>
      <c r="DJ610" s="296"/>
      <c r="DK610" s="296"/>
      <c r="DL610" s="296"/>
      <c r="DM610" s="296"/>
      <c r="DN610" s="296"/>
      <c r="DO610" s="296"/>
      <c r="DP610" s="296"/>
      <c r="DQ610" s="296"/>
      <c r="DR610" s="296"/>
      <c r="DS610" s="296"/>
      <c r="DT610" s="296"/>
      <c r="DU610" s="296"/>
      <c r="DV610" s="296"/>
      <c r="DW610" s="296"/>
      <c r="DX610" s="296"/>
      <c r="DY610" s="296"/>
      <c r="DZ610" s="296"/>
      <c r="EA610" s="296"/>
      <c r="EB610" s="296"/>
    </row>
    <row r="611" spans="1:132" s="292" customFormat="1" x14ac:dyDescent="0.2">
      <c r="A611" s="529" t="s">
        <v>8352</v>
      </c>
      <c r="B611" s="530"/>
      <c r="C611" s="530" t="s">
        <v>8379</v>
      </c>
      <c r="D611" s="530"/>
      <c r="E611" s="315">
        <v>3200</v>
      </c>
      <c r="F611" s="319">
        <v>1920</v>
      </c>
      <c r="G611" s="296"/>
      <c r="H611" s="296"/>
      <c r="I611" s="296"/>
      <c r="J611" s="296"/>
      <c r="K611" s="296"/>
      <c r="L611" s="296"/>
      <c r="M611" s="296"/>
      <c r="N611" s="296"/>
      <c r="O611" s="296"/>
      <c r="P611" s="296"/>
      <c r="Q611" s="296"/>
      <c r="R611" s="296"/>
      <c r="S611" s="296"/>
      <c r="T611" s="296"/>
      <c r="U611" s="296"/>
      <c r="V611" s="296"/>
      <c r="W611" s="296"/>
      <c r="X611" s="296"/>
      <c r="Y611" s="296"/>
      <c r="Z611" s="296"/>
      <c r="AA611" s="296"/>
      <c r="AB611" s="296"/>
      <c r="AC611" s="296"/>
      <c r="AD611" s="296"/>
      <c r="AE611" s="296"/>
      <c r="AF611" s="296"/>
      <c r="AG611" s="296"/>
      <c r="AH611" s="296"/>
      <c r="AI611" s="296"/>
      <c r="AJ611" s="296"/>
      <c r="AK611" s="296"/>
      <c r="AL611" s="296"/>
      <c r="AM611" s="296"/>
      <c r="AN611" s="296"/>
      <c r="AO611" s="296"/>
      <c r="AP611" s="296"/>
      <c r="AQ611" s="296"/>
      <c r="AR611" s="296"/>
      <c r="AS611" s="296"/>
      <c r="AT611" s="296"/>
      <c r="AU611" s="296"/>
      <c r="AV611" s="296"/>
      <c r="AW611" s="296"/>
      <c r="AX611" s="296"/>
      <c r="AY611" s="296"/>
      <c r="AZ611" s="296"/>
      <c r="BA611" s="296"/>
      <c r="BB611" s="296"/>
      <c r="BC611" s="296"/>
      <c r="BD611" s="296"/>
      <c r="BE611" s="296"/>
      <c r="BF611" s="296"/>
      <c r="BG611" s="296"/>
      <c r="BH611" s="296"/>
      <c r="BI611" s="296"/>
      <c r="BJ611" s="296"/>
      <c r="BK611" s="296"/>
      <c r="BL611" s="296"/>
      <c r="BM611" s="296"/>
      <c r="BN611" s="296"/>
      <c r="BO611" s="296"/>
      <c r="BP611" s="296"/>
      <c r="BQ611" s="296"/>
      <c r="BR611" s="296"/>
      <c r="BS611" s="296"/>
      <c r="BT611" s="296"/>
      <c r="BU611" s="296"/>
      <c r="BV611" s="296"/>
      <c r="BW611" s="296"/>
      <c r="BX611" s="296"/>
      <c r="BY611" s="296"/>
      <c r="BZ611" s="296"/>
      <c r="CA611" s="296"/>
      <c r="CB611" s="296"/>
      <c r="CC611" s="296"/>
      <c r="CD611" s="296"/>
      <c r="CE611" s="296"/>
      <c r="CF611" s="296"/>
      <c r="CG611" s="296"/>
      <c r="CH611" s="296"/>
      <c r="CI611" s="296"/>
      <c r="CJ611" s="296"/>
      <c r="CK611" s="296"/>
      <c r="CL611" s="296"/>
      <c r="CM611" s="296"/>
      <c r="CN611" s="296"/>
      <c r="CO611" s="296"/>
      <c r="CP611" s="296"/>
      <c r="CQ611" s="296"/>
      <c r="CR611" s="296"/>
      <c r="CS611" s="296"/>
      <c r="CT611" s="296"/>
      <c r="CU611" s="296"/>
      <c r="CV611" s="296"/>
      <c r="CW611" s="296"/>
      <c r="CX611" s="296"/>
      <c r="CY611" s="296"/>
      <c r="CZ611" s="296"/>
      <c r="DA611" s="296"/>
      <c r="DB611" s="296"/>
      <c r="DC611" s="296"/>
      <c r="DD611" s="296"/>
      <c r="DE611" s="296"/>
      <c r="DF611" s="296"/>
      <c r="DG611" s="296"/>
      <c r="DH611" s="296"/>
      <c r="DI611" s="296"/>
      <c r="DJ611" s="296"/>
      <c r="DK611" s="296"/>
      <c r="DL611" s="296"/>
      <c r="DM611" s="296"/>
      <c r="DN611" s="296"/>
      <c r="DO611" s="296"/>
      <c r="DP611" s="296"/>
      <c r="DQ611" s="296"/>
      <c r="DR611" s="296"/>
      <c r="DS611" s="296"/>
      <c r="DT611" s="296"/>
      <c r="DU611" s="296"/>
      <c r="DV611" s="296"/>
      <c r="DW611" s="296"/>
      <c r="DX611" s="296"/>
      <c r="DY611" s="296"/>
      <c r="DZ611" s="296"/>
      <c r="EA611" s="296"/>
      <c r="EB611" s="296"/>
    </row>
    <row r="612" spans="1:132" s="292" customFormat="1" x14ac:dyDescent="0.2">
      <c r="A612" s="529" t="s">
        <v>8380</v>
      </c>
      <c r="B612" s="530" t="s">
        <v>8381</v>
      </c>
      <c r="C612" s="530" t="s">
        <v>8382</v>
      </c>
      <c r="D612" s="530"/>
      <c r="E612" s="315">
        <v>3200</v>
      </c>
      <c r="F612" s="319">
        <v>1920</v>
      </c>
      <c r="G612" s="296"/>
      <c r="H612" s="296"/>
      <c r="I612" s="296"/>
      <c r="J612" s="296"/>
      <c r="K612" s="296"/>
      <c r="L612" s="296"/>
      <c r="M612" s="296"/>
      <c r="N612" s="296"/>
      <c r="O612" s="296"/>
      <c r="P612" s="296"/>
      <c r="Q612" s="296"/>
      <c r="R612" s="296"/>
      <c r="S612" s="296"/>
      <c r="T612" s="296"/>
      <c r="U612" s="296"/>
      <c r="V612" s="296"/>
      <c r="W612" s="296"/>
      <c r="X612" s="296"/>
      <c r="Y612" s="296"/>
      <c r="Z612" s="296"/>
      <c r="AA612" s="296"/>
      <c r="AB612" s="296"/>
      <c r="AC612" s="296"/>
      <c r="AD612" s="296"/>
      <c r="AE612" s="296"/>
      <c r="AF612" s="296"/>
      <c r="AG612" s="296"/>
      <c r="AH612" s="296"/>
      <c r="AI612" s="296"/>
      <c r="AJ612" s="296"/>
      <c r="AK612" s="296"/>
      <c r="AL612" s="296"/>
      <c r="AM612" s="296"/>
      <c r="AN612" s="296"/>
      <c r="AO612" s="296"/>
      <c r="AP612" s="296"/>
      <c r="AQ612" s="296"/>
      <c r="AR612" s="296"/>
      <c r="AS612" s="296"/>
      <c r="AT612" s="296"/>
      <c r="AU612" s="296"/>
      <c r="AV612" s="296"/>
      <c r="AW612" s="296"/>
      <c r="AX612" s="296"/>
      <c r="AY612" s="296"/>
      <c r="AZ612" s="296"/>
      <c r="BA612" s="296"/>
      <c r="BB612" s="296"/>
      <c r="BC612" s="296"/>
      <c r="BD612" s="296"/>
      <c r="BE612" s="296"/>
      <c r="BF612" s="296"/>
      <c r="BG612" s="296"/>
      <c r="BH612" s="296"/>
      <c r="BI612" s="296"/>
      <c r="BJ612" s="296"/>
      <c r="BK612" s="296"/>
      <c r="BL612" s="296"/>
      <c r="BM612" s="296"/>
      <c r="BN612" s="296"/>
      <c r="BO612" s="296"/>
      <c r="BP612" s="296"/>
      <c r="BQ612" s="296"/>
      <c r="BR612" s="296"/>
      <c r="BS612" s="296"/>
      <c r="BT612" s="296"/>
      <c r="BU612" s="296"/>
      <c r="BV612" s="296"/>
      <c r="BW612" s="296"/>
      <c r="BX612" s="296"/>
      <c r="BY612" s="296"/>
      <c r="BZ612" s="296"/>
      <c r="CA612" s="296"/>
      <c r="CB612" s="296"/>
      <c r="CC612" s="296"/>
      <c r="CD612" s="296"/>
      <c r="CE612" s="296"/>
      <c r="CF612" s="296"/>
      <c r="CG612" s="296"/>
      <c r="CH612" s="296"/>
      <c r="CI612" s="296"/>
      <c r="CJ612" s="296"/>
      <c r="CK612" s="296"/>
      <c r="CL612" s="296"/>
      <c r="CM612" s="296"/>
      <c r="CN612" s="296"/>
      <c r="CO612" s="296"/>
      <c r="CP612" s="296"/>
      <c r="CQ612" s="296"/>
      <c r="CR612" s="296"/>
      <c r="CS612" s="296"/>
      <c r="CT612" s="296"/>
      <c r="CU612" s="296"/>
      <c r="CV612" s="296"/>
      <c r="CW612" s="296"/>
      <c r="CX612" s="296"/>
      <c r="CY612" s="296"/>
      <c r="CZ612" s="296"/>
      <c r="DA612" s="296"/>
      <c r="DB612" s="296"/>
      <c r="DC612" s="296"/>
      <c r="DD612" s="296"/>
      <c r="DE612" s="296"/>
      <c r="DF612" s="296"/>
      <c r="DG612" s="296"/>
      <c r="DH612" s="296"/>
      <c r="DI612" s="296"/>
      <c r="DJ612" s="296"/>
      <c r="DK612" s="296"/>
      <c r="DL612" s="296"/>
      <c r="DM612" s="296"/>
      <c r="DN612" s="296"/>
      <c r="DO612" s="296"/>
      <c r="DP612" s="296"/>
      <c r="DQ612" s="296"/>
      <c r="DR612" s="296"/>
      <c r="DS612" s="296"/>
      <c r="DT612" s="296"/>
      <c r="DU612" s="296"/>
      <c r="DV612" s="296"/>
      <c r="DW612" s="296"/>
      <c r="DX612" s="296"/>
      <c r="DY612" s="296"/>
      <c r="DZ612" s="296"/>
      <c r="EA612" s="296"/>
      <c r="EB612" s="296"/>
    </row>
    <row r="613" spans="1:132" s="292" customFormat="1" x14ac:dyDescent="0.2">
      <c r="A613" s="529" t="s">
        <v>8352</v>
      </c>
      <c r="B613" s="530"/>
      <c r="C613" s="530" t="s">
        <v>8383</v>
      </c>
      <c r="D613" s="530"/>
      <c r="E613" s="315">
        <v>3500</v>
      </c>
      <c r="F613" s="319">
        <v>2100</v>
      </c>
      <c r="G613" s="296"/>
      <c r="H613" s="296"/>
      <c r="I613" s="296"/>
      <c r="J613" s="296"/>
      <c r="K613" s="296"/>
      <c r="L613" s="296"/>
      <c r="M613" s="296"/>
      <c r="N613" s="296"/>
      <c r="O613" s="296"/>
      <c r="P613" s="296"/>
      <c r="Q613" s="296"/>
      <c r="R613" s="296"/>
      <c r="S613" s="296"/>
      <c r="T613" s="296"/>
      <c r="U613" s="296"/>
      <c r="V613" s="296"/>
      <c r="W613" s="296"/>
      <c r="X613" s="296"/>
      <c r="Y613" s="296"/>
      <c r="Z613" s="296"/>
      <c r="AA613" s="296"/>
      <c r="AB613" s="296"/>
      <c r="AC613" s="296"/>
      <c r="AD613" s="296"/>
      <c r="AE613" s="296"/>
      <c r="AF613" s="296"/>
      <c r="AG613" s="296"/>
      <c r="AH613" s="296"/>
      <c r="AI613" s="296"/>
      <c r="AJ613" s="296"/>
      <c r="AK613" s="296"/>
      <c r="AL613" s="296"/>
      <c r="AM613" s="296"/>
      <c r="AN613" s="296"/>
      <c r="AO613" s="296"/>
      <c r="AP613" s="296"/>
      <c r="AQ613" s="296"/>
      <c r="AR613" s="296"/>
      <c r="AS613" s="296"/>
      <c r="AT613" s="296"/>
      <c r="AU613" s="296"/>
      <c r="AV613" s="296"/>
      <c r="AW613" s="296"/>
      <c r="AX613" s="296"/>
      <c r="AY613" s="296"/>
      <c r="AZ613" s="296"/>
      <c r="BA613" s="296"/>
      <c r="BB613" s="296"/>
      <c r="BC613" s="296"/>
      <c r="BD613" s="296"/>
      <c r="BE613" s="296"/>
      <c r="BF613" s="296"/>
      <c r="BG613" s="296"/>
      <c r="BH613" s="296"/>
      <c r="BI613" s="296"/>
      <c r="BJ613" s="296"/>
      <c r="BK613" s="296"/>
      <c r="BL613" s="296"/>
      <c r="BM613" s="296"/>
      <c r="BN613" s="296"/>
      <c r="BO613" s="296"/>
      <c r="BP613" s="296"/>
      <c r="BQ613" s="296"/>
      <c r="BR613" s="296"/>
      <c r="BS613" s="296"/>
      <c r="BT613" s="296"/>
      <c r="BU613" s="296"/>
      <c r="BV613" s="296"/>
      <c r="BW613" s="296"/>
      <c r="BX613" s="296"/>
      <c r="BY613" s="296"/>
      <c r="BZ613" s="296"/>
      <c r="CA613" s="296"/>
      <c r="CB613" s="296"/>
      <c r="CC613" s="296"/>
      <c r="CD613" s="296"/>
      <c r="CE613" s="296"/>
      <c r="CF613" s="296"/>
      <c r="CG613" s="296"/>
      <c r="CH613" s="296"/>
      <c r="CI613" s="296"/>
      <c r="CJ613" s="296"/>
      <c r="CK613" s="296"/>
      <c r="CL613" s="296"/>
      <c r="CM613" s="296"/>
      <c r="CN613" s="296"/>
      <c r="CO613" s="296"/>
      <c r="CP613" s="296"/>
      <c r="CQ613" s="296"/>
      <c r="CR613" s="296"/>
      <c r="CS613" s="296"/>
      <c r="CT613" s="296"/>
      <c r="CU613" s="296"/>
      <c r="CV613" s="296"/>
      <c r="CW613" s="296"/>
      <c r="CX613" s="296"/>
      <c r="CY613" s="296"/>
      <c r="CZ613" s="296"/>
      <c r="DA613" s="296"/>
      <c r="DB613" s="296"/>
      <c r="DC613" s="296"/>
      <c r="DD613" s="296"/>
      <c r="DE613" s="296"/>
      <c r="DF613" s="296"/>
      <c r="DG613" s="296"/>
      <c r="DH613" s="296"/>
      <c r="DI613" s="296"/>
      <c r="DJ613" s="296"/>
      <c r="DK613" s="296"/>
      <c r="DL613" s="296"/>
      <c r="DM613" s="296"/>
      <c r="DN613" s="296"/>
      <c r="DO613" s="296"/>
      <c r="DP613" s="296"/>
      <c r="DQ613" s="296"/>
      <c r="DR613" s="296"/>
      <c r="DS613" s="296"/>
      <c r="DT613" s="296"/>
      <c r="DU613" s="296"/>
      <c r="DV613" s="296"/>
      <c r="DW613" s="296"/>
      <c r="DX613" s="296"/>
      <c r="DY613" s="296"/>
      <c r="DZ613" s="296"/>
      <c r="EA613" s="296"/>
      <c r="EB613" s="296"/>
    </row>
    <row r="614" spans="1:132" s="292" customFormat="1" x14ac:dyDescent="0.2">
      <c r="A614" s="529" t="s">
        <v>8352</v>
      </c>
      <c r="B614" s="530"/>
      <c r="C614" s="530" t="s">
        <v>8384</v>
      </c>
      <c r="D614" s="530"/>
      <c r="E614" s="315">
        <v>3300</v>
      </c>
      <c r="F614" s="319">
        <v>1980</v>
      </c>
      <c r="G614" s="296"/>
      <c r="H614" s="296"/>
      <c r="I614" s="296"/>
      <c r="J614" s="296"/>
      <c r="K614" s="296"/>
      <c r="L614" s="296"/>
      <c r="M614" s="296"/>
      <c r="N614" s="296"/>
      <c r="O614" s="296"/>
      <c r="P614" s="296"/>
      <c r="Q614" s="296"/>
      <c r="R614" s="296"/>
      <c r="S614" s="296"/>
      <c r="T614" s="296"/>
      <c r="U614" s="296"/>
      <c r="V614" s="296"/>
      <c r="W614" s="296"/>
      <c r="X614" s="296"/>
      <c r="Y614" s="296"/>
      <c r="Z614" s="296"/>
      <c r="AA614" s="296"/>
      <c r="AB614" s="296"/>
      <c r="AC614" s="296"/>
      <c r="AD614" s="296"/>
      <c r="AE614" s="296"/>
      <c r="AF614" s="296"/>
      <c r="AG614" s="296"/>
      <c r="AH614" s="296"/>
      <c r="AI614" s="296"/>
      <c r="AJ614" s="296"/>
      <c r="AK614" s="296"/>
      <c r="AL614" s="296"/>
      <c r="AM614" s="296"/>
      <c r="AN614" s="296"/>
      <c r="AO614" s="296"/>
      <c r="AP614" s="296"/>
      <c r="AQ614" s="296"/>
      <c r="AR614" s="296"/>
      <c r="AS614" s="296"/>
      <c r="AT614" s="296"/>
      <c r="AU614" s="296"/>
      <c r="AV614" s="296"/>
      <c r="AW614" s="296"/>
      <c r="AX614" s="296"/>
      <c r="AY614" s="296"/>
      <c r="AZ614" s="296"/>
      <c r="BA614" s="296"/>
      <c r="BB614" s="296"/>
      <c r="BC614" s="296"/>
      <c r="BD614" s="296"/>
      <c r="BE614" s="296"/>
      <c r="BF614" s="296"/>
      <c r="BG614" s="296"/>
      <c r="BH614" s="296"/>
      <c r="BI614" s="296"/>
      <c r="BJ614" s="296"/>
      <c r="BK614" s="296"/>
      <c r="BL614" s="296"/>
      <c r="BM614" s="296"/>
      <c r="BN614" s="296"/>
      <c r="BO614" s="296"/>
      <c r="BP614" s="296"/>
      <c r="BQ614" s="296"/>
      <c r="BR614" s="296"/>
      <c r="BS614" s="296"/>
      <c r="BT614" s="296"/>
      <c r="BU614" s="296"/>
      <c r="BV614" s="296"/>
      <c r="BW614" s="296"/>
      <c r="BX614" s="296"/>
      <c r="BY614" s="296"/>
      <c r="BZ614" s="296"/>
      <c r="CA614" s="296"/>
      <c r="CB614" s="296"/>
      <c r="CC614" s="296"/>
      <c r="CD614" s="296"/>
      <c r="CE614" s="296"/>
      <c r="CF614" s="296"/>
      <c r="CG614" s="296"/>
      <c r="CH614" s="296"/>
      <c r="CI614" s="296"/>
      <c r="CJ614" s="296"/>
      <c r="CK614" s="296"/>
      <c r="CL614" s="296"/>
      <c r="CM614" s="296"/>
      <c r="CN614" s="296"/>
      <c r="CO614" s="296"/>
      <c r="CP614" s="296"/>
      <c r="CQ614" s="296"/>
      <c r="CR614" s="296"/>
      <c r="CS614" s="296"/>
      <c r="CT614" s="296"/>
      <c r="CU614" s="296"/>
      <c r="CV614" s="296"/>
      <c r="CW614" s="296"/>
      <c r="CX614" s="296"/>
      <c r="CY614" s="296"/>
      <c r="CZ614" s="296"/>
      <c r="DA614" s="296"/>
      <c r="DB614" s="296"/>
      <c r="DC614" s="296"/>
      <c r="DD614" s="296"/>
      <c r="DE614" s="296"/>
      <c r="DF614" s="296"/>
      <c r="DG614" s="296"/>
      <c r="DH614" s="296"/>
      <c r="DI614" s="296"/>
      <c r="DJ614" s="296"/>
      <c r="DK614" s="296"/>
      <c r="DL614" s="296"/>
      <c r="DM614" s="296"/>
      <c r="DN614" s="296"/>
      <c r="DO614" s="296"/>
      <c r="DP614" s="296"/>
      <c r="DQ614" s="296"/>
      <c r="DR614" s="296"/>
      <c r="DS614" s="296"/>
      <c r="DT614" s="296"/>
      <c r="DU614" s="296"/>
      <c r="DV614" s="296"/>
      <c r="DW614" s="296"/>
      <c r="DX614" s="296"/>
      <c r="DY614" s="296"/>
      <c r="DZ614" s="296"/>
      <c r="EA614" s="296"/>
      <c r="EB614" s="296"/>
    </row>
    <row r="615" spans="1:132" s="292" customFormat="1" x14ac:dyDescent="0.2">
      <c r="A615" s="529" t="s">
        <v>8380</v>
      </c>
      <c r="B615" s="530" t="s">
        <v>8381</v>
      </c>
      <c r="C615" s="530" t="s">
        <v>8385</v>
      </c>
      <c r="D615" s="530"/>
      <c r="E615" s="315">
        <v>3400</v>
      </c>
      <c r="F615" s="319">
        <v>2040</v>
      </c>
      <c r="G615" s="296"/>
      <c r="H615" s="296"/>
      <c r="I615" s="296"/>
      <c r="J615" s="296"/>
      <c r="K615" s="296"/>
      <c r="L615" s="296"/>
      <c r="M615" s="296"/>
      <c r="N615" s="296"/>
      <c r="O615" s="296"/>
      <c r="P615" s="296"/>
      <c r="Q615" s="296"/>
      <c r="R615" s="296"/>
      <c r="S615" s="296"/>
      <c r="T615" s="296"/>
      <c r="U615" s="296"/>
      <c r="V615" s="296"/>
      <c r="W615" s="296"/>
      <c r="X615" s="296"/>
      <c r="Y615" s="296"/>
      <c r="Z615" s="296"/>
      <c r="AA615" s="296"/>
      <c r="AB615" s="296"/>
      <c r="AC615" s="296"/>
      <c r="AD615" s="296"/>
      <c r="AE615" s="296"/>
      <c r="AF615" s="296"/>
      <c r="AG615" s="296"/>
      <c r="AH615" s="296"/>
      <c r="AI615" s="296"/>
      <c r="AJ615" s="296"/>
      <c r="AK615" s="296"/>
      <c r="AL615" s="296"/>
      <c r="AM615" s="296"/>
      <c r="AN615" s="296"/>
      <c r="AO615" s="296"/>
      <c r="AP615" s="296"/>
      <c r="AQ615" s="296"/>
      <c r="AR615" s="296"/>
      <c r="AS615" s="296"/>
      <c r="AT615" s="296"/>
      <c r="AU615" s="296"/>
      <c r="AV615" s="296"/>
      <c r="AW615" s="296"/>
      <c r="AX615" s="296"/>
      <c r="AY615" s="296"/>
      <c r="AZ615" s="296"/>
      <c r="BA615" s="296"/>
      <c r="BB615" s="296"/>
      <c r="BC615" s="296"/>
      <c r="BD615" s="296"/>
      <c r="BE615" s="296"/>
      <c r="BF615" s="296"/>
      <c r="BG615" s="296"/>
      <c r="BH615" s="296"/>
      <c r="BI615" s="296"/>
      <c r="BJ615" s="296"/>
      <c r="BK615" s="296"/>
      <c r="BL615" s="296"/>
      <c r="BM615" s="296"/>
      <c r="BN615" s="296"/>
      <c r="BO615" s="296"/>
      <c r="BP615" s="296"/>
      <c r="BQ615" s="296"/>
      <c r="BR615" s="296"/>
      <c r="BS615" s="296"/>
      <c r="BT615" s="296"/>
      <c r="BU615" s="296"/>
      <c r="BV615" s="296"/>
      <c r="BW615" s="296"/>
      <c r="BX615" s="296"/>
      <c r="BY615" s="296"/>
      <c r="BZ615" s="296"/>
      <c r="CA615" s="296"/>
      <c r="CB615" s="296"/>
      <c r="CC615" s="296"/>
      <c r="CD615" s="296"/>
      <c r="CE615" s="296"/>
      <c r="CF615" s="296"/>
      <c r="CG615" s="296"/>
      <c r="CH615" s="296"/>
      <c r="CI615" s="296"/>
      <c r="CJ615" s="296"/>
      <c r="CK615" s="296"/>
      <c r="CL615" s="296"/>
      <c r="CM615" s="296"/>
      <c r="CN615" s="296"/>
      <c r="CO615" s="296"/>
      <c r="CP615" s="296"/>
      <c r="CQ615" s="296"/>
      <c r="CR615" s="296"/>
      <c r="CS615" s="296"/>
      <c r="CT615" s="296"/>
      <c r="CU615" s="296"/>
      <c r="CV615" s="296"/>
      <c r="CW615" s="296"/>
      <c r="CX615" s="296"/>
      <c r="CY615" s="296"/>
      <c r="CZ615" s="296"/>
      <c r="DA615" s="296"/>
      <c r="DB615" s="296"/>
      <c r="DC615" s="296"/>
      <c r="DD615" s="296"/>
      <c r="DE615" s="296"/>
      <c r="DF615" s="296"/>
      <c r="DG615" s="296"/>
      <c r="DH615" s="296"/>
      <c r="DI615" s="296"/>
      <c r="DJ615" s="296"/>
      <c r="DK615" s="296"/>
      <c r="DL615" s="296"/>
      <c r="DM615" s="296"/>
      <c r="DN615" s="296"/>
      <c r="DO615" s="296"/>
      <c r="DP615" s="296"/>
      <c r="DQ615" s="296"/>
      <c r="DR615" s="296"/>
      <c r="DS615" s="296"/>
      <c r="DT615" s="296"/>
      <c r="DU615" s="296"/>
      <c r="DV615" s="296"/>
      <c r="DW615" s="296"/>
      <c r="DX615" s="296"/>
      <c r="DY615" s="296"/>
      <c r="DZ615" s="296"/>
      <c r="EA615" s="296"/>
      <c r="EB615" s="296"/>
    </row>
    <row r="616" spans="1:132" s="292" customFormat="1" x14ac:dyDescent="0.2">
      <c r="A616" s="529" t="s">
        <v>8352</v>
      </c>
      <c r="B616" s="530"/>
      <c r="C616" s="530" t="s">
        <v>8386</v>
      </c>
      <c r="D616" s="530"/>
      <c r="E616" s="315">
        <v>3400</v>
      </c>
      <c r="F616" s="319">
        <v>2040</v>
      </c>
      <c r="G616" s="296"/>
      <c r="H616" s="296"/>
      <c r="I616" s="296"/>
      <c r="J616" s="296"/>
      <c r="K616" s="296"/>
      <c r="L616" s="296"/>
      <c r="M616" s="296"/>
      <c r="N616" s="296"/>
      <c r="O616" s="296"/>
      <c r="P616" s="296"/>
      <c r="Q616" s="296"/>
      <c r="R616" s="296"/>
      <c r="S616" s="296"/>
      <c r="T616" s="296"/>
      <c r="U616" s="296"/>
      <c r="V616" s="296"/>
      <c r="W616" s="296"/>
      <c r="X616" s="296"/>
      <c r="Y616" s="296"/>
      <c r="Z616" s="296"/>
      <c r="AA616" s="296"/>
      <c r="AB616" s="296"/>
      <c r="AC616" s="296"/>
      <c r="AD616" s="296"/>
      <c r="AE616" s="296"/>
      <c r="AF616" s="296"/>
      <c r="AG616" s="296"/>
      <c r="AH616" s="296"/>
      <c r="AI616" s="296"/>
      <c r="AJ616" s="296"/>
      <c r="AK616" s="296"/>
      <c r="AL616" s="296"/>
      <c r="AM616" s="296"/>
      <c r="AN616" s="296"/>
      <c r="AO616" s="296"/>
      <c r="AP616" s="296"/>
      <c r="AQ616" s="296"/>
      <c r="AR616" s="296"/>
      <c r="AS616" s="296"/>
      <c r="AT616" s="296"/>
      <c r="AU616" s="296"/>
      <c r="AV616" s="296"/>
      <c r="AW616" s="296"/>
      <c r="AX616" s="296"/>
      <c r="AY616" s="296"/>
      <c r="AZ616" s="296"/>
      <c r="BA616" s="296"/>
      <c r="BB616" s="296"/>
      <c r="BC616" s="296"/>
      <c r="BD616" s="296"/>
      <c r="BE616" s="296"/>
      <c r="BF616" s="296"/>
      <c r="BG616" s="296"/>
      <c r="BH616" s="296"/>
      <c r="BI616" s="296"/>
      <c r="BJ616" s="296"/>
      <c r="BK616" s="296"/>
      <c r="BL616" s="296"/>
      <c r="BM616" s="296"/>
      <c r="BN616" s="296"/>
      <c r="BO616" s="296"/>
      <c r="BP616" s="296"/>
      <c r="BQ616" s="296"/>
      <c r="BR616" s="296"/>
      <c r="BS616" s="296"/>
      <c r="BT616" s="296"/>
      <c r="BU616" s="296"/>
      <c r="BV616" s="296"/>
      <c r="BW616" s="296"/>
      <c r="BX616" s="296"/>
      <c r="BY616" s="296"/>
      <c r="BZ616" s="296"/>
      <c r="CA616" s="296"/>
      <c r="CB616" s="296"/>
      <c r="CC616" s="296"/>
      <c r="CD616" s="296"/>
      <c r="CE616" s="296"/>
      <c r="CF616" s="296"/>
      <c r="CG616" s="296"/>
      <c r="CH616" s="296"/>
      <c r="CI616" s="296"/>
      <c r="CJ616" s="296"/>
      <c r="CK616" s="296"/>
      <c r="CL616" s="296"/>
      <c r="CM616" s="296"/>
      <c r="CN616" s="296"/>
      <c r="CO616" s="296"/>
      <c r="CP616" s="296"/>
      <c r="CQ616" s="296"/>
      <c r="CR616" s="296"/>
      <c r="CS616" s="296"/>
      <c r="CT616" s="296"/>
      <c r="CU616" s="296"/>
      <c r="CV616" s="296"/>
      <c r="CW616" s="296"/>
      <c r="CX616" s="296"/>
      <c r="CY616" s="296"/>
      <c r="CZ616" s="296"/>
      <c r="DA616" s="296"/>
      <c r="DB616" s="296"/>
      <c r="DC616" s="296"/>
      <c r="DD616" s="296"/>
      <c r="DE616" s="296"/>
      <c r="DF616" s="296"/>
      <c r="DG616" s="296"/>
      <c r="DH616" s="296"/>
      <c r="DI616" s="296"/>
      <c r="DJ616" s="296"/>
      <c r="DK616" s="296"/>
      <c r="DL616" s="296"/>
      <c r="DM616" s="296"/>
      <c r="DN616" s="296"/>
      <c r="DO616" s="296"/>
      <c r="DP616" s="296"/>
      <c r="DQ616" s="296"/>
      <c r="DR616" s="296"/>
      <c r="DS616" s="296"/>
      <c r="DT616" s="296"/>
      <c r="DU616" s="296"/>
      <c r="DV616" s="296"/>
      <c r="DW616" s="296"/>
      <c r="DX616" s="296"/>
      <c r="DY616" s="296"/>
      <c r="DZ616" s="296"/>
      <c r="EA616" s="296"/>
      <c r="EB616" s="296"/>
    </row>
    <row r="617" spans="1:132" s="292" customFormat="1" x14ac:dyDescent="0.2">
      <c r="A617" s="544" t="s">
        <v>8387</v>
      </c>
      <c r="B617" s="538" t="s">
        <v>8388</v>
      </c>
      <c r="C617" s="331" t="s">
        <v>7697</v>
      </c>
      <c r="D617" s="331" t="s">
        <v>8389</v>
      </c>
      <c r="E617" s="345">
        <v>3318</v>
      </c>
      <c r="F617" s="319">
        <v>1990.8</v>
      </c>
      <c r="G617" s="296"/>
      <c r="H617" s="296"/>
      <c r="I617" s="296"/>
      <c r="J617" s="296"/>
      <c r="K617" s="296"/>
      <c r="L617" s="296"/>
      <c r="M617" s="296"/>
      <c r="N617" s="296"/>
      <c r="O617" s="296"/>
      <c r="P617" s="296"/>
      <c r="Q617" s="296"/>
      <c r="R617" s="296"/>
      <c r="S617" s="296"/>
      <c r="T617" s="296"/>
      <c r="U617" s="296"/>
      <c r="V617" s="296"/>
      <c r="W617" s="296"/>
      <c r="X617" s="296"/>
      <c r="Y617" s="296"/>
      <c r="Z617" s="296"/>
      <c r="AA617" s="296"/>
      <c r="AB617" s="296"/>
      <c r="AC617" s="296"/>
      <c r="AD617" s="296"/>
      <c r="AE617" s="296"/>
      <c r="AF617" s="296"/>
      <c r="AG617" s="296"/>
      <c r="AH617" s="296"/>
      <c r="AI617" s="296"/>
      <c r="AJ617" s="296"/>
      <c r="AK617" s="296"/>
      <c r="AL617" s="296"/>
      <c r="AM617" s="296"/>
      <c r="AN617" s="296"/>
      <c r="AO617" s="296"/>
      <c r="AP617" s="296"/>
      <c r="AQ617" s="296"/>
      <c r="AR617" s="296"/>
      <c r="AS617" s="296"/>
      <c r="AT617" s="296"/>
      <c r="AU617" s="296"/>
      <c r="AV617" s="296"/>
      <c r="AW617" s="296"/>
      <c r="AX617" s="296"/>
      <c r="AY617" s="296"/>
      <c r="AZ617" s="296"/>
      <c r="BA617" s="296"/>
      <c r="BB617" s="296"/>
      <c r="BC617" s="296"/>
      <c r="BD617" s="296"/>
      <c r="BE617" s="296"/>
      <c r="BF617" s="296"/>
      <c r="BG617" s="296"/>
      <c r="BH617" s="296"/>
      <c r="BI617" s="296"/>
      <c r="BJ617" s="296"/>
      <c r="BK617" s="296"/>
      <c r="BL617" s="296"/>
      <c r="BM617" s="296"/>
      <c r="BN617" s="296"/>
      <c r="BO617" s="296"/>
      <c r="BP617" s="296"/>
      <c r="BQ617" s="296"/>
      <c r="BR617" s="296"/>
      <c r="BS617" s="296"/>
      <c r="BT617" s="296"/>
      <c r="BU617" s="296"/>
      <c r="BV617" s="296"/>
      <c r="BW617" s="296"/>
      <c r="BX617" s="296"/>
      <c r="BY617" s="296"/>
      <c r="BZ617" s="296"/>
      <c r="CA617" s="296"/>
      <c r="CB617" s="296"/>
      <c r="CC617" s="296"/>
      <c r="CD617" s="296"/>
      <c r="CE617" s="296"/>
      <c r="CF617" s="296"/>
      <c r="CG617" s="296"/>
      <c r="CH617" s="296"/>
      <c r="CI617" s="296"/>
      <c r="CJ617" s="296"/>
      <c r="CK617" s="296"/>
      <c r="CL617" s="296"/>
      <c r="CM617" s="296"/>
      <c r="CN617" s="296"/>
      <c r="CO617" s="296"/>
      <c r="CP617" s="296"/>
      <c r="CQ617" s="296"/>
      <c r="CR617" s="296"/>
      <c r="CS617" s="296"/>
      <c r="CT617" s="296"/>
      <c r="CU617" s="296"/>
      <c r="CV617" s="296"/>
      <c r="CW617" s="296"/>
      <c r="CX617" s="296"/>
      <c r="CY617" s="296"/>
      <c r="CZ617" s="296"/>
      <c r="DA617" s="296"/>
      <c r="DB617" s="296"/>
      <c r="DC617" s="296"/>
      <c r="DD617" s="296"/>
      <c r="DE617" s="296"/>
      <c r="DF617" s="296"/>
      <c r="DG617" s="296"/>
      <c r="DH617" s="296"/>
      <c r="DI617" s="296"/>
      <c r="DJ617" s="296"/>
      <c r="DK617" s="296"/>
      <c r="DL617" s="296"/>
      <c r="DM617" s="296"/>
      <c r="DN617" s="296"/>
      <c r="DO617" s="296"/>
      <c r="DP617" s="296"/>
      <c r="DQ617" s="296"/>
      <c r="DR617" s="296"/>
      <c r="DS617" s="296"/>
      <c r="DT617" s="296"/>
      <c r="DU617" s="296"/>
      <c r="DV617" s="296"/>
      <c r="DW617" s="296"/>
      <c r="DX617" s="296"/>
      <c r="DY617" s="296"/>
      <c r="DZ617" s="296"/>
      <c r="EA617" s="296"/>
      <c r="EB617" s="296"/>
    </row>
    <row r="618" spans="1:132" s="292" customFormat="1" x14ac:dyDescent="0.2">
      <c r="A618" s="544" t="s">
        <v>8352</v>
      </c>
      <c r="B618" s="538"/>
      <c r="C618" s="331" t="s">
        <v>8389</v>
      </c>
      <c r="D618" s="331" t="s">
        <v>8390</v>
      </c>
      <c r="E618" s="345">
        <v>2700</v>
      </c>
      <c r="F618" s="319">
        <v>1620</v>
      </c>
      <c r="G618" s="296"/>
      <c r="H618" s="296"/>
      <c r="I618" s="296"/>
      <c r="J618" s="296"/>
      <c r="K618" s="296"/>
      <c r="L618" s="296"/>
      <c r="M618" s="296"/>
      <c r="N618" s="296"/>
      <c r="O618" s="296"/>
      <c r="P618" s="296"/>
      <c r="Q618" s="296"/>
      <c r="R618" s="296"/>
      <c r="S618" s="296"/>
      <c r="T618" s="296"/>
      <c r="U618" s="296"/>
      <c r="V618" s="296"/>
      <c r="W618" s="296"/>
      <c r="X618" s="296"/>
      <c r="Y618" s="296"/>
      <c r="Z618" s="296"/>
      <c r="AA618" s="296"/>
      <c r="AB618" s="296"/>
      <c r="AC618" s="296"/>
      <c r="AD618" s="296"/>
      <c r="AE618" s="296"/>
      <c r="AF618" s="296"/>
      <c r="AG618" s="296"/>
      <c r="AH618" s="296"/>
      <c r="AI618" s="296"/>
      <c r="AJ618" s="296"/>
      <c r="AK618" s="296"/>
      <c r="AL618" s="296"/>
      <c r="AM618" s="296"/>
      <c r="AN618" s="296"/>
      <c r="AO618" s="296"/>
      <c r="AP618" s="296"/>
      <c r="AQ618" s="296"/>
      <c r="AR618" s="296"/>
      <c r="AS618" s="296"/>
      <c r="AT618" s="296"/>
      <c r="AU618" s="296"/>
      <c r="AV618" s="296"/>
      <c r="AW618" s="296"/>
      <c r="AX618" s="296"/>
      <c r="AY618" s="296"/>
      <c r="AZ618" s="296"/>
      <c r="BA618" s="296"/>
      <c r="BB618" s="296"/>
      <c r="BC618" s="296"/>
      <c r="BD618" s="296"/>
      <c r="BE618" s="296"/>
      <c r="BF618" s="296"/>
      <c r="BG618" s="296"/>
      <c r="BH618" s="296"/>
      <c r="BI618" s="296"/>
      <c r="BJ618" s="296"/>
      <c r="BK618" s="296"/>
      <c r="BL618" s="296"/>
      <c r="BM618" s="296"/>
      <c r="BN618" s="296"/>
      <c r="BO618" s="296"/>
      <c r="BP618" s="296"/>
      <c r="BQ618" s="296"/>
      <c r="BR618" s="296"/>
      <c r="BS618" s="296"/>
      <c r="BT618" s="296"/>
      <c r="BU618" s="296"/>
      <c r="BV618" s="296"/>
      <c r="BW618" s="296"/>
      <c r="BX618" s="296"/>
      <c r="BY618" s="296"/>
      <c r="BZ618" s="296"/>
      <c r="CA618" s="296"/>
      <c r="CB618" s="296"/>
      <c r="CC618" s="296"/>
      <c r="CD618" s="296"/>
      <c r="CE618" s="296"/>
      <c r="CF618" s="296"/>
      <c r="CG618" s="296"/>
      <c r="CH618" s="296"/>
      <c r="CI618" s="296"/>
      <c r="CJ618" s="296"/>
      <c r="CK618" s="296"/>
      <c r="CL618" s="296"/>
      <c r="CM618" s="296"/>
      <c r="CN618" s="296"/>
      <c r="CO618" s="296"/>
      <c r="CP618" s="296"/>
      <c r="CQ618" s="296"/>
      <c r="CR618" s="296"/>
      <c r="CS618" s="296"/>
      <c r="CT618" s="296"/>
      <c r="CU618" s="296"/>
      <c r="CV618" s="296"/>
      <c r="CW618" s="296"/>
      <c r="CX618" s="296"/>
      <c r="CY618" s="296"/>
      <c r="CZ618" s="296"/>
      <c r="DA618" s="296"/>
      <c r="DB618" s="296"/>
      <c r="DC618" s="296"/>
      <c r="DD618" s="296"/>
      <c r="DE618" s="296"/>
      <c r="DF618" s="296"/>
      <c r="DG618" s="296"/>
      <c r="DH618" s="296"/>
      <c r="DI618" s="296"/>
      <c r="DJ618" s="296"/>
      <c r="DK618" s="296"/>
      <c r="DL618" s="296"/>
      <c r="DM618" s="296"/>
      <c r="DN618" s="296"/>
      <c r="DO618" s="296"/>
      <c r="DP618" s="296"/>
      <c r="DQ618" s="296"/>
      <c r="DR618" s="296"/>
      <c r="DS618" s="296"/>
      <c r="DT618" s="296"/>
      <c r="DU618" s="296"/>
      <c r="DV618" s="296"/>
      <c r="DW618" s="296"/>
      <c r="DX618" s="296"/>
      <c r="DY618" s="296"/>
      <c r="DZ618" s="296"/>
      <c r="EA618" s="296"/>
      <c r="EB618" s="296"/>
    </row>
    <row r="619" spans="1:132" s="292" customFormat="1" x14ac:dyDescent="0.2">
      <c r="A619" s="544" t="s">
        <v>8352</v>
      </c>
      <c r="B619" s="538"/>
      <c r="C619" s="331" t="s">
        <v>8391</v>
      </c>
      <c r="D619" s="331" t="s">
        <v>8392</v>
      </c>
      <c r="E619" s="345">
        <v>2105</v>
      </c>
      <c r="F619" s="319">
        <v>1263</v>
      </c>
      <c r="G619" s="296"/>
      <c r="H619" s="296"/>
      <c r="I619" s="296"/>
      <c r="J619" s="296"/>
      <c r="K619" s="296"/>
      <c r="L619" s="296"/>
      <c r="M619" s="296"/>
      <c r="N619" s="296"/>
      <c r="O619" s="296"/>
      <c r="P619" s="296"/>
      <c r="Q619" s="296"/>
      <c r="R619" s="296"/>
      <c r="S619" s="296"/>
      <c r="T619" s="296"/>
      <c r="U619" s="296"/>
      <c r="V619" s="296"/>
      <c r="W619" s="296"/>
      <c r="X619" s="296"/>
      <c r="Y619" s="296"/>
      <c r="Z619" s="296"/>
      <c r="AA619" s="296"/>
      <c r="AB619" s="296"/>
      <c r="AC619" s="296"/>
      <c r="AD619" s="296"/>
      <c r="AE619" s="296"/>
      <c r="AF619" s="296"/>
      <c r="AG619" s="296"/>
      <c r="AH619" s="296"/>
      <c r="AI619" s="296"/>
      <c r="AJ619" s="296"/>
      <c r="AK619" s="296"/>
      <c r="AL619" s="296"/>
      <c r="AM619" s="296"/>
      <c r="AN619" s="296"/>
      <c r="AO619" s="296"/>
      <c r="AP619" s="296"/>
      <c r="AQ619" s="296"/>
      <c r="AR619" s="296"/>
      <c r="AS619" s="296"/>
      <c r="AT619" s="296"/>
      <c r="AU619" s="296"/>
      <c r="AV619" s="296"/>
      <c r="AW619" s="296"/>
      <c r="AX619" s="296"/>
      <c r="AY619" s="296"/>
      <c r="AZ619" s="296"/>
      <c r="BA619" s="296"/>
      <c r="BB619" s="296"/>
      <c r="BC619" s="296"/>
      <c r="BD619" s="296"/>
      <c r="BE619" s="296"/>
      <c r="BF619" s="296"/>
      <c r="BG619" s="296"/>
      <c r="BH619" s="296"/>
      <c r="BI619" s="296"/>
      <c r="BJ619" s="296"/>
      <c r="BK619" s="296"/>
      <c r="BL619" s="296"/>
      <c r="BM619" s="296"/>
      <c r="BN619" s="296"/>
      <c r="BO619" s="296"/>
      <c r="BP619" s="296"/>
      <c r="BQ619" s="296"/>
      <c r="BR619" s="296"/>
      <c r="BS619" s="296"/>
      <c r="BT619" s="296"/>
      <c r="BU619" s="296"/>
      <c r="BV619" s="296"/>
      <c r="BW619" s="296"/>
      <c r="BX619" s="296"/>
      <c r="BY619" s="296"/>
      <c r="BZ619" s="296"/>
      <c r="CA619" s="296"/>
      <c r="CB619" s="296"/>
      <c r="CC619" s="296"/>
      <c r="CD619" s="296"/>
      <c r="CE619" s="296"/>
      <c r="CF619" s="296"/>
      <c r="CG619" s="296"/>
      <c r="CH619" s="296"/>
      <c r="CI619" s="296"/>
      <c r="CJ619" s="296"/>
      <c r="CK619" s="296"/>
      <c r="CL619" s="296"/>
      <c r="CM619" s="296"/>
      <c r="CN619" s="296"/>
      <c r="CO619" s="296"/>
      <c r="CP619" s="296"/>
      <c r="CQ619" s="296"/>
      <c r="CR619" s="296"/>
      <c r="CS619" s="296"/>
      <c r="CT619" s="296"/>
      <c r="CU619" s="296"/>
      <c r="CV619" s="296"/>
      <c r="CW619" s="296"/>
      <c r="CX619" s="296"/>
      <c r="CY619" s="296"/>
      <c r="CZ619" s="296"/>
      <c r="DA619" s="296"/>
      <c r="DB619" s="296"/>
      <c r="DC619" s="296"/>
      <c r="DD619" s="296"/>
      <c r="DE619" s="296"/>
      <c r="DF619" s="296"/>
      <c r="DG619" s="296"/>
      <c r="DH619" s="296"/>
      <c r="DI619" s="296"/>
      <c r="DJ619" s="296"/>
      <c r="DK619" s="296"/>
      <c r="DL619" s="296"/>
      <c r="DM619" s="296"/>
      <c r="DN619" s="296"/>
      <c r="DO619" s="296"/>
      <c r="DP619" s="296"/>
      <c r="DQ619" s="296"/>
      <c r="DR619" s="296"/>
      <c r="DS619" s="296"/>
      <c r="DT619" s="296"/>
      <c r="DU619" s="296"/>
      <c r="DV619" s="296"/>
      <c r="DW619" s="296"/>
      <c r="DX619" s="296"/>
      <c r="DY619" s="296"/>
      <c r="DZ619" s="296"/>
      <c r="EA619" s="296"/>
      <c r="EB619" s="296"/>
    </row>
    <row r="620" spans="1:132" s="292" customFormat="1" ht="75" x14ac:dyDescent="0.2">
      <c r="A620" s="338" t="s">
        <v>8393</v>
      </c>
      <c r="B620" s="335" t="s">
        <v>8394</v>
      </c>
      <c r="C620" s="545" t="s">
        <v>8395</v>
      </c>
      <c r="D620" s="545"/>
      <c r="E620" s="345">
        <v>2105</v>
      </c>
      <c r="F620" s="319">
        <v>1263</v>
      </c>
      <c r="G620" s="296"/>
      <c r="H620" s="296"/>
      <c r="I620" s="296"/>
      <c r="J620" s="296"/>
      <c r="K620" s="296"/>
      <c r="L620" s="296"/>
      <c r="M620" s="296"/>
      <c r="N620" s="296"/>
      <c r="O620" s="296"/>
      <c r="P620" s="296"/>
      <c r="Q620" s="296"/>
      <c r="R620" s="296"/>
      <c r="S620" s="296"/>
      <c r="T620" s="296"/>
      <c r="U620" s="296"/>
      <c r="V620" s="296"/>
      <c r="W620" s="296"/>
      <c r="X620" s="296"/>
      <c r="Y620" s="296"/>
      <c r="Z620" s="296"/>
      <c r="AA620" s="296"/>
      <c r="AB620" s="296"/>
      <c r="AC620" s="296"/>
      <c r="AD620" s="296"/>
      <c r="AE620" s="296"/>
      <c r="AF620" s="296"/>
      <c r="AG620" s="296"/>
      <c r="AH620" s="296"/>
      <c r="AI620" s="296"/>
      <c r="AJ620" s="296"/>
      <c r="AK620" s="296"/>
      <c r="AL620" s="296"/>
      <c r="AM620" s="296"/>
      <c r="AN620" s="296"/>
      <c r="AO620" s="296"/>
      <c r="AP620" s="296"/>
      <c r="AQ620" s="296"/>
      <c r="AR620" s="296"/>
      <c r="AS620" s="296"/>
      <c r="AT620" s="296"/>
      <c r="AU620" s="296"/>
      <c r="AV620" s="296"/>
      <c r="AW620" s="296"/>
      <c r="AX620" s="296"/>
      <c r="AY620" s="296"/>
      <c r="AZ620" s="296"/>
      <c r="BA620" s="296"/>
      <c r="BB620" s="296"/>
      <c r="BC620" s="296"/>
      <c r="BD620" s="296"/>
      <c r="BE620" s="296"/>
      <c r="BF620" s="296"/>
      <c r="BG620" s="296"/>
      <c r="BH620" s="296"/>
      <c r="BI620" s="296"/>
      <c r="BJ620" s="296"/>
      <c r="BK620" s="296"/>
      <c r="BL620" s="296"/>
      <c r="BM620" s="296"/>
      <c r="BN620" s="296"/>
      <c r="BO620" s="296"/>
      <c r="BP620" s="296"/>
      <c r="BQ620" s="296"/>
      <c r="BR620" s="296"/>
      <c r="BS620" s="296"/>
      <c r="BT620" s="296"/>
      <c r="BU620" s="296"/>
      <c r="BV620" s="296"/>
      <c r="BW620" s="296"/>
      <c r="BX620" s="296"/>
      <c r="BY620" s="296"/>
      <c r="BZ620" s="296"/>
      <c r="CA620" s="296"/>
      <c r="CB620" s="296"/>
      <c r="CC620" s="296"/>
      <c r="CD620" s="296"/>
      <c r="CE620" s="296"/>
      <c r="CF620" s="296"/>
      <c r="CG620" s="296"/>
      <c r="CH620" s="296"/>
      <c r="CI620" s="296"/>
      <c r="CJ620" s="296"/>
      <c r="CK620" s="296"/>
      <c r="CL620" s="296"/>
      <c r="CM620" s="296"/>
      <c r="CN620" s="296"/>
      <c r="CO620" s="296"/>
      <c r="CP620" s="296"/>
      <c r="CQ620" s="296"/>
      <c r="CR620" s="296"/>
      <c r="CS620" s="296"/>
      <c r="CT620" s="296"/>
      <c r="CU620" s="296"/>
      <c r="CV620" s="296"/>
      <c r="CW620" s="296"/>
      <c r="CX620" s="296"/>
      <c r="CY620" s="296"/>
      <c r="CZ620" s="296"/>
      <c r="DA620" s="296"/>
      <c r="DB620" s="296"/>
      <c r="DC620" s="296"/>
      <c r="DD620" s="296"/>
      <c r="DE620" s="296"/>
      <c r="DF620" s="296"/>
      <c r="DG620" s="296"/>
      <c r="DH620" s="296"/>
      <c r="DI620" s="296"/>
      <c r="DJ620" s="296"/>
      <c r="DK620" s="296"/>
      <c r="DL620" s="296"/>
      <c r="DM620" s="296"/>
      <c r="DN620" s="296"/>
      <c r="DO620" s="296"/>
      <c r="DP620" s="296"/>
      <c r="DQ620" s="296"/>
      <c r="DR620" s="296"/>
      <c r="DS620" s="296"/>
      <c r="DT620" s="296"/>
      <c r="DU620" s="296"/>
      <c r="DV620" s="296"/>
      <c r="DW620" s="296"/>
      <c r="DX620" s="296"/>
      <c r="DY620" s="296"/>
      <c r="DZ620" s="296"/>
      <c r="EA620" s="296"/>
      <c r="EB620" s="296"/>
    </row>
    <row r="621" spans="1:132" s="292" customFormat="1" x14ac:dyDescent="0.2">
      <c r="A621" s="332" t="s">
        <v>8396</v>
      </c>
      <c r="B621" s="333" t="s">
        <v>8397</v>
      </c>
      <c r="C621" s="545" t="s">
        <v>8395</v>
      </c>
      <c r="D621" s="545"/>
      <c r="E621" s="315">
        <v>2400</v>
      </c>
      <c r="F621" s="319">
        <v>1440</v>
      </c>
      <c r="G621" s="296"/>
      <c r="H621" s="296"/>
      <c r="I621" s="296"/>
      <c r="J621" s="296"/>
      <c r="K621" s="296"/>
      <c r="L621" s="296"/>
      <c r="M621" s="296"/>
      <c r="N621" s="296"/>
      <c r="O621" s="296"/>
      <c r="P621" s="296"/>
      <c r="Q621" s="296"/>
      <c r="R621" s="296"/>
      <c r="S621" s="296"/>
      <c r="T621" s="296"/>
      <c r="U621" s="296"/>
      <c r="V621" s="296"/>
      <c r="W621" s="296"/>
      <c r="X621" s="296"/>
      <c r="Y621" s="296"/>
      <c r="Z621" s="296"/>
      <c r="AA621" s="296"/>
      <c r="AB621" s="296"/>
      <c r="AC621" s="296"/>
      <c r="AD621" s="296"/>
      <c r="AE621" s="296"/>
      <c r="AF621" s="296"/>
      <c r="AG621" s="296"/>
      <c r="AH621" s="296"/>
      <c r="AI621" s="296"/>
      <c r="AJ621" s="296"/>
      <c r="AK621" s="296"/>
      <c r="AL621" s="296"/>
      <c r="AM621" s="296"/>
      <c r="AN621" s="296"/>
      <c r="AO621" s="296"/>
      <c r="AP621" s="296"/>
      <c r="AQ621" s="296"/>
      <c r="AR621" s="296"/>
      <c r="AS621" s="296"/>
      <c r="AT621" s="296"/>
      <c r="AU621" s="296"/>
      <c r="AV621" s="296"/>
      <c r="AW621" s="296"/>
      <c r="AX621" s="296"/>
      <c r="AY621" s="296"/>
      <c r="AZ621" s="296"/>
      <c r="BA621" s="296"/>
      <c r="BB621" s="296"/>
      <c r="BC621" s="296"/>
      <c r="BD621" s="296"/>
      <c r="BE621" s="296"/>
      <c r="BF621" s="296"/>
      <c r="BG621" s="296"/>
      <c r="BH621" s="296"/>
      <c r="BI621" s="296"/>
      <c r="BJ621" s="296"/>
      <c r="BK621" s="296"/>
      <c r="BL621" s="296"/>
      <c r="BM621" s="296"/>
      <c r="BN621" s="296"/>
      <c r="BO621" s="296"/>
      <c r="BP621" s="296"/>
      <c r="BQ621" s="296"/>
      <c r="BR621" s="296"/>
      <c r="BS621" s="296"/>
      <c r="BT621" s="296"/>
      <c r="BU621" s="296"/>
      <c r="BV621" s="296"/>
      <c r="BW621" s="296"/>
      <c r="BX621" s="296"/>
      <c r="BY621" s="296"/>
      <c r="BZ621" s="296"/>
      <c r="CA621" s="296"/>
      <c r="CB621" s="296"/>
      <c r="CC621" s="296"/>
      <c r="CD621" s="296"/>
      <c r="CE621" s="296"/>
      <c r="CF621" s="296"/>
      <c r="CG621" s="296"/>
      <c r="CH621" s="296"/>
      <c r="CI621" s="296"/>
      <c r="CJ621" s="296"/>
      <c r="CK621" s="296"/>
      <c r="CL621" s="296"/>
      <c r="CM621" s="296"/>
      <c r="CN621" s="296"/>
      <c r="CO621" s="296"/>
      <c r="CP621" s="296"/>
      <c r="CQ621" s="296"/>
      <c r="CR621" s="296"/>
      <c r="CS621" s="296"/>
      <c r="CT621" s="296"/>
      <c r="CU621" s="296"/>
      <c r="CV621" s="296"/>
      <c r="CW621" s="296"/>
      <c r="CX621" s="296"/>
      <c r="CY621" s="296"/>
      <c r="CZ621" s="296"/>
      <c r="DA621" s="296"/>
      <c r="DB621" s="296"/>
      <c r="DC621" s="296"/>
      <c r="DD621" s="296"/>
      <c r="DE621" s="296"/>
      <c r="DF621" s="296"/>
      <c r="DG621" s="296"/>
      <c r="DH621" s="296"/>
      <c r="DI621" s="296"/>
      <c r="DJ621" s="296"/>
      <c r="DK621" s="296"/>
      <c r="DL621" s="296"/>
      <c r="DM621" s="296"/>
      <c r="DN621" s="296"/>
      <c r="DO621" s="296"/>
      <c r="DP621" s="296"/>
      <c r="DQ621" s="296"/>
      <c r="DR621" s="296"/>
      <c r="DS621" s="296"/>
      <c r="DT621" s="296"/>
      <c r="DU621" s="296"/>
      <c r="DV621" s="296"/>
      <c r="DW621" s="296"/>
      <c r="DX621" s="296"/>
      <c r="DY621" s="296"/>
      <c r="DZ621" s="296"/>
      <c r="EA621" s="296"/>
      <c r="EB621" s="296"/>
    </row>
    <row r="622" spans="1:132" s="292" customFormat="1" x14ac:dyDescent="0.2">
      <c r="A622" s="332" t="s">
        <v>8398</v>
      </c>
      <c r="B622" s="333" t="s">
        <v>8399</v>
      </c>
      <c r="C622" s="331" t="s">
        <v>8400</v>
      </c>
      <c r="D622" s="331" t="s">
        <v>8401</v>
      </c>
      <c r="E622" s="354"/>
      <c r="F622" s="319"/>
      <c r="G622" s="296"/>
      <c r="H622" s="296"/>
      <c r="I622" s="296"/>
      <c r="J622" s="296"/>
      <c r="K622" s="296"/>
      <c r="L622" s="296"/>
      <c r="M622" s="296"/>
      <c r="N622" s="296"/>
      <c r="O622" s="296"/>
      <c r="P622" s="296"/>
      <c r="Q622" s="296"/>
      <c r="R622" s="296"/>
      <c r="S622" s="296"/>
      <c r="T622" s="296"/>
      <c r="U622" s="296"/>
      <c r="V622" s="296"/>
      <c r="W622" s="296"/>
      <c r="X622" s="296"/>
      <c r="Y622" s="296"/>
      <c r="Z622" s="296"/>
      <c r="AA622" s="296"/>
      <c r="AB622" s="296"/>
      <c r="AC622" s="296"/>
      <c r="AD622" s="296"/>
      <c r="AE622" s="296"/>
      <c r="AF622" s="296"/>
      <c r="AG622" s="296"/>
      <c r="AH622" s="296"/>
      <c r="AI622" s="296"/>
      <c r="AJ622" s="296"/>
      <c r="AK622" s="296"/>
      <c r="AL622" s="296"/>
      <c r="AM622" s="296"/>
      <c r="AN622" s="296"/>
      <c r="AO622" s="296"/>
      <c r="AP622" s="296"/>
      <c r="AQ622" s="296"/>
      <c r="AR622" s="296"/>
      <c r="AS622" s="296"/>
      <c r="AT622" s="296"/>
      <c r="AU622" s="296"/>
      <c r="AV622" s="296"/>
      <c r="AW622" s="296"/>
      <c r="AX622" s="296"/>
      <c r="AY622" s="296"/>
      <c r="AZ622" s="296"/>
      <c r="BA622" s="296"/>
      <c r="BB622" s="296"/>
      <c r="BC622" s="296"/>
      <c r="BD622" s="296"/>
      <c r="BE622" s="296"/>
      <c r="BF622" s="296"/>
      <c r="BG622" s="296"/>
      <c r="BH622" s="296"/>
      <c r="BI622" s="296"/>
      <c r="BJ622" s="296"/>
      <c r="BK622" s="296"/>
      <c r="BL622" s="296"/>
      <c r="BM622" s="296"/>
      <c r="BN622" s="296"/>
      <c r="BO622" s="296"/>
      <c r="BP622" s="296"/>
      <c r="BQ622" s="296"/>
      <c r="BR622" s="296"/>
      <c r="BS622" s="296"/>
      <c r="BT622" s="296"/>
      <c r="BU622" s="296"/>
      <c r="BV622" s="296"/>
      <c r="BW622" s="296"/>
      <c r="BX622" s="296"/>
      <c r="BY622" s="296"/>
      <c r="BZ622" s="296"/>
      <c r="CA622" s="296"/>
      <c r="CB622" s="296"/>
      <c r="CC622" s="296"/>
      <c r="CD622" s="296"/>
      <c r="CE622" s="296"/>
      <c r="CF622" s="296"/>
      <c r="CG622" s="296"/>
      <c r="CH622" s="296"/>
      <c r="CI622" s="296"/>
      <c r="CJ622" s="296"/>
      <c r="CK622" s="296"/>
      <c r="CL622" s="296"/>
      <c r="CM622" s="296"/>
      <c r="CN622" s="296"/>
      <c r="CO622" s="296"/>
      <c r="CP622" s="296"/>
      <c r="CQ622" s="296"/>
      <c r="CR622" s="296"/>
      <c r="CS622" s="296"/>
      <c r="CT622" s="296"/>
      <c r="CU622" s="296"/>
      <c r="CV622" s="296"/>
      <c r="CW622" s="296"/>
      <c r="CX622" s="296"/>
      <c r="CY622" s="296"/>
      <c r="CZ622" s="296"/>
      <c r="DA622" s="296"/>
      <c r="DB622" s="296"/>
      <c r="DC622" s="296"/>
      <c r="DD622" s="296"/>
      <c r="DE622" s="296"/>
      <c r="DF622" s="296"/>
      <c r="DG622" s="296"/>
      <c r="DH622" s="296"/>
      <c r="DI622" s="296"/>
      <c r="DJ622" s="296"/>
      <c r="DK622" s="296"/>
      <c r="DL622" s="296"/>
      <c r="DM622" s="296"/>
      <c r="DN622" s="296"/>
      <c r="DO622" s="296"/>
      <c r="DP622" s="296"/>
      <c r="DQ622" s="296"/>
      <c r="DR622" s="296"/>
      <c r="DS622" s="296"/>
      <c r="DT622" s="296"/>
      <c r="DU622" s="296"/>
      <c r="DV622" s="296"/>
      <c r="DW622" s="296"/>
      <c r="DX622" s="296"/>
      <c r="DY622" s="296"/>
      <c r="DZ622" s="296"/>
      <c r="EA622" s="296"/>
      <c r="EB622" s="296"/>
    </row>
    <row r="623" spans="1:132" s="292" customFormat="1" ht="37.5" x14ac:dyDescent="0.2">
      <c r="A623" s="332" t="s">
        <v>8402</v>
      </c>
      <c r="B623" s="333" t="s">
        <v>8403</v>
      </c>
      <c r="C623" s="333" t="s">
        <v>8404</v>
      </c>
      <c r="D623" s="333" t="s">
        <v>8405</v>
      </c>
      <c r="E623" s="315">
        <v>5985</v>
      </c>
      <c r="F623" s="319">
        <v>3591</v>
      </c>
      <c r="G623" s="296"/>
      <c r="H623" s="296"/>
      <c r="I623" s="296"/>
      <c r="J623" s="296"/>
      <c r="K623" s="296"/>
      <c r="L623" s="296"/>
      <c r="M623" s="296"/>
      <c r="N623" s="296"/>
      <c r="O623" s="296"/>
      <c r="P623" s="296"/>
      <c r="Q623" s="296"/>
      <c r="R623" s="296"/>
      <c r="S623" s="296"/>
      <c r="T623" s="296"/>
      <c r="U623" s="296"/>
      <c r="V623" s="296"/>
      <c r="W623" s="296"/>
      <c r="X623" s="296"/>
      <c r="Y623" s="296"/>
      <c r="Z623" s="296"/>
      <c r="AA623" s="296"/>
      <c r="AB623" s="296"/>
      <c r="AC623" s="296"/>
      <c r="AD623" s="296"/>
      <c r="AE623" s="296"/>
      <c r="AF623" s="296"/>
      <c r="AG623" s="296"/>
      <c r="AH623" s="296"/>
      <c r="AI623" s="296"/>
      <c r="AJ623" s="296"/>
      <c r="AK623" s="296"/>
      <c r="AL623" s="296"/>
      <c r="AM623" s="296"/>
      <c r="AN623" s="296"/>
      <c r="AO623" s="296"/>
      <c r="AP623" s="296"/>
      <c r="AQ623" s="296"/>
      <c r="AR623" s="296"/>
      <c r="AS623" s="296"/>
      <c r="AT623" s="296"/>
      <c r="AU623" s="296"/>
      <c r="AV623" s="296"/>
      <c r="AW623" s="296"/>
      <c r="AX623" s="296"/>
      <c r="AY623" s="296"/>
      <c r="AZ623" s="296"/>
      <c r="BA623" s="296"/>
      <c r="BB623" s="296"/>
      <c r="BC623" s="296"/>
      <c r="BD623" s="296"/>
      <c r="BE623" s="296"/>
      <c r="BF623" s="296"/>
      <c r="BG623" s="296"/>
      <c r="BH623" s="296"/>
      <c r="BI623" s="296"/>
      <c r="BJ623" s="296"/>
      <c r="BK623" s="296"/>
      <c r="BL623" s="296"/>
      <c r="BM623" s="296"/>
      <c r="BN623" s="296"/>
      <c r="BO623" s="296"/>
      <c r="BP623" s="296"/>
      <c r="BQ623" s="296"/>
      <c r="BR623" s="296"/>
      <c r="BS623" s="296"/>
      <c r="BT623" s="296"/>
      <c r="BU623" s="296"/>
      <c r="BV623" s="296"/>
      <c r="BW623" s="296"/>
      <c r="BX623" s="296"/>
      <c r="BY623" s="296"/>
      <c r="BZ623" s="296"/>
      <c r="CA623" s="296"/>
      <c r="CB623" s="296"/>
      <c r="CC623" s="296"/>
      <c r="CD623" s="296"/>
      <c r="CE623" s="296"/>
      <c r="CF623" s="296"/>
      <c r="CG623" s="296"/>
      <c r="CH623" s="296"/>
      <c r="CI623" s="296"/>
      <c r="CJ623" s="296"/>
      <c r="CK623" s="296"/>
      <c r="CL623" s="296"/>
      <c r="CM623" s="296"/>
      <c r="CN623" s="296"/>
      <c r="CO623" s="296"/>
      <c r="CP623" s="296"/>
      <c r="CQ623" s="296"/>
      <c r="CR623" s="296"/>
      <c r="CS623" s="296"/>
      <c r="CT623" s="296"/>
      <c r="CU623" s="296"/>
      <c r="CV623" s="296"/>
      <c r="CW623" s="296"/>
      <c r="CX623" s="296"/>
      <c r="CY623" s="296"/>
      <c r="CZ623" s="296"/>
      <c r="DA623" s="296"/>
      <c r="DB623" s="296"/>
      <c r="DC623" s="296"/>
      <c r="DD623" s="296"/>
      <c r="DE623" s="296"/>
      <c r="DF623" s="296"/>
      <c r="DG623" s="296"/>
      <c r="DH623" s="296"/>
      <c r="DI623" s="296"/>
      <c r="DJ623" s="296"/>
      <c r="DK623" s="296"/>
      <c r="DL623" s="296"/>
      <c r="DM623" s="296"/>
      <c r="DN623" s="296"/>
      <c r="DO623" s="296"/>
      <c r="DP623" s="296"/>
      <c r="DQ623" s="296"/>
      <c r="DR623" s="296"/>
      <c r="DS623" s="296"/>
      <c r="DT623" s="296"/>
      <c r="DU623" s="296"/>
      <c r="DV623" s="296"/>
      <c r="DW623" s="296"/>
      <c r="DX623" s="296"/>
      <c r="DY623" s="296"/>
      <c r="DZ623" s="296"/>
      <c r="EA623" s="296"/>
      <c r="EB623" s="296"/>
    </row>
    <row r="624" spans="1:132" s="292" customFormat="1" ht="37.5" x14ac:dyDescent="0.2">
      <c r="A624" s="332" t="s">
        <v>8406</v>
      </c>
      <c r="B624" s="333" t="s">
        <v>8407</v>
      </c>
      <c r="C624" s="333" t="s">
        <v>8408</v>
      </c>
      <c r="D624" s="333" t="s">
        <v>8409</v>
      </c>
      <c r="E624" s="315">
        <v>5985</v>
      </c>
      <c r="F624" s="319">
        <v>3591</v>
      </c>
      <c r="G624" s="296"/>
      <c r="H624" s="296"/>
      <c r="I624" s="296"/>
      <c r="J624" s="296"/>
      <c r="K624" s="296"/>
      <c r="L624" s="296"/>
      <c r="M624" s="296"/>
      <c r="N624" s="296"/>
      <c r="O624" s="296"/>
      <c r="P624" s="296"/>
      <c r="Q624" s="296"/>
      <c r="R624" s="296"/>
      <c r="S624" s="296"/>
      <c r="T624" s="296"/>
      <c r="U624" s="296"/>
      <c r="V624" s="296"/>
      <c r="W624" s="296"/>
      <c r="X624" s="296"/>
      <c r="Y624" s="296"/>
      <c r="Z624" s="296"/>
      <c r="AA624" s="296"/>
      <c r="AB624" s="296"/>
      <c r="AC624" s="296"/>
      <c r="AD624" s="296"/>
      <c r="AE624" s="296"/>
      <c r="AF624" s="296"/>
      <c r="AG624" s="296"/>
      <c r="AH624" s="296"/>
      <c r="AI624" s="296"/>
      <c r="AJ624" s="296"/>
      <c r="AK624" s="296"/>
      <c r="AL624" s="296"/>
      <c r="AM624" s="296"/>
      <c r="AN624" s="296"/>
      <c r="AO624" s="296"/>
      <c r="AP624" s="296"/>
      <c r="AQ624" s="296"/>
      <c r="AR624" s="296"/>
      <c r="AS624" s="296"/>
      <c r="AT624" s="296"/>
      <c r="AU624" s="296"/>
      <c r="AV624" s="296"/>
      <c r="AW624" s="296"/>
      <c r="AX624" s="296"/>
      <c r="AY624" s="296"/>
      <c r="AZ624" s="296"/>
      <c r="BA624" s="296"/>
      <c r="BB624" s="296"/>
      <c r="BC624" s="296"/>
      <c r="BD624" s="296"/>
      <c r="BE624" s="296"/>
      <c r="BF624" s="296"/>
      <c r="BG624" s="296"/>
      <c r="BH624" s="296"/>
      <c r="BI624" s="296"/>
      <c r="BJ624" s="296"/>
      <c r="BK624" s="296"/>
      <c r="BL624" s="296"/>
      <c r="BM624" s="296"/>
      <c r="BN624" s="296"/>
      <c r="BO624" s="296"/>
      <c r="BP624" s="296"/>
      <c r="BQ624" s="296"/>
      <c r="BR624" s="296"/>
      <c r="BS624" s="296"/>
      <c r="BT624" s="296"/>
      <c r="BU624" s="296"/>
      <c r="BV624" s="296"/>
      <c r="BW624" s="296"/>
      <c r="BX624" s="296"/>
      <c r="BY624" s="296"/>
      <c r="BZ624" s="296"/>
      <c r="CA624" s="296"/>
      <c r="CB624" s="296"/>
      <c r="CC624" s="296"/>
      <c r="CD624" s="296"/>
      <c r="CE624" s="296"/>
      <c r="CF624" s="296"/>
      <c r="CG624" s="296"/>
      <c r="CH624" s="296"/>
      <c r="CI624" s="296"/>
      <c r="CJ624" s="296"/>
      <c r="CK624" s="296"/>
      <c r="CL624" s="296"/>
      <c r="CM624" s="296"/>
      <c r="CN624" s="296"/>
      <c r="CO624" s="296"/>
      <c r="CP624" s="296"/>
      <c r="CQ624" s="296"/>
      <c r="CR624" s="296"/>
      <c r="CS624" s="296"/>
      <c r="CT624" s="296"/>
      <c r="CU624" s="296"/>
      <c r="CV624" s="296"/>
      <c r="CW624" s="296"/>
      <c r="CX624" s="296"/>
      <c r="CY624" s="296"/>
      <c r="CZ624" s="296"/>
      <c r="DA624" s="296"/>
      <c r="DB624" s="296"/>
      <c r="DC624" s="296"/>
      <c r="DD624" s="296"/>
      <c r="DE624" s="296"/>
      <c r="DF624" s="296"/>
      <c r="DG624" s="296"/>
      <c r="DH624" s="296"/>
      <c r="DI624" s="296"/>
      <c r="DJ624" s="296"/>
      <c r="DK624" s="296"/>
      <c r="DL624" s="296"/>
      <c r="DM624" s="296"/>
      <c r="DN624" s="296"/>
      <c r="DO624" s="296"/>
      <c r="DP624" s="296"/>
      <c r="DQ624" s="296"/>
      <c r="DR624" s="296"/>
      <c r="DS624" s="296"/>
      <c r="DT624" s="296"/>
      <c r="DU624" s="296"/>
      <c r="DV624" s="296"/>
      <c r="DW624" s="296"/>
      <c r="DX624" s="296"/>
      <c r="DY624" s="296"/>
      <c r="DZ624" s="296"/>
      <c r="EA624" s="296"/>
      <c r="EB624" s="296"/>
    </row>
    <row r="625" spans="1:132" s="292" customFormat="1" ht="37.5" x14ac:dyDescent="0.2">
      <c r="A625" s="332" t="s">
        <v>8410</v>
      </c>
      <c r="B625" s="333" t="s">
        <v>8411</v>
      </c>
      <c r="C625" s="333" t="s">
        <v>8408</v>
      </c>
      <c r="D625" s="333" t="s">
        <v>8412</v>
      </c>
      <c r="E625" s="315">
        <v>5985</v>
      </c>
      <c r="F625" s="319">
        <v>3591</v>
      </c>
      <c r="G625" s="296"/>
      <c r="H625" s="296"/>
      <c r="I625" s="296"/>
      <c r="J625" s="296"/>
      <c r="K625" s="296"/>
      <c r="L625" s="296"/>
      <c r="M625" s="296"/>
      <c r="N625" s="296"/>
      <c r="O625" s="296"/>
      <c r="P625" s="296"/>
      <c r="Q625" s="296"/>
      <c r="R625" s="296"/>
      <c r="S625" s="296"/>
      <c r="T625" s="296"/>
      <c r="U625" s="296"/>
      <c r="V625" s="296"/>
      <c r="W625" s="296"/>
      <c r="X625" s="296"/>
      <c r="Y625" s="296"/>
      <c r="Z625" s="296"/>
      <c r="AA625" s="296"/>
      <c r="AB625" s="296"/>
      <c r="AC625" s="296"/>
      <c r="AD625" s="296"/>
      <c r="AE625" s="296"/>
      <c r="AF625" s="296"/>
      <c r="AG625" s="296"/>
      <c r="AH625" s="296"/>
      <c r="AI625" s="296"/>
      <c r="AJ625" s="296"/>
      <c r="AK625" s="296"/>
      <c r="AL625" s="296"/>
      <c r="AM625" s="296"/>
      <c r="AN625" s="296"/>
      <c r="AO625" s="296"/>
      <c r="AP625" s="296"/>
      <c r="AQ625" s="296"/>
      <c r="AR625" s="296"/>
      <c r="AS625" s="296"/>
      <c r="AT625" s="296"/>
      <c r="AU625" s="296"/>
      <c r="AV625" s="296"/>
      <c r="AW625" s="296"/>
      <c r="AX625" s="296"/>
      <c r="AY625" s="296"/>
      <c r="AZ625" s="296"/>
      <c r="BA625" s="296"/>
      <c r="BB625" s="296"/>
      <c r="BC625" s="296"/>
      <c r="BD625" s="296"/>
      <c r="BE625" s="296"/>
      <c r="BF625" s="296"/>
      <c r="BG625" s="296"/>
      <c r="BH625" s="296"/>
      <c r="BI625" s="296"/>
      <c r="BJ625" s="296"/>
      <c r="BK625" s="296"/>
      <c r="BL625" s="296"/>
      <c r="BM625" s="296"/>
      <c r="BN625" s="296"/>
      <c r="BO625" s="296"/>
      <c r="BP625" s="296"/>
      <c r="BQ625" s="296"/>
      <c r="BR625" s="296"/>
      <c r="BS625" s="296"/>
      <c r="BT625" s="296"/>
      <c r="BU625" s="296"/>
      <c r="BV625" s="296"/>
      <c r="BW625" s="296"/>
      <c r="BX625" s="296"/>
      <c r="BY625" s="296"/>
      <c r="BZ625" s="296"/>
      <c r="CA625" s="296"/>
      <c r="CB625" s="296"/>
      <c r="CC625" s="296"/>
      <c r="CD625" s="296"/>
      <c r="CE625" s="296"/>
      <c r="CF625" s="296"/>
      <c r="CG625" s="296"/>
      <c r="CH625" s="296"/>
      <c r="CI625" s="296"/>
      <c r="CJ625" s="296"/>
      <c r="CK625" s="296"/>
      <c r="CL625" s="296"/>
      <c r="CM625" s="296"/>
      <c r="CN625" s="296"/>
      <c r="CO625" s="296"/>
      <c r="CP625" s="296"/>
      <c r="CQ625" s="296"/>
      <c r="CR625" s="296"/>
      <c r="CS625" s="296"/>
      <c r="CT625" s="296"/>
      <c r="CU625" s="296"/>
      <c r="CV625" s="296"/>
      <c r="CW625" s="296"/>
      <c r="CX625" s="296"/>
      <c r="CY625" s="296"/>
      <c r="CZ625" s="296"/>
      <c r="DA625" s="296"/>
      <c r="DB625" s="296"/>
      <c r="DC625" s="296"/>
      <c r="DD625" s="296"/>
      <c r="DE625" s="296"/>
      <c r="DF625" s="296"/>
      <c r="DG625" s="296"/>
      <c r="DH625" s="296"/>
      <c r="DI625" s="296"/>
      <c r="DJ625" s="296"/>
      <c r="DK625" s="296"/>
      <c r="DL625" s="296"/>
      <c r="DM625" s="296"/>
      <c r="DN625" s="296"/>
      <c r="DO625" s="296"/>
      <c r="DP625" s="296"/>
      <c r="DQ625" s="296"/>
      <c r="DR625" s="296"/>
      <c r="DS625" s="296"/>
      <c r="DT625" s="296"/>
      <c r="DU625" s="296"/>
      <c r="DV625" s="296"/>
      <c r="DW625" s="296"/>
      <c r="DX625" s="296"/>
      <c r="DY625" s="296"/>
      <c r="DZ625" s="296"/>
      <c r="EA625" s="296"/>
      <c r="EB625" s="296"/>
    </row>
    <row r="626" spans="1:132" s="292" customFormat="1" ht="37.5" x14ac:dyDescent="0.2">
      <c r="A626" s="332" t="s">
        <v>8413</v>
      </c>
      <c r="B626" s="333" t="s">
        <v>8414</v>
      </c>
      <c r="C626" s="333" t="s">
        <v>8415</v>
      </c>
      <c r="D626" s="333" t="s">
        <v>8416</v>
      </c>
      <c r="E626" s="315">
        <v>5985</v>
      </c>
      <c r="F626" s="319">
        <v>3591</v>
      </c>
      <c r="G626" s="296"/>
      <c r="H626" s="296"/>
      <c r="I626" s="296"/>
      <c r="J626" s="296"/>
      <c r="K626" s="296"/>
      <c r="L626" s="296"/>
      <c r="M626" s="296"/>
      <c r="N626" s="296"/>
      <c r="O626" s="296"/>
      <c r="P626" s="296"/>
      <c r="Q626" s="296"/>
      <c r="R626" s="296"/>
      <c r="S626" s="296"/>
      <c r="T626" s="296"/>
      <c r="U626" s="296"/>
      <c r="V626" s="296"/>
      <c r="W626" s="296"/>
      <c r="X626" s="296"/>
      <c r="Y626" s="296"/>
      <c r="Z626" s="296"/>
      <c r="AA626" s="296"/>
      <c r="AB626" s="296"/>
      <c r="AC626" s="296"/>
      <c r="AD626" s="296"/>
      <c r="AE626" s="296"/>
      <c r="AF626" s="296"/>
      <c r="AG626" s="296"/>
      <c r="AH626" s="296"/>
      <c r="AI626" s="296"/>
      <c r="AJ626" s="296"/>
      <c r="AK626" s="296"/>
      <c r="AL626" s="296"/>
      <c r="AM626" s="296"/>
      <c r="AN626" s="296"/>
      <c r="AO626" s="296"/>
      <c r="AP626" s="296"/>
      <c r="AQ626" s="296"/>
      <c r="AR626" s="296"/>
      <c r="AS626" s="296"/>
      <c r="AT626" s="296"/>
      <c r="AU626" s="296"/>
      <c r="AV626" s="296"/>
      <c r="AW626" s="296"/>
      <c r="AX626" s="296"/>
      <c r="AY626" s="296"/>
      <c r="AZ626" s="296"/>
      <c r="BA626" s="296"/>
      <c r="BB626" s="296"/>
      <c r="BC626" s="296"/>
      <c r="BD626" s="296"/>
      <c r="BE626" s="296"/>
      <c r="BF626" s="296"/>
      <c r="BG626" s="296"/>
      <c r="BH626" s="296"/>
      <c r="BI626" s="296"/>
      <c r="BJ626" s="296"/>
      <c r="BK626" s="296"/>
      <c r="BL626" s="296"/>
      <c r="BM626" s="296"/>
      <c r="BN626" s="296"/>
      <c r="BO626" s="296"/>
      <c r="BP626" s="296"/>
      <c r="BQ626" s="296"/>
      <c r="BR626" s="296"/>
      <c r="BS626" s="296"/>
      <c r="BT626" s="296"/>
      <c r="BU626" s="296"/>
      <c r="BV626" s="296"/>
      <c r="BW626" s="296"/>
      <c r="BX626" s="296"/>
      <c r="BY626" s="296"/>
      <c r="BZ626" s="296"/>
      <c r="CA626" s="296"/>
      <c r="CB626" s="296"/>
      <c r="CC626" s="296"/>
      <c r="CD626" s="296"/>
      <c r="CE626" s="296"/>
      <c r="CF626" s="296"/>
      <c r="CG626" s="296"/>
      <c r="CH626" s="296"/>
      <c r="CI626" s="296"/>
      <c r="CJ626" s="296"/>
      <c r="CK626" s="296"/>
      <c r="CL626" s="296"/>
      <c r="CM626" s="296"/>
      <c r="CN626" s="296"/>
      <c r="CO626" s="296"/>
      <c r="CP626" s="296"/>
      <c r="CQ626" s="296"/>
      <c r="CR626" s="296"/>
      <c r="CS626" s="296"/>
      <c r="CT626" s="296"/>
      <c r="CU626" s="296"/>
      <c r="CV626" s="296"/>
      <c r="CW626" s="296"/>
      <c r="CX626" s="296"/>
      <c r="CY626" s="296"/>
      <c r="CZ626" s="296"/>
      <c r="DA626" s="296"/>
      <c r="DB626" s="296"/>
      <c r="DC626" s="296"/>
      <c r="DD626" s="296"/>
      <c r="DE626" s="296"/>
      <c r="DF626" s="296"/>
      <c r="DG626" s="296"/>
      <c r="DH626" s="296"/>
      <c r="DI626" s="296"/>
      <c r="DJ626" s="296"/>
      <c r="DK626" s="296"/>
      <c r="DL626" s="296"/>
      <c r="DM626" s="296"/>
      <c r="DN626" s="296"/>
      <c r="DO626" s="296"/>
      <c r="DP626" s="296"/>
      <c r="DQ626" s="296"/>
      <c r="DR626" s="296"/>
      <c r="DS626" s="296"/>
      <c r="DT626" s="296"/>
      <c r="DU626" s="296"/>
      <c r="DV626" s="296"/>
      <c r="DW626" s="296"/>
      <c r="DX626" s="296"/>
      <c r="DY626" s="296"/>
      <c r="DZ626" s="296"/>
      <c r="EA626" s="296"/>
      <c r="EB626" s="296"/>
    </row>
    <row r="627" spans="1:132" s="292" customFormat="1" x14ac:dyDescent="0.2">
      <c r="A627" s="332" t="s">
        <v>8417</v>
      </c>
      <c r="B627" s="333" t="s">
        <v>8418</v>
      </c>
      <c r="C627" s="539" t="s">
        <v>8419</v>
      </c>
      <c r="D627" s="539"/>
      <c r="E627" s="315">
        <v>2250</v>
      </c>
      <c r="F627" s="319">
        <v>1350</v>
      </c>
      <c r="G627" s="296"/>
      <c r="H627" s="296"/>
      <c r="I627" s="296"/>
      <c r="J627" s="296"/>
      <c r="K627" s="296"/>
      <c r="L627" s="296"/>
      <c r="M627" s="296"/>
      <c r="N627" s="296"/>
      <c r="O627" s="296"/>
      <c r="P627" s="296"/>
      <c r="Q627" s="296"/>
      <c r="R627" s="296"/>
      <c r="S627" s="296"/>
      <c r="T627" s="296"/>
      <c r="U627" s="296"/>
      <c r="V627" s="296"/>
      <c r="W627" s="296"/>
      <c r="X627" s="296"/>
      <c r="Y627" s="296"/>
      <c r="Z627" s="296"/>
      <c r="AA627" s="296"/>
      <c r="AB627" s="296"/>
      <c r="AC627" s="296"/>
      <c r="AD627" s="296"/>
      <c r="AE627" s="296"/>
      <c r="AF627" s="296"/>
      <c r="AG627" s="296"/>
      <c r="AH627" s="296"/>
      <c r="AI627" s="296"/>
      <c r="AJ627" s="296"/>
      <c r="AK627" s="296"/>
      <c r="AL627" s="296"/>
      <c r="AM627" s="296"/>
      <c r="AN627" s="296"/>
      <c r="AO627" s="296"/>
      <c r="AP627" s="296"/>
      <c r="AQ627" s="296"/>
      <c r="AR627" s="296"/>
      <c r="AS627" s="296"/>
      <c r="AT627" s="296"/>
      <c r="AU627" s="296"/>
      <c r="AV627" s="296"/>
      <c r="AW627" s="296"/>
      <c r="AX627" s="296"/>
      <c r="AY627" s="296"/>
      <c r="AZ627" s="296"/>
      <c r="BA627" s="296"/>
      <c r="BB627" s="296"/>
      <c r="BC627" s="296"/>
      <c r="BD627" s="296"/>
      <c r="BE627" s="296"/>
      <c r="BF627" s="296"/>
      <c r="BG627" s="296"/>
      <c r="BH627" s="296"/>
      <c r="BI627" s="296"/>
      <c r="BJ627" s="296"/>
      <c r="BK627" s="296"/>
      <c r="BL627" s="296"/>
      <c r="BM627" s="296"/>
      <c r="BN627" s="296"/>
      <c r="BO627" s="296"/>
      <c r="BP627" s="296"/>
      <c r="BQ627" s="296"/>
      <c r="BR627" s="296"/>
      <c r="BS627" s="296"/>
      <c r="BT627" s="296"/>
      <c r="BU627" s="296"/>
      <c r="BV627" s="296"/>
      <c r="BW627" s="296"/>
      <c r="BX627" s="296"/>
      <c r="BY627" s="296"/>
      <c r="BZ627" s="296"/>
      <c r="CA627" s="296"/>
      <c r="CB627" s="296"/>
      <c r="CC627" s="296"/>
      <c r="CD627" s="296"/>
      <c r="CE627" s="296"/>
      <c r="CF627" s="296"/>
      <c r="CG627" s="296"/>
      <c r="CH627" s="296"/>
      <c r="CI627" s="296"/>
      <c r="CJ627" s="296"/>
      <c r="CK627" s="296"/>
      <c r="CL627" s="296"/>
      <c r="CM627" s="296"/>
      <c r="CN627" s="296"/>
      <c r="CO627" s="296"/>
      <c r="CP627" s="296"/>
      <c r="CQ627" s="296"/>
      <c r="CR627" s="296"/>
      <c r="CS627" s="296"/>
      <c r="CT627" s="296"/>
      <c r="CU627" s="296"/>
      <c r="CV627" s="296"/>
      <c r="CW627" s="296"/>
      <c r="CX627" s="296"/>
      <c r="CY627" s="296"/>
      <c r="CZ627" s="296"/>
      <c r="DA627" s="296"/>
      <c r="DB627" s="296"/>
      <c r="DC627" s="296"/>
      <c r="DD627" s="296"/>
      <c r="DE627" s="296"/>
      <c r="DF627" s="296"/>
      <c r="DG627" s="296"/>
      <c r="DH627" s="296"/>
      <c r="DI627" s="296"/>
      <c r="DJ627" s="296"/>
      <c r="DK627" s="296"/>
      <c r="DL627" s="296"/>
      <c r="DM627" s="296"/>
      <c r="DN627" s="296"/>
      <c r="DO627" s="296"/>
      <c r="DP627" s="296"/>
      <c r="DQ627" s="296"/>
      <c r="DR627" s="296"/>
      <c r="DS627" s="296"/>
      <c r="DT627" s="296"/>
      <c r="DU627" s="296"/>
      <c r="DV627" s="296"/>
      <c r="DW627" s="296"/>
      <c r="DX627" s="296"/>
      <c r="DY627" s="296"/>
      <c r="DZ627" s="296"/>
      <c r="EA627" s="296"/>
      <c r="EB627" s="296"/>
    </row>
    <row r="628" spans="1:132" s="292" customFormat="1" x14ac:dyDescent="0.2">
      <c r="A628" s="541" t="s">
        <v>8420</v>
      </c>
      <c r="B628" s="539" t="s">
        <v>7188</v>
      </c>
      <c r="C628" s="530" t="s">
        <v>77</v>
      </c>
      <c r="D628" s="530"/>
      <c r="E628" s="315">
        <v>3000</v>
      </c>
      <c r="F628" s="534">
        <v>1800</v>
      </c>
      <c r="G628" s="296"/>
      <c r="H628" s="296"/>
      <c r="I628" s="296"/>
      <c r="J628" s="296"/>
      <c r="K628" s="296"/>
      <c r="L628" s="296"/>
      <c r="M628" s="296"/>
      <c r="N628" s="296"/>
      <c r="O628" s="296"/>
      <c r="P628" s="296"/>
      <c r="Q628" s="296"/>
      <c r="R628" s="296"/>
      <c r="S628" s="296"/>
      <c r="T628" s="296"/>
      <c r="U628" s="296"/>
      <c r="V628" s="296"/>
      <c r="W628" s="296"/>
      <c r="X628" s="296"/>
      <c r="Y628" s="296"/>
      <c r="Z628" s="296"/>
      <c r="AA628" s="296"/>
      <c r="AB628" s="296"/>
      <c r="AC628" s="296"/>
      <c r="AD628" s="296"/>
      <c r="AE628" s="296"/>
      <c r="AF628" s="296"/>
      <c r="AG628" s="296"/>
      <c r="AH628" s="296"/>
      <c r="AI628" s="296"/>
      <c r="AJ628" s="296"/>
      <c r="AK628" s="296"/>
      <c r="AL628" s="296"/>
      <c r="AM628" s="296"/>
      <c r="AN628" s="296"/>
      <c r="AO628" s="296"/>
      <c r="AP628" s="296"/>
      <c r="AQ628" s="296"/>
      <c r="AR628" s="296"/>
      <c r="AS628" s="296"/>
      <c r="AT628" s="296"/>
      <c r="AU628" s="296"/>
      <c r="AV628" s="296"/>
      <c r="AW628" s="296"/>
      <c r="AX628" s="296"/>
      <c r="AY628" s="296"/>
      <c r="AZ628" s="296"/>
      <c r="BA628" s="296"/>
      <c r="BB628" s="296"/>
      <c r="BC628" s="296"/>
      <c r="BD628" s="296"/>
      <c r="BE628" s="296"/>
      <c r="BF628" s="296"/>
      <c r="BG628" s="296"/>
      <c r="BH628" s="296"/>
      <c r="BI628" s="296"/>
      <c r="BJ628" s="296"/>
      <c r="BK628" s="296"/>
      <c r="BL628" s="296"/>
      <c r="BM628" s="296"/>
      <c r="BN628" s="296"/>
      <c r="BO628" s="296"/>
      <c r="BP628" s="296"/>
      <c r="BQ628" s="296"/>
      <c r="BR628" s="296"/>
      <c r="BS628" s="296"/>
      <c r="BT628" s="296"/>
      <c r="BU628" s="296"/>
      <c r="BV628" s="296"/>
      <c r="BW628" s="296"/>
      <c r="BX628" s="296"/>
      <c r="BY628" s="296"/>
      <c r="BZ628" s="296"/>
      <c r="CA628" s="296"/>
      <c r="CB628" s="296"/>
      <c r="CC628" s="296"/>
      <c r="CD628" s="296"/>
      <c r="CE628" s="296"/>
      <c r="CF628" s="296"/>
      <c r="CG628" s="296"/>
      <c r="CH628" s="296"/>
      <c r="CI628" s="296"/>
      <c r="CJ628" s="296"/>
      <c r="CK628" s="296"/>
      <c r="CL628" s="296"/>
      <c r="CM628" s="296"/>
      <c r="CN628" s="296"/>
      <c r="CO628" s="296"/>
      <c r="CP628" s="296"/>
      <c r="CQ628" s="296"/>
      <c r="CR628" s="296"/>
      <c r="CS628" s="296"/>
      <c r="CT628" s="296"/>
      <c r="CU628" s="296"/>
      <c r="CV628" s="296"/>
      <c r="CW628" s="296"/>
      <c r="CX628" s="296"/>
      <c r="CY628" s="296"/>
      <c r="CZ628" s="296"/>
      <c r="DA628" s="296"/>
      <c r="DB628" s="296"/>
      <c r="DC628" s="296"/>
      <c r="DD628" s="296"/>
      <c r="DE628" s="296"/>
      <c r="DF628" s="296"/>
      <c r="DG628" s="296"/>
      <c r="DH628" s="296"/>
      <c r="DI628" s="296"/>
      <c r="DJ628" s="296"/>
      <c r="DK628" s="296"/>
      <c r="DL628" s="296"/>
      <c r="DM628" s="296"/>
      <c r="DN628" s="296"/>
      <c r="DO628" s="296"/>
      <c r="DP628" s="296"/>
      <c r="DQ628" s="296"/>
      <c r="DR628" s="296"/>
      <c r="DS628" s="296"/>
      <c r="DT628" s="296"/>
      <c r="DU628" s="296"/>
      <c r="DV628" s="296"/>
      <c r="DW628" s="296"/>
      <c r="DX628" s="296"/>
      <c r="DY628" s="296"/>
      <c r="DZ628" s="296"/>
      <c r="EA628" s="296"/>
      <c r="EB628" s="296"/>
    </row>
    <row r="629" spans="1:132" s="292" customFormat="1" x14ac:dyDescent="0.2">
      <c r="A629" s="541"/>
      <c r="B629" s="539"/>
      <c r="C629" s="530"/>
      <c r="D629" s="530"/>
      <c r="E629" s="315"/>
      <c r="F629" s="534"/>
      <c r="G629" s="296"/>
      <c r="H629" s="296"/>
      <c r="I629" s="296"/>
      <c r="J629" s="296"/>
      <c r="K629" s="296"/>
      <c r="L629" s="296"/>
      <c r="M629" s="296"/>
      <c r="N629" s="296"/>
      <c r="O629" s="296"/>
      <c r="P629" s="296"/>
      <c r="Q629" s="296"/>
      <c r="R629" s="296"/>
      <c r="S629" s="296"/>
      <c r="T629" s="296"/>
      <c r="U629" s="296"/>
      <c r="V629" s="296"/>
      <c r="W629" s="296"/>
      <c r="X629" s="296"/>
      <c r="Y629" s="296"/>
      <c r="Z629" s="296"/>
      <c r="AA629" s="296"/>
      <c r="AB629" s="296"/>
      <c r="AC629" s="296"/>
      <c r="AD629" s="296"/>
      <c r="AE629" s="296"/>
      <c r="AF629" s="296"/>
      <c r="AG629" s="296"/>
      <c r="AH629" s="296"/>
      <c r="AI629" s="296"/>
      <c r="AJ629" s="296"/>
      <c r="AK629" s="296"/>
      <c r="AL629" s="296"/>
      <c r="AM629" s="296"/>
      <c r="AN629" s="296"/>
      <c r="AO629" s="296"/>
      <c r="AP629" s="296"/>
      <c r="AQ629" s="296"/>
      <c r="AR629" s="296"/>
      <c r="AS629" s="296"/>
      <c r="AT629" s="296"/>
      <c r="AU629" s="296"/>
      <c r="AV629" s="296"/>
      <c r="AW629" s="296"/>
      <c r="AX629" s="296"/>
      <c r="AY629" s="296"/>
      <c r="AZ629" s="296"/>
      <c r="BA629" s="296"/>
      <c r="BB629" s="296"/>
      <c r="BC629" s="296"/>
      <c r="BD629" s="296"/>
      <c r="BE629" s="296"/>
      <c r="BF629" s="296"/>
      <c r="BG629" s="296"/>
      <c r="BH629" s="296"/>
      <c r="BI629" s="296"/>
      <c r="BJ629" s="296"/>
      <c r="BK629" s="296"/>
      <c r="BL629" s="296"/>
      <c r="BM629" s="296"/>
      <c r="BN629" s="296"/>
      <c r="BO629" s="296"/>
      <c r="BP629" s="296"/>
      <c r="BQ629" s="296"/>
      <c r="BR629" s="296"/>
      <c r="BS629" s="296"/>
      <c r="BT629" s="296"/>
      <c r="BU629" s="296"/>
      <c r="BV629" s="296"/>
      <c r="BW629" s="296"/>
      <c r="BX629" s="296"/>
      <c r="BY629" s="296"/>
      <c r="BZ629" s="296"/>
      <c r="CA629" s="296"/>
      <c r="CB629" s="296"/>
      <c r="CC629" s="296"/>
      <c r="CD629" s="296"/>
      <c r="CE629" s="296"/>
      <c r="CF629" s="296"/>
      <c r="CG629" s="296"/>
      <c r="CH629" s="296"/>
      <c r="CI629" s="296"/>
      <c r="CJ629" s="296"/>
      <c r="CK629" s="296"/>
      <c r="CL629" s="296"/>
      <c r="CM629" s="296"/>
      <c r="CN629" s="296"/>
      <c r="CO629" s="296"/>
      <c r="CP629" s="296"/>
      <c r="CQ629" s="296"/>
      <c r="CR629" s="296"/>
      <c r="CS629" s="296"/>
      <c r="CT629" s="296"/>
      <c r="CU629" s="296"/>
      <c r="CV629" s="296"/>
      <c r="CW629" s="296"/>
      <c r="CX629" s="296"/>
      <c r="CY629" s="296"/>
      <c r="CZ629" s="296"/>
      <c r="DA629" s="296"/>
      <c r="DB629" s="296"/>
      <c r="DC629" s="296"/>
      <c r="DD629" s="296"/>
      <c r="DE629" s="296"/>
      <c r="DF629" s="296"/>
      <c r="DG629" s="296"/>
      <c r="DH629" s="296"/>
      <c r="DI629" s="296"/>
      <c r="DJ629" s="296"/>
      <c r="DK629" s="296"/>
      <c r="DL629" s="296"/>
      <c r="DM629" s="296"/>
      <c r="DN629" s="296"/>
      <c r="DO629" s="296"/>
      <c r="DP629" s="296"/>
      <c r="DQ629" s="296"/>
      <c r="DR629" s="296"/>
      <c r="DS629" s="296"/>
      <c r="DT629" s="296"/>
      <c r="DU629" s="296"/>
      <c r="DV629" s="296"/>
      <c r="DW629" s="296"/>
      <c r="DX629" s="296"/>
      <c r="DY629" s="296"/>
      <c r="DZ629" s="296"/>
      <c r="EA629" s="296"/>
      <c r="EB629" s="296"/>
    </row>
    <row r="630" spans="1:132" s="292" customFormat="1" x14ac:dyDescent="0.2">
      <c r="A630" s="541"/>
      <c r="B630" s="539"/>
      <c r="C630" s="530"/>
      <c r="D630" s="530"/>
      <c r="E630" s="315"/>
      <c r="F630" s="534"/>
      <c r="G630" s="296"/>
      <c r="H630" s="296"/>
      <c r="I630" s="296"/>
      <c r="J630" s="296"/>
      <c r="K630" s="296"/>
      <c r="L630" s="296"/>
      <c r="M630" s="296"/>
      <c r="N630" s="296"/>
      <c r="O630" s="296"/>
      <c r="P630" s="296"/>
      <c r="Q630" s="296"/>
      <c r="R630" s="296"/>
      <c r="S630" s="296"/>
      <c r="T630" s="296"/>
      <c r="U630" s="296"/>
      <c r="V630" s="296"/>
      <c r="W630" s="296"/>
      <c r="X630" s="296"/>
      <c r="Y630" s="296"/>
      <c r="Z630" s="296"/>
      <c r="AA630" s="296"/>
      <c r="AB630" s="296"/>
      <c r="AC630" s="296"/>
      <c r="AD630" s="296"/>
      <c r="AE630" s="296"/>
      <c r="AF630" s="296"/>
      <c r="AG630" s="296"/>
      <c r="AH630" s="296"/>
      <c r="AI630" s="296"/>
      <c r="AJ630" s="296"/>
      <c r="AK630" s="296"/>
      <c r="AL630" s="296"/>
      <c r="AM630" s="296"/>
      <c r="AN630" s="296"/>
      <c r="AO630" s="296"/>
      <c r="AP630" s="296"/>
      <c r="AQ630" s="296"/>
      <c r="AR630" s="296"/>
      <c r="AS630" s="296"/>
      <c r="AT630" s="296"/>
      <c r="AU630" s="296"/>
      <c r="AV630" s="296"/>
      <c r="AW630" s="296"/>
      <c r="AX630" s="296"/>
      <c r="AY630" s="296"/>
      <c r="AZ630" s="296"/>
      <c r="BA630" s="296"/>
      <c r="BB630" s="296"/>
      <c r="BC630" s="296"/>
      <c r="BD630" s="296"/>
      <c r="BE630" s="296"/>
      <c r="BF630" s="296"/>
      <c r="BG630" s="296"/>
      <c r="BH630" s="296"/>
      <c r="BI630" s="296"/>
      <c r="BJ630" s="296"/>
      <c r="BK630" s="296"/>
      <c r="BL630" s="296"/>
      <c r="BM630" s="296"/>
      <c r="BN630" s="296"/>
      <c r="BO630" s="296"/>
      <c r="BP630" s="296"/>
      <c r="BQ630" s="296"/>
      <c r="BR630" s="296"/>
      <c r="BS630" s="296"/>
      <c r="BT630" s="296"/>
      <c r="BU630" s="296"/>
      <c r="BV630" s="296"/>
      <c r="BW630" s="296"/>
      <c r="BX630" s="296"/>
      <c r="BY630" s="296"/>
      <c r="BZ630" s="296"/>
      <c r="CA630" s="296"/>
      <c r="CB630" s="296"/>
      <c r="CC630" s="296"/>
      <c r="CD630" s="296"/>
      <c r="CE630" s="296"/>
      <c r="CF630" s="296"/>
      <c r="CG630" s="296"/>
      <c r="CH630" s="296"/>
      <c r="CI630" s="296"/>
      <c r="CJ630" s="296"/>
      <c r="CK630" s="296"/>
      <c r="CL630" s="296"/>
      <c r="CM630" s="296"/>
      <c r="CN630" s="296"/>
      <c r="CO630" s="296"/>
      <c r="CP630" s="296"/>
      <c r="CQ630" s="296"/>
      <c r="CR630" s="296"/>
      <c r="CS630" s="296"/>
      <c r="CT630" s="296"/>
      <c r="CU630" s="296"/>
      <c r="CV630" s="296"/>
      <c r="CW630" s="296"/>
      <c r="CX630" s="296"/>
      <c r="CY630" s="296"/>
      <c r="CZ630" s="296"/>
      <c r="DA630" s="296"/>
      <c r="DB630" s="296"/>
      <c r="DC630" s="296"/>
      <c r="DD630" s="296"/>
      <c r="DE630" s="296"/>
      <c r="DF630" s="296"/>
      <c r="DG630" s="296"/>
      <c r="DH630" s="296"/>
      <c r="DI630" s="296"/>
      <c r="DJ630" s="296"/>
      <c r="DK630" s="296"/>
      <c r="DL630" s="296"/>
      <c r="DM630" s="296"/>
      <c r="DN630" s="296"/>
      <c r="DO630" s="296"/>
      <c r="DP630" s="296"/>
      <c r="DQ630" s="296"/>
      <c r="DR630" s="296"/>
      <c r="DS630" s="296"/>
      <c r="DT630" s="296"/>
      <c r="DU630" s="296"/>
      <c r="DV630" s="296"/>
      <c r="DW630" s="296"/>
      <c r="DX630" s="296"/>
      <c r="DY630" s="296"/>
      <c r="DZ630" s="296"/>
      <c r="EA630" s="296"/>
      <c r="EB630" s="296"/>
    </row>
    <row r="631" spans="1:132" s="292" customFormat="1" x14ac:dyDescent="0.2">
      <c r="A631" s="541"/>
      <c r="B631" s="539"/>
      <c r="C631" s="530"/>
      <c r="D631" s="530"/>
      <c r="E631" s="315"/>
      <c r="F631" s="534"/>
      <c r="G631" s="296"/>
      <c r="H631" s="296"/>
      <c r="I631" s="296"/>
      <c r="J631" s="296"/>
      <c r="K631" s="296"/>
      <c r="L631" s="296"/>
      <c r="M631" s="296"/>
      <c r="N631" s="296"/>
      <c r="O631" s="296"/>
      <c r="P631" s="296"/>
      <c r="Q631" s="296"/>
      <c r="R631" s="296"/>
      <c r="S631" s="296"/>
      <c r="T631" s="296"/>
      <c r="U631" s="296"/>
      <c r="V631" s="296"/>
      <c r="W631" s="296"/>
      <c r="X631" s="296"/>
      <c r="Y631" s="296"/>
      <c r="Z631" s="296"/>
      <c r="AA631" s="296"/>
      <c r="AB631" s="296"/>
      <c r="AC631" s="296"/>
      <c r="AD631" s="296"/>
      <c r="AE631" s="296"/>
      <c r="AF631" s="296"/>
      <c r="AG631" s="296"/>
      <c r="AH631" s="296"/>
      <c r="AI631" s="296"/>
      <c r="AJ631" s="296"/>
      <c r="AK631" s="296"/>
      <c r="AL631" s="296"/>
      <c r="AM631" s="296"/>
      <c r="AN631" s="296"/>
      <c r="AO631" s="296"/>
      <c r="AP631" s="296"/>
      <c r="AQ631" s="296"/>
      <c r="AR631" s="296"/>
      <c r="AS631" s="296"/>
      <c r="AT631" s="296"/>
      <c r="AU631" s="296"/>
      <c r="AV631" s="296"/>
      <c r="AW631" s="296"/>
      <c r="AX631" s="296"/>
      <c r="AY631" s="296"/>
      <c r="AZ631" s="296"/>
      <c r="BA631" s="296"/>
      <c r="BB631" s="296"/>
      <c r="BC631" s="296"/>
      <c r="BD631" s="296"/>
      <c r="BE631" s="296"/>
      <c r="BF631" s="296"/>
      <c r="BG631" s="296"/>
      <c r="BH631" s="296"/>
      <c r="BI631" s="296"/>
      <c r="BJ631" s="296"/>
      <c r="BK631" s="296"/>
      <c r="BL631" s="296"/>
      <c r="BM631" s="296"/>
      <c r="BN631" s="296"/>
      <c r="BO631" s="296"/>
      <c r="BP631" s="296"/>
      <c r="BQ631" s="296"/>
      <c r="BR631" s="296"/>
      <c r="BS631" s="296"/>
      <c r="BT631" s="296"/>
      <c r="BU631" s="296"/>
      <c r="BV631" s="296"/>
      <c r="BW631" s="296"/>
      <c r="BX631" s="296"/>
      <c r="BY631" s="296"/>
      <c r="BZ631" s="296"/>
      <c r="CA631" s="296"/>
      <c r="CB631" s="296"/>
      <c r="CC631" s="296"/>
      <c r="CD631" s="296"/>
      <c r="CE631" s="296"/>
      <c r="CF631" s="296"/>
      <c r="CG631" s="296"/>
      <c r="CH631" s="296"/>
      <c r="CI631" s="296"/>
      <c r="CJ631" s="296"/>
      <c r="CK631" s="296"/>
      <c r="CL631" s="296"/>
      <c r="CM631" s="296"/>
      <c r="CN631" s="296"/>
      <c r="CO631" s="296"/>
      <c r="CP631" s="296"/>
      <c r="CQ631" s="296"/>
      <c r="CR631" s="296"/>
      <c r="CS631" s="296"/>
      <c r="CT631" s="296"/>
      <c r="CU631" s="296"/>
      <c r="CV631" s="296"/>
      <c r="CW631" s="296"/>
      <c r="CX631" s="296"/>
      <c r="CY631" s="296"/>
      <c r="CZ631" s="296"/>
      <c r="DA631" s="296"/>
      <c r="DB631" s="296"/>
      <c r="DC631" s="296"/>
      <c r="DD631" s="296"/>
      <c r="DE631" s="296"/>
      <c r="DF631" s="296"/>
      <c r="DG631" s="296"/>
      <c r="DH631" s="296"/>
      <c r="DI631" s="296"/>
      <c r="DJ631" s="296"/>
      <c r="DK631" s="296"/>
      <c r="DL631" s="296"/>
      <c r="DM631" s="296"/>
      <c r="DN631" s="296"/>
      <c r="DO631" s="296"/>
      <c r="DP631" s="296"/>
      <c r="DQ631" s="296"/>
      <c r="DR631" s="296"/>
      <c r="DS631" s="296"/>
      <c r="DT631" s="296"/>
      <c r="DU631" s="296"/>
      <c r="DV631" s="296"/>
      <c r="DW631" s="296"/>
      <c r="DX631" s="296"/>
      <c r="DY631" s="296"/>
      <c r="DZ631" s="296"/>
      <c r="EA631" s="296"/>
      <c r="EB631" s="296"/>
    </row>
    <row r="632" spans="1:132" s="292" customFormat="1" x14ac:dyDescent="0.2">
      <c r="A632" s="541"/>
      <c r="B632" s="539"/>
      <c r="C632" s="530"/>
      <c r="D632" s="530"/>
      <c r="E632" s="315"/>
      <c r="F632" s="534"/>
      <c r="G632" s="296"/>
      <c r="H632" s="296"/>
      <c r="I632" s="296"/>
      <c r="J632" s="296"/>
      <c r="K632" s="296"/>
      <c r="L632" s="296"/>
      <c r="M632" s="296"/>
      <c r="N632" s="296"/>
      <c r="O632" s="296"/>
      <c r="P632" s="296"/>
      <c r="Q632" s="296"/>
      <c r="R632" s="296"/>
      <c r="S632" s="296"/>
      <c r="T632" s="296"/>
      <c r="U632" s="296"/>
      <c r="V632" s="296"/>
      <c r="W632" s="296"/>
      <c r="X632" s="296"/>
      <c r="Y632" s="296"/>
      <c r="Z632" s="296"/>
      <c r="AA632" s="296"/>
      <c r="AB632" s="296"/>
      <c r="AC632" s="296"/>
      <c r="AD632" s="296"/>
      <c r="AE632" s="296"/>
      <c r="AF632" s="296"/>
      <c r="AG632" s="296"/>
      <c r="AH632" s="296"/>
      <c r="AI632" s="296"/>
      <c r="AJ632" s="296"/>
      <c r="AK632" s="296"/>
      <c r="AL632" s="296"/>
      <c r="AM632" s="296"/>
      <c r="AN632" s="296"/>
      <c r="AO632" s="296"/>
      <c r="AP632" s="296"/>
      <c r="AQ632" s="296"/>
      <c r="AR632" s="296"/>
      <c r="AS632" s="296"/>
      <c r="AT632" s="296"/>
      <c r="AU632" s="296"/>
      <c r="AV632" s="296"/>
      <c r="AW632" s="296"/>
      <c r="AX632" s="296"/>
      <c r="AY632" s="296"/>
      <c r="AZ632" s="296"/>
      <c r="BA632" s="296"/>
      <c r="BB632" s="296"/>
      <c r="BC632" s="296"/>
      <c r="BD632" s="296"/>
      <c r="BE632" s="296"/>
      <c r="BF632" s="296"/>
      <c r="BG632" s="296"/>
      <c r="BH632" s="296"/>
      <c r="BI632" s="296"/>
      <c r="BJ632" s="296"/>
      <c r="BK632" s="296"/>
      <c r="BL632" s="296"/>
      <c r="BM632" s="296"/>
      <c r="BN632" s="296"/>
      <c r="BO632" s="296"/>
      <c r="BP632" s="296"/>
      <c r="BQ632" s="296"/>
      <c r="BR632" s="296"/>
      <c r="BS632" s="296"/>
      <c r="BT632" s="296"/>
      <c r="BU632" s="296"/>
      <c r="BV632" s="296"/>
      <c r="BW632" s="296"/>
      <c r="BX632" s="296"/>
      <c r="BY632" s="296"/>
      <c r="BZ632" s="296"/>
      <c r="CA632" s="296"/>
      <c r="CB632" s="296"/>
      <c r="CC632" s="296"/>
      <c r="CD632" s="296"/>
      <c r="CE632" s="296"/>
      <c r="CF632" s="296"/>
      <c r="CG632" s="296"/>
      <c r="CH632" s="296"/>
      <c r="CI632" s="296"/>
      <c r="CJ632" s="296"/>
      <c r="CK632" s="296"/>
      <c r="CL632" s="296"/>
      <c r="CM632" s="296"/>
      <c r="CN632" s="296"/>
      <c r="CO632" s="296"/>
      <c r="CP632" s="296"/>
      <c r="CQ632" s="296"/>
      <c r="CR632" s="296"/>
      <c r="CS632" s="296"/>
      <c r="CT632" s="296"/>
      <c r="CU632" s="296"/>
      <c r="CV632" s="296"/>
      <c r="CW632" s="296"/>
      <c r="CX632" s="296"/>
      <c r="CY632" s="296"/>
      <c r="CZ632" s="296"/>
      <c r="DA632" s="296"/>
      <c r="DB632" s="296"/>
      <c r="DC632" s="296"/>
      <c r="DD632" s="296"/>
      <c r="DE632" s="296"/>
      <c r="DF632" s="296"/>
      <c r="DG632" s="296"/>
      <c r="DH632" s="296"/>
      <c r="DI632" s="296"/>
      <c r="DJ632" s="296"/>
      <c r="DK632" s="296"/>
      <c r="DL632" s="296"/>
      <c r="DM632" s="296"/>
      <c r="DN632" s="296"/>
      <c r="DO632" s="296"/>
      <c r="DP632" s="296"/>
      <c r="DQ632" s="296"/>
      <c r="DR632" s="296"/>
      <c r="DS632" s="296"/>
      <c r="DT632" s="296"/>
      <c r="DU632" s="296"/>
      <c r="DV632" s="296"/>
      <c r="DW632" s="296"/>
      <c r="DX632" s="296"/>
      <c r="DY632" s="296"/>
      <c r="DZ632" s="296"/>
      <c r="EA632" s="296"/>
      <c r="EB632" s="296"/>
    </row>
    <row r="633" spans="1:132" s="292" customFormat="1" x14ac:dyDescent="0.2">
      <c r="A633" s="541"/>
      <c r="B633" s="539"/>
      <c r="C633" s="530"/>
      <c r="D633" s="530"/>
      <c r="E633" s="315"/>
      <c r="F633" s="534"/>
      <c r="G633" s="296"/>
      <c r="H633" s="296"/>
      <c r="I633" s="296"/>
      <c r="J633" s="296"/>
      <c r="K633" s="296"/>
      <c r="L633" s="296"/>
      <c r="M633" s="296"/>
      <c r="N633" s="296"/>
      <c r="O633" s="296"/>
      <c r="P633" s="296"/>
      <c r="Q633" s="296"/>
      <c r="R633" s="296"/>
      <c r="S633" s="296"/>
      <c r="T633" s="296"/>
      <c r="U633" s="296"/>
      <c r="V633" s="296"/>
      <c r="W633" s="296"/>
      <c r="X633" s="296"/>
      <c r="Y633" s="296"/>
      <c r="Z633" s="296"/>
      <c r="AA633" s="296"/>
      <c r="AB633" s="296"/>
      <c r="AC633" s="296"/>
      <c r="AD633" s="296"/>
      <c r="AE633" s="296"/>
      <c r="AF633" s="296"/>
      <c r="AG633" s="296"/>
      <c r="AH633" s="296"/>
      <c r="AI633" s="296"/>
      <c r="AJ633" s="296"/>
      <c r="AK633" s="296"/>
      <c r="AL633" s="296"/>
      <c r="AM633" s="296"/>
      <c r="AN633" s="296"/>
      <c r="AO633" s="296"/>
      <c r="AP633" s="296"/>
      <c r="AQ633" s="296"/>
      <c r="AR633" s="296"/>
      <c r="AS633" s="296"/>
      <c r="AT633" s="296"/>
      <c r="AU633" s="296"/>
      <c r="AV633" s="296"/>
      <c r="AW633" s="296"/>
      <c r="AX633" s="296"/>
      <c r="AY633" s="296"/>
      <c r="AZ633" s="296"/>
      <c r="BA633" s="296"/>
      <c r="BB633" s="296"/>
      <c r="BC633" s="296"/>
      <c r="BD633" s="296"/>
      <c r="BE633" s="296"/>
      <c r="BF633" s="296"/>
      <c r="BG633" s="296"/>
      <c r="BH633" s="296"/>
      <c r="BI633" s="296"/>
      <c r="BJ633" s="296"/>
      <c r="BK633" s="296"/>
      <c r="BL633" s="296"/>
      <c r="BM633" s="296"/>
      <c r="BN633" s="296"/>
      <c r="BO633" s="296"/>
      <c r="BP633" s="296"/>
      <c r="BQ633" s="296"/>
      <c r="BR633" s="296"/>
      <c r="BS633" s="296"/>
      <c r="BT633" s="296"/>
      <c r="BU633" s="296"/>
      <c r="BV633" s="296"/>
      <c r="BW633" s="296"/>
      <c r="BX633" s="296"/>
      <c r="BY633" s="296"/>
      <c r="BZ633" s="296"/>
      <c r="CA633" s="296"/>
      <c r="CB633" s="296"/>
      <c r="CC633" s="296"/>
      <c r="CD633" s="296"/>
      <c r="CE633" s="296"/>
      <c r="CF633" s="296"/>
      <c r="CG633" s="296"/>
      <c r="CH633" s="296"/>
      <c r="CI633" s="296"/>
      <c r="CJ633" s="296"/>
      <c r="CK633" s="296"/>
      <c r="CL633" s="296"/>
      <c r="CM633" s="296"/>
      <c r="CN633" s="296"/>
      <c r="CO633" s="296"/>
      <c r="CP633" s="296"/>
      <c r="CQ633" s="296"/>
      <c r="CR633" s="296"/>
      <c r="CS633" s="296"/>
      <c r="CT633" s="296"/>
      <c r="CU633" s="296"/>
      <c r="CV633" s="296"/>
      <c r="CW633" s="296"/>
      <c r="CX633" s="296"/>
      <c r="CY633" s="296"/>
      <c r="CZ633" s="296"/>
      <c r="DA633" s="296"/>
      <c r="DB633" s="296"/>
      <c r="DC633" s="296"/>
      <c r="DD633" s="296"/>
      <c r="DE633" s="296"/>
      <c r="DF633" s="296"/>
      <c r="DG633" s="296"/>
      <c r="DH633" s="296"/>
      <c r="DI633" s="296"/>
      <c r="DJ633" s="296"/>
      <c r="DK633" s="296"/>
      <c r="DL633" s="296"/>
      <c r="DM633" s="296"/>
      <c r="DN633" s="296"/>
      <c r="DO633" s="296"/>
      <c r="DP633" s="296"/>
      <c r="DQ633" s="296"/>
      <c r="DR633" s="296"/>
      <c r="DS633" s="296"/>
      <c r="DT633" s="296"/>
      <c r="DU633" s="296"/>
      <c r="DV633" s="296"/>
      <c r="DW633" s="296"/>
      <c r="DX633" s="296"/>
      <c r="DY633" s="296"/>
      <c r="DZ633" s="296"/>
      <c r="EA633" s="296"/>
      <c r="EB633" s="296"/>
    </row>
    <row r="634" spans="1:132" s="292" customFormat="1" ht="56.25" x14ac:dyDescent="0.2">
      <c r="A634" s="338" t="s">
        <v>8421</v>
      </c>
      <c r="B634" s="335" t="s">
        <v>8422</v>
      </c>
      <c r="C634" s="335" t="s">
        <v>8423</v>
      </c>
      <c r="D634" s="335" t="s">
        <v>8424</v>
      </c>
      <c r="E634" s="315">
        <v>1100</v>
      </c>
      <c r="F634" s="319">
        <v>660</v>
      </c>
      <c r="G634" s="296"/>
      <c r="H634" s="296"/>
      <c r="I634" s="296"/>
      <c r="J634" s="296"/>
      <c r="K634" s="296"/>
      <c r="L634" s="296"/>
      <c r="M634" s="296"/>
      <c r="N634" s="296"/>
      <c r="O634" s="296"/>
      <c r="P634" s="296"/>
      <c r="Q634" s="296"/>
      <c r="R634" s="296"/>
      <c r="S634" s="296"/>
      <c r="T634" s="296"/>
      <c r="U634" s="296"/>
      <c r="V634" s="296"/>
      <c r="W634" s="296"/>
      <c r="X634" s="296"/>
      <c r="Y634" s="296"/>
      <c r="Z634" s="296"/>
      <c r="AA634" s="296"/>
      <c r="AB634" s="296"/>
      <c r="AC634" s="296"/>
      <c r="AD634" s="296"/>
      <c r="AE634" s="296"/>
      <c r="AF634" s="296"/>
      <c r="AG634" s="296"/>
      <c r="AH634" s="296"/>
      <c r="AI634" s="296"/>
      <c r="AJ634" s="296"/>
      <c r="AK634" s="296"/>
      <c r="AL634" s="296"/>
      <c r="AM634" s="296"/>
      <c r="AN634" s="296"/>
      <c r="AO634" s="296"/>
      <c r="AP634" s="296"/>
      <c r="AQ634" s="296"/>
      <c r="AR634" s="296"/>
      <c r="AS634" s="296"/>
      <c r="AT634" s="296"/>
      <c r="AU634" s="296"/>
      <c r="AV634" s="296"/>
      <c r="AW634" s="296"/>
      <c r="AX634" s="296"/>
      <c r="AY634" s="296"/>
      <c r="AZ634" s="296"/>
      <c r="BA634" s="296"/>
      <c r="BB634" s="296"/>
      <c r="BC634" s="296"/>
      <c r="BD634" s="296"/>
      <c r="BE634" s="296"/>
      <c r="BF634" s="296"/>
      <c r="BG634" s="296"/>
      <c r="BH634" s="296"/>
      <c r="BI634" s="296"/>
      <c r="BJ634" s="296"/>
      <c r="BK634" s="296"/>
      <c r="BL634" s="296"/>
      <c r="BM634" s="296"/>
      <c r="BN634" s="296"/>
      <c r="BO634" s="296"/>
      <c r="BP634" s="296"/>
      <c r="BQ634" s="296"/>
      <c r="BR634" s="296"/>
      <c r="BS634" s="296"/>
      <c r="BT634" s="296"/>
      <c r="BU634" s="296"/>
      <c r="BV634" s="296"/>
      <c r="BW634" s="296"/>
      <c r="BX634" s="296"/>
      <c r="BY634" s="296"/>
      <c r="BZ634" s="296"/>
      <c r="CA634" s="296"/>
      <c r="CB634" s="296"/>
      <c r="CC634" s="296"/>
      <c r="CD634" s="296"/>
      <c r="CE634" s="296"/>
      <c r="CF634" s="296"/>
      <c r="CG634" s="296"/>
      <c r="CH634" s="296"/>
      <c r="CI634" s="296"/>
      <c r="CJ634" s="296"/>
      <c r="CK634" s="296"/>
      <c r="CL634" s="296"/>
      <c r="CM634" s="296"/>
      <c r="CN634" s="296"/>
      <c r="CO634" s="296"/>
      <c r="CP634" s="296"/>
      <c r="CQ634" s="296"/>
      <c r="CR634" s="296"/>
      <c r="CS634" s="296"/>
      <c r="CT634" s="296"/>
      <c r="CU634" s="296"/>
      <c r="CV634" s="296"/>
      <c r="CW634" s="296"/>
      <c r="CX634" s="296"/>
      <c r="CY634" s="296"/>
      <c r="CZ634" s="296"/>
      <c r="DA634" s="296"/>
      <c r="DB634" s="296"/>
      <c r="DC634" s="296"/>
      <c r="DD634" s="296"/>
      <c r="DE634" s="296"/>
      <c r="DF634" s="296"/>
      <c r="DG634" s="296"/>
      <c r="DH634" s="296"/>
      <c r="DI634" s="296"/>
      <c r="DJ634" s="296"/>
      <c r="DK634" s="296"/>
      <c r="DL634" s="296"/>
      <c r="DM634" s="296"/>
      <c r="DN634" s="296"/>
      <c r="DO634" s="296"/>
      <c r="DP634" s="296"/>
      <c r="DQ634" s="296"/>
      <c r="DR634" s="296"/>
      <c r="DS634" s="296"/>
      <c r="DT634" s="296"/>
      <c r="DU634" s="296"/>
      <c r="DV634" s="296"/>
      <c r="DW634" s="296"/>
      <c r="DX634" s="296"/>
      <c r="DY634" s="296"/>
      <c r="DZ634" s="296"/>
      <c r="EA634" s="296"/>
      <c r="EB634" s="296"/>
    </row>
    <row r="635" spans="1:132" s="292" customFormat="1" x14ac:dyDescent="0.2">
      <c r="A635" s="328">
        <v>26</v>
      </c>
      <c r="B635" s="329" t="s">
        <v>32</v>
      </c>
      <c r="C635" s="329"/>
      <c r="D635" s="329"/>
      <c r="E635" s="306"/>
      <c r="F635" s="355"/>
      <c r="G635" s="295"/>
      <c r="H635" s="295"/>
      <c r="I635" s="295"/>
      <c r="J635" s="295"/>
      <c r="K635" s="295"/>
      <c r="L635" s="295"/>
      <c r="M635" s="295"/>
      <c r="N635" s="295"/>
      <c r="O635" s="295"/>
      <c r="P635" s="295"/>
      <c r="Q635" s="295"/>
      <c r="R635" s="295"/>
      <c r="S635" s="295"/>
      <c r="T635" s="295"/>
      <c r="U635" s="295"/>
      <c r="V635" s="295"/>
      <c r="W635" s="295"/>
      <c r="X635" s="295"/>
      <c r="Y635" s="295"/>
      <c r="Z635" s="295"/>
      <c r="AA635" s="295"/>
      <c r="AB635" s="295"/>
      <c r="AC635" s="295"/>
      <c r="AD635" s="295"/>
      <c r="AE635" s="295"/>
      <c r="AF635" s="295"/>
      <c r="AG635" s="295"/>
      <c r="AH635" s="295"/>
      <c r="AI635" s="295"/>
      <c r="AJ635" s="295"/>
      <c r="AK635" s="295"/>
      <c r="AL635" s="295"/>
      <c r="AM635" s="295"/>
      <c r="AN635" s="295"/>
      <c r="AO635" s="295"/>
      <c r="AP635" s="295"/>
      <c r="AQ635" s="295"/>
      <c r="AR635" s="295"/>
      <c r="AS635" s="295"/>
      <c r="AT635" s="295"/>
      <c r="AU635" s="295"/>
      <c r="AV635" s="295"/>
      <c r="AW635" s="295"/>
      <c r="AX635" s="295"/>
      <c r="AY635" s="295"/>
      <c r="AZ635" s="295"/>
      <c r="BA635" s="295"/>
      <c r="BB635" s="295"/>
      <c r="BC635" s="295"/>
      <c r="BD635" s="295"/>
      <c r="BE635" s="295"/>
      <c r="BF635" s="295"/>
      <c r="BG635" s="295"/>
      <c r="BH635" s="295"/>
      <c r="BI635" s="295"/>
      <c r="BJ635" s="295"/>
      <c r="BK635" s="295"/>
      <c r="BL635" s="295"/>
      <c r="BM635" s="295"/>
      <c r="BN635" s="295"/>
      <c r="BO635" s="295"/>
      <c r="BP635" s="295"/>
      <c r="BQ635" s="295"/>
      <c r="BR635" s="295"/>
      <c r="BS635" s="295"/>
      <c r="BT635" s="295"/>
      <c r="BU635" s="295"/>
      <c r="BV635" s="295"/>
      <c r="BW635" s="295"/>
      <c r="BX635" s="295"/>
      <c r="BY635" s="295"/>
      <c r="BZ635" s="295"/>
      <c r="CA635" s="295"/>
      <c r="CB635" s="295"/>
      <c r="CC635" s="295"/>
      <c r="CD635" s="295"/>
      <c r="CE635" s="295"/>
      <c r="CF635" s="295"/>
      <c r="CG635" s="295"/>
      <c r="CH635" s="295"/>
      <c r="CI635" s="295"/>
      <c r="CJ635" s="295"/>
      <c r="CK635" s="295"/>
      <c r="CL635" s="295"/>
      <c r="CM635" s="295"/>
      <c r="CN635" s="295"/>
      <c r="CO635" s="295"/>
      <c r="CP635" s="295"/>
      <c r="CQ635" s="295"/>
      <c r="CR635" s="295"/>
      <c r="CS635" s="295"/>
      <c r="CT635" s="295"/>
      <c r="CU635" s="295"/>
      <c r="CV635" s="295"/>
      <c r="CW635" s="295"/>
      <c r="CX635" s="295"/>
      <c r="CY635" s="295"/>
      <c r="CZ635" s="295"/>
      <c r="DA635" s="295"/>
      <c r="DB635" s="295"/>
      <c r="DC635" s="295"/>
      <c r="DD635" s="295"/>
      <c r="DE635" s="295"/>
      <c r="DF635" s="295"/>
      <c r="DG635" s="295"/>
      <c r="DH635" s="295"/>
      <c r="DI635" s="295"/>
      <c r="DJ635" s="295"/>
      <c r="DK635" s="295"/>
      <c r="DL635" s="295"/>
      <c r="DM635" s="295"/>
      <c r="DN635" s="295"/>
      <c r="DO635" s="295"/>
      <c r="DP635" s="295"/>
      <c r="DQ635" s="295"/>
      <c r="DR635" s="295"/>
      <c r="DS635" s="295"/>
      <c r="DT635" s="295"/>
      <c r="DU635" s="295"/>
      <c r="DV635" s="295"/>
      <c r="DW635" s="295"/>
      <c r="DX635" s="295"/>
      <c r="DY635" s="295"/>
      <c r="DZ635" s="295"/>
      <c r="EA635" s="295"/>
      <c r="EB635" s="295"/>
    </row>
    <row r="636" spans="1:132" s="292" customFormat="1" x14ac:dyDescent="0.2">
      <c r="A636" s="544" t="s">
        <v>8425</v>
      </c>
      <c r="B636" s="538" t="s">
        <v>7188</v>
      </c>
      <c r="C636" s="331" t="s">
        <v>8426</v>
      </c>
      <c r="D636" s="331" t="s">
        <v>8427</v>
      </c>
      <c r="E636" s="301">
        <v>3000</v>
      </c>
      <c r="F636" s="308">
        <v>3000</v>
      </c>
      <c r="G636" s="296"/>
      <c r="H636" s="296"/>
      <c r="I636" s="296"/>
      <c r="J636" s="296"/>
      <c r="K636" s="296"/>
      <c r="L636" s="296"/>
      <c r="M636" s="296"/>
      <c r="N636" s="296"/>
      <c r="O636" s="296"/>
      <c r="P636" s="296"/>
      <c r="Q636" s="296"/>
      <c r="R636" s="296"/>
      <c r="S636" s="296"/>
      <c r="T636" s="296"/>
      <c r="U636" s="296"/>
      <c r="V636" s="296"/>
      <c r="W636" s="296"/>
      <c r="X636" s="296"/>
      <c r="Y636" s="296"/>
      <c r="Z636" s="296"/>
      <c r="AA636" s="296"/>
      <c r="AB636" s="296"/>
      <c r="AC636" s="296"/>
      <c r="AD636" s="296"/>
      <c r="AE636" s="296"/>
      <c r="AF636" s="296"/>
      <c r="AG636" s="296"/>
      <c r="AH636" s="296"/>
      <c r="AI636" s="296"/>
      <c r="AJ636" s="296"/>
      <c r="AK636" s="296"/>
      <c r="AL636" s="296"/>
      <c r="AM636" s="296"/>
      <c r="AN636" s="296"/>
      <c r="AO636" s="296"/>
      <c r="AP636" s="296"/>
      <c r="AQ636" s="296"/>
      <c r="AR636" s="296"/>
      <c r="AS636" s="296"/>
      <c r="AT636" s="296"/>
      <c r="AU636" s="296"/>
      <c r="AV636" s="296"/>
      <c r="AW636" s="296"/>
      <c r="AX636" s="296"/>
      <c r="AY636" s="296"/>
      <c r="AZ636" s="296"/>
      <c r="BA636" s="296"/>
      <c r="BB636" s="296"/>
      <c r="BC636" s="296"/>
      <c r="BD636" s="296"/>
      <c r="BE636" s="296"/>
      <c r="BF636" s="296"/>
      <c r="BG636" s="296"/>
      <c r="BH636" s="296"/>
      <c r="BI636" s="296"/>
      <c r="BJ636" s="296"/>
      <c r="BK636" s="296"/>
      <c r="BL636" s="296"/>
      <c r="BM636" s="296"/>
      <c r="BN636" s="296"/>
      <c r="BO636" s="296"/>
      <c r="BP636" s="296"/>
      <c r="BQ636" s="296"/>
      <c r="BR636" s="296"/>
      <c r="BS636" s="296"/>
      <c r="BT636" s="296"/>
      <c r="BU636" s="296"/>
      <c r="BV636" s="296"/>
      <c r="BW636" s="296"/>
      <c r="BX636" s="296"/>
      <c r="BY636" s="296"/>
      <c r="BZ636" s="296"/>
      <c r="CA636" s="296"/>
      <c r="CB636" s="296"/>
      <c r="CC636" s="296"/>
      <c r="CD636" s="296"/>
      <c r="CE636" s="296"/>
      <c r="CF636" s="296"/>
      <c r="CG636" s="296"/>
      <c r="CH636" s="296"/>
      <c r="CI636" s="296"/>
      <c r="CJ636" s="296"/>
      <c r="CK636" s="296"/>
      <c r="CL636" s="296"/>
      <c r="CM636" s="296"/>
      <c r="CN636" s="296"/>
      <c r="CO636" s="296"/>
      <c r="CP636" s="296"/>
      <c r="CQ636" s="296"/>
      <c r="CR636" s="296"/>
      <c r="CS636" s="296"/>
      <c r="CT636" s="296"/>
      <c r="CU636" s="296"/>
      <c r="CV636" s="296"/>
      <c r="CW636" s="296"/>
      <c r="CX636" s="296"/>
      <c r="CY636" s="296"/>
      <c r="CZ636" s="296"/>
      <c r="DA636" s="296"/>
      <c r="DB636" s="296"/>
      <c r="DC636" s="296"/>
      <c r="DD636" s="296"/>
      <c r="DE636" s="296"/>
      <c r="DF636" s="296"/>
      <c r="DG636" s="296"/>
      <c r="DH636" s="296"/>
      <c r="DI636" s="296"/>
      <c r="DJ636" s="296"/>
      <c r="DK636" s="296"/>
      <c r="DL636" s="296"/>
      <c r="DM636" s="296"/>
      <c r="DN636" s="296"/>
      <c r="DO636" s="296"/>
      <c r="DP636" s="296"/>
      <c r="DQ636" s="296"/>
      <c r="DR636" s="296"/>
      <c r="DS636" s="296"/>
      <c r="DT636" s="296"/>
      <c r="DU636" s="296"/>
      <c r="DV636" s="296"/>
      <c r="DW636" s="296"/>
      <c r="DX636" s="296"/>
      <c r="DY636" s="296"/>
      <c r="DZ636" s="296"/>
      <c r="EA636" s="296"/>
      <c r="EB636" s="296"/>
    </row>
    <row r="637" spans="1:132" s="292" customFormat="1" x14ac:dyDescent="0.2">
      <c r="A637" s="544" t="s">
        <v>8428</v>
      </c>
      <c r="B637" s="538"/>
      <c r="C637" s="331" t="s">
        <v>8429</v>
      </c>
      <c r="D637" s="331" t="s">
        <v>8430</v>
      </c>
      <c r="E637" s="301">
        <v>3300.0000000000005</v>
      </c>
      <c r="F637" s="308">
        <v>3300.0000000000005</v>
      </c>
      <c r="G637" s="296"/>
      <c r="H637" s="296"/>
      <c r="I637" s="296"/>
      <c r="J637" s="296"/>
      <c r="K637" s="296"/>
      <c r="L637" s="296"/>
      <c r="M637" s="296"/>
      <c r="N637" s="296"/>
      <c r="O637" s="296"/>
      <c r="P637" s="296"/>
      <c r="Q637" s="296"/>
      <c r="R637" s="296"/>
      <c r="S637" s="296"/>
      <c r="T637" s="296"/>
      <c r="U637" s="296"/>
      <c r="V637" s="296"/>
      <c r="W637" s="296"/>
      <c r="X637" s="296"/>
      <c r="Y637" s="296"/>
      <c r="Z637" s="296"/>
      <c r="AA637" s="296"/>
      <c r="AB637" s="296"/>
      <c r="AC637" s="296"/>
      <c r="AD637" s="296"/>
      <c r="AE637" s="296"/>
      <c r="AF637" s="296"/>
      <c r="AG637" s="296"/>
      <c r="AH637" s="296"/>
      <c r="AI637" s="296"/>
      <c r="AJ637" s="296"/>
      <c r="AK637" s="296"/>
      <c r="AL637" s="296"/>
      <c r="AM637" s="296"/>
      <c r="AN637" s="296"/>
      <c r="AO637" s="296"/>
      <c r="AP637" s="296"/>
      <c r="AQ637" s="296"/>
      <c r="AR637" s="296"/>
      <c r="AS637" s="296"/>
      <c r="AT637" s="296"/>
      <c r="AU637" s="296"/>
      <c r="AV637" s="296"/>
      <c r="AW637" s="296"/>
      <c r="AX637" s="296"/>
      <c r="AY637" s="296"/>
      <c r="AZ637" s="296"/>
      <c r="BA637" s="296"/>
      <c r="BB637" s="296"/>
      <c r="BC637" s="296"/>
      <c r="BD637" s="296"/>
      <c r="BE637" s="296"/>
      <c r="BF637" s="296"/>
      <c r="BG637" s="296"/>
      <c r="BH637" s="296"/>
      <c r="BI637" s="296"/>
      <c r="BJ637" s="296"/>
      <c r="BK637" s="296"/>
      <c r="BL637" s="296"/>
      <c r="BM637" s="296"/>
      <c r="BN637" s="296"/>
      <c r="BO637" s="296"/>
      <c r="BP637" s="296"/>
      <c r="BQ637" s="296"/>
      <c r="BR637" s="296"/>
      <c r="BS637" s="296"/>
      <c r="BT637" s="296"/>
      <c r="BU637" s="296"/>
      <c r="BV637" s="296"/>
      <c r="BW637" s="296"/>
      <c r="BX637" s="296"/>
      <c r="BY637" s="296"/>
      <c r="BZ637" s="296"/>
      <c r="CA637" s="296"/>
      <c r="CB637" s="296"/>
      <c r="CC637" s="296"/>
      <c r="CD637" s="296"/>
      <c r="CE637" s="296"/>
      <c r="CF637" s="296"/>
      <c r="CG637" s="296"/>
      <c r="CH637" s="296"/>
      <c r="CI637" s="296"/>
      <c r="CJ637" s="296"/>
      <c r="CK637" s="296"/>
      <c r="CL637" s="296"/>
      <c r="CM637" s="296"/>
      <c r="CN637" s="296"/>
      <c r="CO637" s="296"/>
      <c r="CP637" s="296"/>
      <c r="CQ637" s="296"/>
      <c r="CR637" s="296"/>
      <c r="CS637" s="296"/>
      <c r="CT637" s="296"/>
      <c r="CU637" s="296"/>
      <c r="CV637" s="296"/>
      <c r="CW637" s="296"/>
      <c r="CX637" s="296"/>
      <c r="CY637" s="296"/>
      <c r="CZ637" s="296"/>
      <c r="DA637" s="296"/>
      <c r="DB637" s="296"/>
      <c r="DC637" s="296"/>
      <c r="DD637" s="296"/>
      <c r="DE637" s="296"/>
      <c r="DF637" s="296"/>
      <c r="DG637" s="296"/>
      <c r="DH637" s="296"/>
      <c r="DI637" s="296"/>
      <c r="DJ637" s="296"/>
      <c r="DK637" s="296"/>
      <c r="DL637" s="296"/>
      <c r="DM637" s="296"/>
      <c r="DN637" s="296"/>
      <c r="DO637" s="296"/>
      <c r="DP637" s="296"/>
      <c r="DQ637" s="296"/>
      <c r="DR637" s="296"/>
      <c r="DS637" s="296"/>
      <c r="DT637" s="296"/>
      <c r="DU637" s="296"/>
      <c r="DV637" s="296"/>
      <c r="DW637" s="296"/>
      <c r="DX637" s="296"/>
      <c r="DY637" s="296"/>
      <c r="DZ637" s="296"/>
      <c r="EA637" s="296"/>
      <c r="EB637" s="296"/>
    </row>
    <row r="638" spans="1:132" s="292" customFormat="1" x14ac:dyDescent="0.2">
      <c r="A638" s="544" t="s">
        <v>8428</v>
      </c>
      <c r="B638" s="538"/>
      <c r="C638" s="331" t="s">
        <v>8430</v>
      </c>
      <c r="D638" s="331" t="s">
        <v>8431</v>
      </c>
      <c r="E638" s="301">
        <v>3000</v>
      </c>
      <c r="F638" s="308">
        <v>3000</v>
      </c>
      <c r="G638" s="296"/>
      <c r="H638" s="296"/>
      <c r="I638" s="296"/>
      <c r="J638" s="296"/>
      <c r="K638" s="296"/>
      <c r="L638" s="296"/>
      <c r="M638" s="296"/>
      <c r="N638" s="296"/>
      <c r="O638" s="296"/>
      <c r="P638" s="296"/>
      <c r="Q638" s="296"/>
      <c r="R638" s="296"/>
      <c r="S638" s="296"/>
      <c r="T638" s="296"/>
      <c r="U638" s="296"/>
      <c r="V638" s="296"/>
      <c r="W638" s="296"/>
      <c r="X638" s="296"/>
      <c r="Y638" s="296"/>
      <c r="Z638" s="296"/>
      <c r="AA638" s="296"/>
      <c r="AB638" s="296"/>
      <c r="AC638" s="296"/>
      <c r="AD638" s="296"/>
      <c r="AE638" s="296"/>
      <c r="AF638" s="296"/>
      <c r="AG638" s="296"/>
      <c r="AH638" s="296"/>
      <c r="AI638" s="296"/>
      <c r="AJ638" s="296"/>
      <c r="AK638" s="296"/>
      <c r="AL638" s="296"/>
      <c r="AM638" s="296"/>
      <c r="AN638" s="296"/>
      <c r="AO638" s="296"/>
      <c r="AP638" s="296"/>
      <c r="AQ638" s="296"/>
      <c r="AR638" s="296"/>
      <c r="AS638" s="296"/>
      <c r="AT638" s="296"/>
      <c r="AU638" s="296"/>
      <c r="AV638" s="296"/>
      <c r="AW638" s="296"/>
      <c r="AX638" s="296"/>
      <c r="AY638" s="296"/>
      <c r="AZ638" s="296"/>
      <c r="BA638" s="296"/>
      <c r="BB638" s="296"/>
      <c r="BC638" s="296"/>
      <c r="BD638" s="296"/>
      <c r="BE638" s="296"/>
      <c r="BF638" s="296"/>
      <c r="BG638" s="296"/>
      <c r="BH638" s="296"/>
      <c r="BI638" s="296"/>
      <c r="BJ638" s="296"/>
      <c r="BK638" s="296"/>
      <c r="BL638" s="296"/>
      <c r="BM638" s="296"/>
      <c r="BN638" s="296"/>
      <c r="BO638" s="296"/>
      <c r="BP638" s="296"/>
      <c r="BQ638" s="296"/>
      <c r="BR638" s="296"/>
      <c r="BS638" s="296"/>
      <c r="BT638" s="296"/>
      <c r="BU638" s="296"/>
      <c r="BV638" s="296"/>
      <c r="BW638" s="296"/>
      <c r="BX638" s="296"/>
      <c r="BY638" s="296"/>
      <c r="BZ638" s="296"/>
      <c r="CA638" s="296"/>
      <c r="CB638" s="296"/>
      <c r="CC638" s="296"/>
      <c r="CD638" s="296"/>
      <c r="CE638" s="296"/>
      <c r="CF638" s="296"/>
      <c r="CG638" s="296"/>
      <c r="CH638" s="296"/>
      <c r="CI638" s="296"/>
      <c r="CJ638" s="296"/>
      <c r="CK638" s="296"/>
      <c r="CL638" s="296"/>
      <c r="CM638" s="296"/>
      <c r="CN638" s="296"/>
      <c r="CO638" s="296"/>
      <c r="CP638" s="296"/>
      <c r="CQ638" s="296"/>
      <c r="CR638" s="296"/>
      <c r="CS638" s="296"/>
      <c r="CT638" s="296"/>
      <c r="CU638" s="296"/>
      <c r="CV638" s="296"/>
      <c r="CW638" s="296"/>
      <c r="CX638" s="296"/>
      <c r="CY638" s="296"/>
      <c r="CZ638" s="296"/>
      <c r="DA638" s="296"/>
      <c r="DB638" s="296"/>
      <c r="DC638" s="296"/>
      <c r="DD638" s="296"/>
      <c r="DE638" s="296"/>
      <c r="DF638" s="296"/>
      <c r="DG638" s="296"/>
      <c r="DH638" s="296"/>
      <c r="DI638" s="296"/>
      <c r="DJ638" s="296"/>
      <c r="DK638" s="296"/>
      <c r="DL638" s="296"/>
      <c r="DM638" s="296"/>
      <c r="DN638" s="296"/>
      <c r="DO638" s="296"/>
      <c r="DP638" s="296"/>
      <c r="DQ638" s="296"/>
      <c r="DR638" s="296"/>
      <c r="DS638" s="296"/>
      <c r="DT638" s="296"/>
      <c r="DU638" s="296"/>
      <c r="DV638" s="296"/>
      <c r="DW638" s="296"/>
      <c r="DX638" s="296"/>
      <c r="DY638" s="296"/>
      <c r="DZ638" s="296"/>
      <c r="EA638" s="296"/>
      <c r="EB638" s="296"/>
    </row>
    <row r="639" spans="1:132" s="292" customFormat="1" x14ac:dyDescent="0.2">
      <c r="A639" s="541" t="s">
        <v>8432</v>
      </c>
      <c r="B639" s="539" t="s">
        <v>8433</v>
      </c>
      <c r="C639" s="333" t="s">
        <v>8434</v>
      </c>
      <c r="D639" s="333" t="s">
        <v>8435</v>
      </c>
      <c r="E639" s="308">
        <v>2500</v>
      </c>
      <c r="F639" s="308">
        <v>2500</v>
      </c>
      <c r="G639" s="296"/>
      <c r="H639" s="296"/>
      <c r="I639" s="296"/>
      <c r="J639" s="296"/>
      <c r="K639" s="296"/>
      <c r="L639" s="296"/>
      <c r="M639" s="296"/>
      <c r="N639" s="296"/>
      <c r="O639" s="296"/>
      <c r="P639" s="296"/>
      <c r="Q639" s="296"/>
      <c r="R639" s="296"/>
      <c r="S639" s="296"/>
      <c r="T639" s="296"/>
      <c r="U639" s="296"/>
      <c r="V639" s="296"/>
      <c r="W639" s="296"/>
      <c r="X639" s="296"/>
      <c r="Y639" s="296"/>
      <c r="Z639" s="296"/>
      <c r="AA639" s="296"/>
      <c r="AB639" s="296"/>
      <c r="AC639" s="296"/>
      <c r="AD639" s="296"/>
      <c r="AE639" s="296"/>
      <c r="AF639" s="296"/>
      <c r="AG639" s="296"/>
      <c r="AH639" s="296"/>
      <c r="AI639" s="296"/>
      <c r="AJ639" s="296"/>
      <c r="AK639" s="296"/>
      <c r="AL639" s="296"/>
      <c r="AM639" s="296"/>
      <c r="AN639" s="296"/>
      <c r="AO639" s="296"/>
      <c r="AP639" s="296"/>
      <c r="AQ639" s="296"/>
      <c r="AR639" s="296"/>
      <c r="AS639" s="296"/>
      <c r="AT639" s="296"/>
      <c r="AU639" s="296"/>
      <c r="AV639" s="296"/>
      <c r="AW639" s="296"/>
      <c r="AX639" s="296"/>
      <c r="AY639" s="296"/>
      <c r="AZ639" s="296"/>
      <c r="BA639" s="296"/>
      <c r="BB639" s="296"/>
      <c r="BC639" s="296"/>
      <c r="BD639" s="296"/>
      <c r="BE639" s="296"/>
      <c r="BF639" s="296"/>
      <c r="BG639" s="296"/>
      <c r="BH639" s="296"/>
      <c r="BI639" s="296"/>
      <c r="BJ639" s="296"/>
      <c r="BK639" s="296"/>
      <c r="BL639" s="296"/>
      <c r="BM639" s="296"/>
      <c r="BN639" s="296"/>
      <c r="BO639" s="296"/>
      <c r="BP639" s="296"/>
      <c r="BQ639" s="296"/>
      <c r="BR639" s="296"/>
      <c r="BS639" s="296"/>
      <c r="BT639" s="296"/>
      <c r="BU639" s="296"/>
      <c r="BV639" s="296"/>
      <c r="BW639" s="296"/>
      <c r="BX639" s="296"/>
      <c r="BY639" s="296"/>
      <c r="BZ639" s="296"/>
      <c r="CA639" s="296"/>
      <c r="CB639" s="296"/>
      <c r="CC639" s="296"/>
      <c r="CD639" s="296"/>
      <c r="CE639" s="296"/>
      <c r="CF639" s="296"/>
      <c r="CG639" s="296"/>
      <c r="CH639" s="296"/>
      <c r="CI639" s="296"/>
      <c r="CJ639" s="296"/>
      <c r="CK639" s="296"/>
      <c r="CL639" s="296"/>
      <c r="CM639" s="296"/>
      <c r="CN639" s="296"/>
      <c r="CO639" s="296"/>
      <c r="CP639" s="296"/>
      <c r="CQ639" s="296"/>
      <c r="CR639" s="296"/>
      <c r="CS639" s="296"/>
      <c r="CT639" s="296"/>
      <c r="CU639" s="296"/>
      <c r="CV639" s="296"/>
      <c r="CW639" s="296"/>
      <c r="CX639" s="296"/>
      <c r="CY639" s="296"/>
      <c r="CZ639" s="296"/>
      <c r="DA639" s="296"/>
      <c r="DB639" s="296"/>
      <c r="DC639" s="296"/>
      <c r="DD639" s="296"/>
      <c r="DE639" s="296"/>
      <c r="DF639" s="296"/>
      <c r="DG639" s="296"/>
      <c r="DH639" s="296"/>
      <c r="DI639" s="296"/>
      <c r="DJ639" s="296"/>
      <c r="DK639" s="296"/>
      <c r="DL639" s="296"/>
      <c r="DM639" s="296"/>
      <c r="DN639" s="296"/>
      <c r="DO639" s="296"/>
      <c r="DP639" s="296"/>
      <c r="DQ639" s="296"/>
      <c r="DR639" s="296"/>
      <c r="DS639" s="296"/>
      <c r="DT639" s="296"/>
      <c r="DU639" s="296"/>
      <c r="DV639" s="296"/>
      <c r="DW639" s="296"/>
      <c r="DX639" s="296"/>
      <c r="DY639" s="296"/>
      <c r="DZ639" s="296"/>
      <c r="EA639" s="296"/>
      <c r="EB639" s="296"/>
    </row>
    <row r="640" spans="1:132" s="292" customFormat="1" x14ac:dyDescent="0.2">
      <c r="A640" s="541" t="s">
        <v>8428</v>
      </c>
      <c r="B640" s="539"/>
      <c r="C640" s="333" t="s">
        <v>8435</v>
      </c>
      <c r="D640" s="333" t="s">
        <v>8436</v>
      </c>
      <c r="E640" s="308">
        <v>2500</v>
      </c>
      <c r="F640" s="308">
        <v>2500</v>
      </c>
      <c r="G640" s="296"/>
      <c r="H640" s="296"/>
      <c r="I640" s="296"/>
      <c r="J640" s="296"/>
      <c r="K640" s="296"/>
      <c r="L640" s="296"/>
      <c r="M640" s="296"/>
      <c r="N640" s="296"/>
      <c r="O640" s="296"/>
      <c r="P640" s="296"/>
      <c r="Q640" s="296"/>
      <c r="R640" s="296"/>
      <c r="S640" s="296"/>
      <c r="T640" s="296"/>
      <c r="U640" s="296"/>
      <c r="V640" s="296"/>
      <c r="W640" s="296"/>
      <c r="X640" s="296"/>
      <c r="Y640" s="296"/>
      <c r="Z640" s="296"/>
      <c r="AA640" s="296"/>
      <c r="AB640" s="296"/>
      <c r="AC640" s="296"/>
      <c r="AD640" s="296"/>
      <c r="AE640" s="296"/>
      <c r="AF640" s="296"/>
      <c r="AG640" s="296"/>
      <c r="AH640" s="296"/>
      <c r="AI640" s="296"/>
      <c r="AJ640" s="296"/>
      <c r="AK640" s="296"/>
      <c r="AL640" s="296"/>
      <c r="AM640" s="296"/>
      <c r="AN640" s="296"/>
      <c r="AO640" s="296"/>
      <c r="AP640" s="296"/>
      <c r="AQ640" s="296"/>
      <c r="AR640" s="296"/>
      <c r="AS640" s="296"/>
      <c r="AT640" s="296"/>
      <c r="AU640" s="296"/>
      <c r="AV640" s="296"/>
      <c r="AW640" s="296"/>
      <c r="AX640" s="296"/>
      <c r="AY640" s="296"/>
      <c r="AZ640" s="296"/>
      <c r="BA640" s="296"/>
      <c r="BB640" s="296"/>
      <c r="BC640" s="296"/>
      <c r="BD640" s="296"/>
      <c r="BE640" s="296"/>
      <c r="BF640" s="296"/>
      <c r="BG640" s="296"/>
      <c r="BH640" s="296"/>
      <c r="BI640" s="296"/>
      <c r="BJ640" s="296"/>
      <c r="BK640" s="296"/>
      <c r="BL640" s="296"/>
      <c r="BM640" s="296"/>
      <c r="BN640" s="296"/>
      <c r="BO640" s="296"/>
      <c r="BP640" s="296"/>
      <c r="BQ640" s="296"/>
      <c r="BR640" s="296"/>
      <c r="BS640" s="296"/>
      <c r="BT640" s="296"/>
      <c r="BU640" s="296"/>
      <c r="BV640" s="296"/>
      <c r="BW640" s="296"/>
      <c r="BX640" s="296"/>
      <c r="BY640" s="296"/>
      <c r="BZ640" s="296"/>
      <c r="CA640" s="296"/>
      <c r="CB640" s="296"/>
      <c r="CC640" s="296"/>
      <c r="CD640" s="296"/>
      <c r="CE640" s="296"/>
      <c r="CF640" s="296"/>
      <c r="CG640" s="296"/>
      <c r="CH640" s="296"/>
      <c r="CI640" s="296"/>
      <c r="CJ640" s="296"/>
      <c r="CK640" s="296"/>
      <c r="CL640" s="296"/>
      <c r="CM640" s="296"/>
      <c r="CN640" s="296"/>
      <c r="CO640" s="296"/>
      <c r="CP640" s="296"/>
      <c r="CQ640" s="296"/>
      <c r="CR640" s="296"/>
      <c r="CS640" s="296"/>
      <c r="CT640" s="296"/>
      <c r="CU640" s="296"/>
      <c r="CV640" s="296"/>
      <c r="CW640" s="296"/>
      <c r="CX640" s="296"/>
      <c r="CY640" s="296"/>
      <c r="CZ640" s="296"/>
      <c r="DA640" s="296"/>
      <c r="DB640" s="296"/>
      <c r="DC640" s="296"/>
      <c r="DD640" s="296"/>
      <c r="DE640" s="296"/>
      <c r="DF640" s="296"/>
      <c r="DG640" s="296"/>
      <c r="DH640" s="296"/>
      <c r="DI640" s="296"/>
      <c r="DJ640" s="296"/>
      <c r="DK640" s="296"/>
      <c r="DL640" s="296"/>
      <c r="DM640" s="296"/>
      <c r="DN640" s="296"/>
      <c r="DO640" s="296"/>
      <c r="DP640" s="296"/>
      <c r="DQ640" s="296"/>
      <c r="DR640" s="296"/>
      <c r="DS640" s="296"/>
      <c r="DT640" s="296"/>
      <c r="DU640" s="296"/>
      <c r="DV640" s="296"/>
      <c r="DW640" s="296"/>
      <c r="DX640" s="296"/>
      <c r="DY640" s="296"/>
      <c r="DZ640" s="296"/>
      <c r="EA640" s="296"/>
      <c r="EB640" s="296"/>
    </row>
    <row r="641" spans="1:132" s="292" customFormat="1" x14ac:dyDescent="0.2">
      <c r="A641" s="544" t="s">
        <v>8437</v>
      </c>
      <c r="B641" s="538" t="s">
        <v>7974</v>
      </c>
      <c r="C641" s="331" t="s">
        <v>8438</v>
      </c>
      <c r="D641" s="331" t="s">
        <v>8426</v>
      </c>
      <c r="E641" s="301">
        <v>1800</v>
      </c>
      <c r="F641" s="308">
        <v>1800</v>
      </c>
      <c r="G641" s="296"/>
      <c r="H641" s="296"/>
      <c r="I641" s="296"/>
      <c r="J641" s="296"/>
      <c r="K641" s="296"/>
      <c r="L641" s="296"/>
      <c r="M641" s="296"/>
      <c r="N641" s="296"/>
      <c r="O641" s="296"/>
      <c r="P641" s="296"/>
      <c r="Q641" s="296"/>
      <c r="R641" s="296"/>
      <c r="S641" s="296"/>
      <c r="T641" s="296"/>
      <c r="U641" s="296"/>
      <c r="V641" s="296"/>
      <c r="W641" s="296"/>
      <c r="X641" s="296"/>
      <c r="Y641" s="296"/>
      <c r="Z641" s="296"/>
      <c r="AA641" s="296"/>
      <c r="AB641" s="296"/>
      <c r="AC641" s="296"/>
      <c r="AD641" s="296"/>
      <c r="AE641" s="296"/>
      <c r="AF641" s="296"/>
      <c r="AG641" s="296"/>
      <c r="AH641" s="296"/>
      <c r="AI641" s="296"/>
      <c r="AJ641" s="296"/>
      <c r="AK641" s="296"/>
      <c r="AL641" s="296"/>
      <c r="AM641" s="296"/>
      <c r="AN641" s="296"/>
      <c r="AO641" s="296"/>
      <c r="AP641" s="296"/>
      <c r="AQ641" s="296"/>
      <c r="AR641" s="296"/>
      <c r="AS641" s="296"/>
      <c r="AT641" s="296"/>
      <c r="AU641" s="296"/>
      <c r="AV641" s="296"/>
      <c r="AW641" s="296"/>
      <c r="AX641" s="296"/>
      <c r="AY641" s="296"/>
      <c r="AZ641" s="296"/>
      <c r="BA641" s="296"/>
      <c r="BB641" s="296"/>
      <c r="BC641" s="296"/>
      <c r="BD641" s="296"/>
      <c r="BE641" s="296"/>
      <c r="BF641" s="296"/>
      <c r="BG641" s="296"/>
      <c r="BH641" s="296"/>
      <c r="BI641" s="296"/>
      <c r="BJ641" s="296"/>
      <c r="BK641" s="296"/>
      <c r="BL641" s="296"/>
      <c r="BM641" s="296"/>
      <c r="BN641" s="296"/>
      <c r="BO641" s="296"/>
      <c r="BP641" s="296"/>
      <c r="BQ641" s="296"/>
      <c r="BR641" s="296"/>
      <c r="BS641" s="296"/>
      <c r="BT641" s="296"/>
      <c r="BU641" s="296"/>
      <c r="BV641" s="296"/>
      <c r="BW641" s="296"/>
      <c r="BX641" s="296"/>
      <c r="BY641" s="296"/>
      <c r="BZ641" s="296"/>
      <c r="CA641" s="296"/>
      <c r="CB641" s="296"/>
      <c r="CC641" s="296"/>
      <c r="CD641" s="296"/>
      <c r="CE641" s="296"/>
      <c r="CF641" s="296"/>
      <c r="CG641" s="296"/>
      <c r="CH641" s="296"/>
      <c r="CI641" s="296"/>
      <c r="CJ641" s="296"/>
      <c r="CK641" s="296"/>
      <c r="CL641" s="296"/>
      <c r="CM641" s="296"/>
      <c r="CN641" s="296"/>
      <c r="CO641" s="296"/>
      <c r="CP641" s="296"/>
      <c r="CQ641" s="296"/>
      <c r="CR641" s="296"/>
      <c r="CS641" s="296"/>
      <c r="CT641" s="296"/>
      <c r="CU641" s="296"/>
      <c r="CV641" s="296"/>
      <c r="CW641" s="296"/>
      <c r="CX641" s="296"/>
      <c r="CY641" s="296"/>
      <c r="CZ641" s="296"/>
      <c r="DA641" s="296"/>
      <c r="DB641" s="296"/>
      <c r="DC641" s="296"/>
      <c r="DD641" s="296"/>
      <c r="DE641" s="296"/>
      <c r="DF641" s="296"/>
      <c r="DG641" s="296"/>
      <c r="DH641" s="296"/>
      <c r="DI641" s="296"/>
      <c r="DJ641" s="296"/>
      <c r="DK641" s="296"/>
      <c r="DL641" s="296"/>
      <c r="DM641" s="296"/>
      <c r="DN641" s="296"/>
      <c r="DO641" s="296"/>
      <c r="DP641" s="296"/>
      <c r="DQ641" s="296"/>
      <c r="DR641" s="296"/>
      <c r="DS641" s="296"/>
      <c r="DT641" s="296"/>
      <c r="DU641" s="296"/>
      <c r="DV641" s="296"/>
      <c r="DW641" s="296"/>
      <c r="DX641" s="296"/>
      <c r="DY641" s="296"/>
      <c r="DZ641" s="296"/>
      <c r="EA641" s="296"/>
      <c r="EB641" s="296"/>
    </row>
    <row r="642" spans="1:132" s="292" customFormat="1" x14ac:dyDescent="0.2">
      <c r="A642" s="544" t="s">
        <v>8428</v>
      </c>
      <c r="B642" s="538"/>
      <c r="C642" s="331" t="s">
        <v>8439</v>
      </c>
      <c r="D642" s="331" t="s">
        <v>8440</v>
      </c>
      <c r="E642" s="301"/>
      <c r="F642" s="308">
        <v>1800</v>
      </c>
      <c r="G642" s="296"/>
      <c r="H642" s="296"/>
      <c r="I642" s="296"/>
      <c r="J642" s="296"/>
      <c r="K642" s="296"/>
      <c r="L642" s="296"/>
      <c r="M642" s="296"/>
      <c r="N642" s="296"/>
      <c r="O642" s="296"/>
      <c r="P642" s="296"/>
      <c r="Q642" s="296"/>
      <c r="R642" s="296"/>
      <c r="S642" s="296"/>
      <c r="T642" s="296"/>
      <c r="U642" s="296"/>
      <c r="V642" s="296"/>
      <c r="W642" s="296"/>
      <c r="X642" s="296"/>
      <c r="Y642" s="296"/>
      <c r="Z642" s="296"/>
      <c r="AA642" s="296"/>
      <c r="AB642" s="296"/>
      <c r="AC642" s="296"/>
      <c r="AD642" s="296"/>
      <c r="AE642" s="296"/>
      <c r="AF642" s="296"/>
      <c r="AG642" s="296"/>
      <c r="AH642" s="296"/>
      <c r="AI642" s="296"/>
      <c r="AJ642" s="296"/>
      <c r="AK642" s="296"/>
      <c r="AL642" s="296"/>
      <c r="AM642" s="296"/>
      <c r="AN642" s="296"/>
      <c r="AO642" s="296"/>
      <c r="AP642" s="296"/>
      <c r="AQ642" s="296"/>
      <c r="AR642" s="296"/>
      <c r="AS642" s="296"/>
      <c r="AT642" s="296"/>
      <c r="AU642" s="296"/>
      <c r="AV642" s="296"/>
      <c r="AW642" s="296"/>
      <c r="AX642" s="296"/>
      <c r="AY642" s="296"/>
      <c r="AZ642" s="296"/>
      <c r="BA642" s="296"/>
      <c r="BB642" s="296"/>
      <c r="BC642" s="296"/>
      <c r="BD642" s="296"/>
      <c r="BE642" s="296"/>
      <c r="BF642" s="296"/>
      <c r="BG642" s="296"/>
      <c r="BH642" s="296"/>
      <c r="BI642" s="296"/>
      <c r="BJ642" s="296"/>
      <c r="BK642" s="296"/>
      <c r="BL642" s="296"/>
      <c r="BM642" s="296"/>
      <c r="BN642" s="296"/>
      <c r="BO642" s="296"/>
      <c r="BP642" s="296"/>
      <c r="BQ642" s="296"/>
      <c r="BR642" s="296"/>
      <c r="BS642" s="296"/>
      <c r="BT642" s="296"/>
      <c r="BU642" s="296"/>
      <c r="BV642" s="296"/>
      <c r="BW642" s="296"/>
      <c r="BX642" s="296"/>
      <c r="BY642" s="296"/>
      <c r="BZ642" s="296"/>
      <c r="CA642" s="296"/>
      <c r="CB642" s="296"/>
      <c r="CC642" s="296"/>
      <c r="CD642" s="296"/>
      <c r="CE642" s="296"/>
      <c r="CF642" s="296"/>
      <c r="CG642" s="296"/>
      <c r="CH642" s="296"/>
      <c r="CI642" s="296"/>
      <c r="CJ642" s="296"/>
      <c r="CK642" s="296"/>
      <c r="CL642" s="296"/>
      <c r="CM642" s="296"/>
      <c r="CN642" s="296"/>
      <c r="CO642" s="296"/>
      <c r="CP642" s="296"/>
      <c r="CQ642" s="296"/>
      <c r="CR642" s="296"/>
      <c r="CS642" s="296"/>
      <c r="CT642" s="296"/>
      <c r="CU642" s="296"/>
      <c r="CV642" s="296"/>
      <c r="CW642" s="296"/>
      <c r="CX642" s="296"/>
      <c r="CY642" s="296"/>
      <c r="CZ642" s="296"/>
      <c r="DA642" s="296"/>
      <c r="DB642" s="296"/>
      <c r="DC642" s="296"/>
      <c r="DD642" s="296"/>
      <c r="DE642" s="296"/>
      <c r="DF642" s="296"/>
      <c r="DG642" s="296"/>
      <c r="DH642" s="296"/>
      <c r="DI642" s="296"/>
      <c r="DJ642" s="296"/>
      <c r="DK642" s="296"/>
      <c r="DL642" s="296"/>
      <c r="DM642" s="296"/>
      <c r="DN642" s="296"/>
      <c r="DO642" s="296"/>
      <c r="DP642" s="296"/>
      <c r="DQ642" s="296"/>
      <c r="DR642" s="296"/>
      <c r="DS642" s="296"/>
      <c r="DT642" s="296"/>
      <c r="DU642" s="296"/>
      <c r="DV642" s="296"/>
      <c r="DW642" s="296"/>
      <c r="DX642" s="296"/>
      <c r="DY642" s="296"/>
      <c r="DZ642" s="296"/>
      <c r="EA642" s="296"/>
      <c r="EB642" s="296"/>
    </row>
    <row r="643" spans="1:132" s="292" customFormat="1" x14ac:dyDescent="0.2">
      <c r="A643" s="542" t="s">
        <v>8441</v>
      </c>
      <c r="B643" s="543" t="s">
        <v>8442</v>
      </c>
      <c r="C643" s="333" t="s">
        <v>2642</v>
      </c>
      <c r="D643" s="333" t="s">
        <v>8443</v>
      </c>
      <c r="E643" s="308">
        <v>8000</v>
      </c>
      <c r="F643" s="308">
        <v>8000</v>
      </c>
      <c r="G643" s="296"/>
      <c r="H643" s="296"/>
      <c r="I643" s="296"/>
      <c r="J643" s="296"/>
      <c r="K643" s="296"/>
      <c r="L643" s="296"/>
      <c r="M643" s="296"/>
      <c r="N643" s="296"/>
      <c r="O643" s="296"/>
      <c r="P643" s="296"/>
      <c r="Q643" s="296"/>
      <c r="R643" s="296"/>
      <c r="S643" s="296"/>
      <c r="T643" s="296"/>
      <c r="U643" s="296"/>
      <c r="V643" s="296"/>
      <c r="W643" s="296"/>
      <c r="X643" s="296"/>
      <c r="Y643" s="296"/>
      <c r="Z643" s="296"/>
      <c r="AA643" s="296"/>
      <c r="AB643" s="296"/>
      <c r="AC643" s="296"/>
      <c r="AD643" s="296"/>
      <c r="AE643" s="296"/>
      <c r="AF643" s="296"/>
      <c r="AG643" s="296"/>
      <c r="AH643" s="296"/>
      <c r="AI643" s="296"/>
      <c r="AJ643" s="296"/>
      <c r="AK643" s="296"/>
      <c r="AL643" s="296"/>
      <c r="AM643" s="296"/>
      <c r="AN643" s="296"/>
      <c r="AO643" s="296"/>
      <c r="AP643" s="296"/>
      <c r="AQ643" s="296"/>
      <c r="AR643" s="296"/>
      <c r="AS643" s="296"/>
      <c r="AT643" s="296"/>
      <c r="AU643" s="296"/>
      <c r="AV643" s="296"/>
      <c r="AW643" s="296"/>
      <c r="AX643" s="296"/>
      <c r="AY643" s="296"/>
      <c r="AZ643" s="296"/>
      <c r="BA643" s="296"/>
      <c r="BB643" s="296"/>
      <c r="BC643" s="296"/>
      <c r="BD643" s="296"/>
      <c r="BE643" s="296"/>
      <c r="BF643" s="296"/>
      <c r="BG643" s="296"/>
      <c r="BH643" s="296"/>
      <c r="BI643" s="296"/>
      <c r="BJ643" s="296"/>
      <c r="BK643" s="296"/>
      <c r="BL643" s="296"/>
      <c r="BM643" s="296"/>
      <c r="BN643" s="296"/>
      <c r="BO643" s="296"/>
      <c r="BP643" s="296"/>
      <c r="BQ643" s="296"/>
      <c r="BR643" s="296"/>
      <c r="BS643" s="296"/>
      <c r="BT643" s="296"/>
      <c r="BU643" s="296"/>
      <c r="BV643" s="296"/>
      <c r="BW643" s="296"/>
      <c r="BX643" s="296"/>
      <c r="BY643" s="296"/>
      <c r="BZ643" s="296"/>
      <c r="CA643" s="296"/>
      <c r="CB643" s="296"/>
      <c r="CC643" s="296"/>
      <c r="CD643" s="296"/>
      <c r="CE643" s="296"/>
      <c r="CF643" s="296"/>
      <c r="CG643" s="296"/>
      <c r="CH643" s="296"/>
      <c r="CI643" s="296"/>
      <c r="CJ643" s="296"/>
      <c r="CK643" s="296"/>
      <c r="CL643" s="296"/>
      <c r="CM643" s="296"/>
      <c r="CN643" s="296"/>
      <c r="CO643" s="296"/>
      <c r="CP643" s="296"/>
      <c r="CQ643" s="296"/>
      <c r="CR643" s="296"/>
      <c r="CS643" s="296"/>
      <c r="CT643" s="296"/>
      <c r="CU643" s="296"/>
      <c r="CV643" s="296"/>
      <c r="CW643" s="296"/>
      <c r="CX643" s="296"/>
      <c r="CY643" s="296"/>
      <c r="CZ643" s="296"/>
      <c r="DA643" s="296"/>
      <c r="DB643" s="296"/>
      <c r="DC643" s="296"/>
      <c r="DD643" s="296"/>
      <c r="DE643" s="296"/>
      <c r="DF643" s="296"/>
      <c r="DG643" s="296"/>
      <c r="DH643" s="296"/>
      <c r="DI643" s="296"/>
      <c r="DJ643" s="296"/>
      <c r="DK643" s="296"/>
      <c r="DL643" s="296"/>
      <c r="DM643" s="296"/>
      <c r="DN643" s="296"/>
      <c r="DO643" s="296"/>
      <c r="DP643" s="296"/>
      <c r="DQ643" s="296"/>
      <c r="DR643" s="296"/>
      <c r="DS643" s="296"/>
      <c r="DT643" s="296"/>
      <c r="DU643" s="296"/>
      <c r="DV643" s="296"/>
      <c r="DW643" s="296"/>
      <c r="DX643" s="296"/>
      <c r="DY643" s="296"/>
      <c r="DZ643" s="296"/>
      <c r="EA643" s="296"/>
      <c r="EB643" s="296"/>
    </row>
    <row r="644" spans="1:132" s="292" customFormat="1" x14ac:dyDescent="0.2">
      <c r="A644" s="542" t="s">
        <v>8428</v>
      </c>
      <c r="B644" s="543"/>
      <c r="C644" s="333" t="s">
        <v>8443</v>
      </c>
      <c r="D644" s="335" t="s">
        <v>8444</v>
      </c>
      <c r="E644" s="308">
        <v>6300</v>
      </c>
      <c r="F644" s="308">
        <v>6300</v>
      </c>
      <c r="G644" s="296"/>
      <c r="H644" s="296"/>
      <c r="I644" s="296"/>
      <c r="J644" s="296"/>
      <c r="K644" s="296"/>
      <c r="L644" s="296"/>
      <c r="M644" s="296"/>
      <c r="N644" s="296"/>
      <c r="O644" s="296"/>
      <c r="P644" s="296"/>
      <c r="Q644" s="296"/>
      <c r="R644" s="296"/>
      <c r="S644" s="296"/>
      <c r="T644" s="296"/>
      <c r="U644" s="296"/>
      <c r="V644" s="296"/>
      <c r="W644" s="296"/>
      <c r="X644" s="296"/>
      <c r="Y644" s="296"/>
      <c r="Z644" s="296"/>
      <c r="AA644" s="296"/>
      <c r="AB644" s="296"/>
      <c r="AC644" s="296"/>
      <c r="AD644" s="296"/>
      <c r="AE644" s="296"/>
      <c r="AF644" s="296"/>
      <c r="AG644" s="296"/>
      <c r="AH644" s="296"/>
      <c r="AI644" s="296"/>
      <c r="AJ644" s="296"/>
      <c r="AK644" s="296"/>
      <c r="AL644" s="296"/>
      <c r="AM644" s="296"/>
      <c r="AN644" s="296"/>
      <c r="AO644" s="296"/>
      <c r="AP644" s="296"/>
      <c r="AQ644" s="296"/>
      <c r="AR644" s="296"/>
      <c r="AS644" s="296"/>
      <c r="AT644" s="296"/>
      <c r="AU644" s="296"/>
      <c r="AV644" s="296"/>
      <c r="AW644" s="296"/>
      <c r="AX644" s="296"/>
      <c r="AY644" s="296"/>
      <c r="AZ644" s="296"/>
      <c r="BA644" s="296"/>
      <c r="BB644" s="296"/>
      <c r="BC644" s="296"/>
      <c r="BD644" s="296"/>
      <c r="BE644" s="296"/>
      <c r="BF644" s="296"/>
      <c r="BG644" s="296"/>
      <c r="BH644" s="296"/>
      <c r="BI644" s="296"/>
      <c r="BJ644" s="296"/>
      <c r="BK644" s="296"/>
      <c r="BL644" s="296"/>
      <c r="BM644" s="296"/>
      <c r="BN644" s="296"/>
      <c r="BO644" s="296"/>
      <c r="BP644" s="296"/>
      <c r="BQ644" s="296"/>
      <c r="BR644" s="296"/>
      <c r="BS644" s="296"/>
      <c r="BT644" s="296"/>
      <c r="BU644" s="296"/>
      <c r="BV644" s="296"/>
      <c r="BW644" s="296"/>
      <c r="BX644" s="296"/>
      <c r="BY644" s="296"/>
      <c r="BZ644" s="296"/>
      <c r="CA644" s="296"/>
      <c r="CB644" s="296"/>
      <c r="CC644" s="296"/>
      <c r="CD644" s="296"/>
      <c r="CE644" s="296"/>
      <c r="CF644" s="296"/>
      <c r="CG644" s="296"/>
      <c r="CH644" s="296"/>
      <c r="CI644" s="296"/>
      <c r="CJ644" s="296"/>
      <c r="CK644" s="296"/>
      <c r="CL644" s="296"/>
      <c r="CM644" s="296"/>
      <c r="CN644" s="296"/>
      <c r="CO644" s="296"/>
      <c r="CP644" s="296"/>
      <c r="CQ644" s="296"/>
      <c r="CR644" s="296"/>
      <c r="CS644" s="296"/>
      <c r="CT644" s="296"/>
      <c r="CU644" s="296"/>
      <c r="CV644" s="296"/>
      <c r="CW644" s="296"/>
      <c r="CX644" s="296"/>
      <c r="CY644" s="296"/>
      <c r="CZ644" s="296"/>
      <c r="DA644" s="296"/>
      <c r="DB644" s="296"/>
      <c r="DC644" s="296"/>
      <c r="DD644" s="296"/>
      <c r="DE644" s="296"/>
      <c r="DF644" s="296"/>
      <c r="DG644" s="296"/>
      <c r="DH644" s="296"/>
      <c r="DI644" s="296"/>
      <c r="DJ644" s="296"/>
      <c r="DK644" s="296"/>
      <c r="DL644" s="296"/>
      <c r="DM644" s="296"/>
      <c r="DN644" s="296"/>
      <c r="DO644" s="296"/>
      <c r="DP644" s="296"/>
      <c r="DQ644" s="296"/>
      <c r="DR644" s="296"/>
      <c r="DS644" s="296"/>
      <c r="DT644" s="296"/>
      <c r="DU644" s="296"/>
      <c r="DV644" s="296"/>
      <c r="DW644" s="296"/>
      <c r="DX644" s="296"/>
      <c r="DY644" s="296"/>
      <c r="DZ644" s="296"/>
      <c r="EA644" s="296"/>
      <c r="EB644" s="296"/>
    </row>
    <row r="645" spans="1:132" s="292" customFormat="1" x14ac:dyDescent="0.2">
      <c r="A645" s="542" t="s">
        <v>8445</v>
      </c>
      <c r="B645" s="543" t="s">
        <v>8446</v>
      </c>
      <c r="C645" s="335" t="s">
        <v>8447</v>
      </c>
      <c r="D645" s="333" t="s">
        <v>8444</v>
      </c>
      <c r="E645" s="308">
        <v>9000</v>
      </c>
      <c r="F645" s="308">
        <v>9000</v>
      </c>
      <c r="G645" s="296"/>
      <c r="H645" s="296"/>
      <c r="I645" s="296"/>
      <c r="J645" s="296"/>
      <c r="K645" s="296"/>
      <c r="L645" s="296"/>
      <c r="M645" s="296"/>
      <c r="N645" s="296"/>
      <c r="O645" s="296"/>
      <c r="P645" s="296"/>
      <c r="Q645" s="296"/>
      <c r="R645" s="296"/>
      <c r="S645" s="296"/>
      <c r="T645" s="296"/>
      <c r="U645" s="296"/>
      <c r="V645" s="296"/>
      <c r="W645" s="296"/>
      <c r="X645" s="296"/>
      <c r="Y645" s="296"/>
      <c r="Z645" s="296"/>
      <c r="AA645" s="296"/>
      <c r="AB645" s="296"/>
      <c r="AC645" s="296"/>
      <c r="AD645" s="296"/>
      <c r="AE645" s="296"/>
      <c r="AF645" s="296"/>
      <c r="AG645" s="296"/>
      <c r="AH645" s="296"/>
      <c r="AI645" s="296"/>
      <c r="AJ645" s="296"/>
      <c r="AK645" s="296"/>
      <c r="AL645" s="296"/>
      <c r="AM645" s="296"/>
      <c r="AN645" s="296"/>
      <c r="AO645" s="296"/>
      <c r="AP645" s="296"/>
      <c r="AQ645" s="296"/>
      <c r="AR645" s="296"/>
      <c r="AS645" s="296"/>
      <c r="AT645" s="296"/>
      <c r="AU645" s="296"/>
      <c r="AV645" s="296"/>
      <c r="AW645" s="296"/>
      <c r="AX645" s="296"/>
      <c r="AY645" s="296"/>
      <c r="AZ645" s="296"/>
      <c r="BA645" s="296"/>
      <c r="BB645" s="296"/>
      <c r="BC645" s="296"/>
      <c r="BD645" s="296"/>
      <c r="BE645" s="296"/>
      <c r="BF645" s="296"/>
      <c r="BG645" s="296"/>
      <c r="BH645" s="296"/>
      <c r="BI645" s="296"/>
      <c r="BJ645" s="296"/>
      <c r="BK645" s="296"/>
      <c r="BL645" s="296"/>
      <c r="BM645" s="296"/>
      <c r="BN645" s="296"/>
      <c r="BO645" s="296"/>
      <c r="BP645" s="296"/>
      <c r="BQ645" s="296"/>
      <c r="BR645" s="296"/>
      <c r="BS645" s="296"/>
      <c r="BT645" s="296"/>
      <c r="BU645" s="296"/>
      <c r="BV645" s="296"/>
      <c r="BW645" s="296"/>
      <c r="BX645" s="296"/>
      <c r="BY645" s="296"/>
      <c r="BZ645" s="296"/>
      <c r="CA645" s="296"/>
      <c r="CB645" s="296"/>
      <c r="CC645" s="296"/>
      <c r="CD645" s="296"/>
      <c r="CE645" s="296"/>
      <c r="CF645" s="296"/>
      <c r="CG645" s="296"/>
      <c r="CH645" s="296"/>
      <c r="CI645" s="296"/>
      <c r="CJ645" s="296"/>
      <c r="CK645" s="296"/>
      <c r="CL645" s="296"/>
      <c r="CM645" s="296"/>
      <c r="CN645" s="296"/>
      <c r="CO645" s="296"/>
      <c r="CP645" s="296"/>
      <c r="CQ645" s="296"/>
      <c r="CR645" s="296"/>
      <c r="CS645" s="296"/>
      <c r="CT645" s="296"/>
      <c r="CU645" s="296"/>
      <c r="CV645" s="296"/>
      <c r="CW645" s="296"/>
      <c r="CX645" s="296"/>
      <c r="CY645" s="296"/>
      <c r="CZ645" s="296"/>
      <c r="DA645" s="296"/>
      <c r="DB645" s="296"/>
      <c r="DC645" s="296"/>
      <c r="DD645" s="296"/>
      <c r="DE645" s="296"/>
      <c r="DF645" s="296"/>
      <c r="DG645" s="296"/>
      <c r="DH645" s="296"/>
      <c r="DI645" s="296"/>
      <c r="DJ645" s="296"/>
      <c r="DK645" s="296"/>
      <c r="DL645" s="296"/>
      <c r="DM645" s="296"/>
      <c r="DN645" s="296"/>
      <c r="DO645" s="296"/>
      <c r="DP645" s="296"/>
      <c r="DQ645" s="296"/>
      <c r="DR645" s="296"/>
      <c r="DS645" s="296"/>
      <c r="DT645" s="296"/>
      <c r="DU645" s="296"/>
      <c r="DV645" s="296"/>
      <c r="DW645" s="296"/>
      <c r="DX645" s="296"/>
      <c r="DY645" s="296"/>
      <c r="DZ645" s="296"/>
      <c r="EA645" s="296"/>
      <c r="EB645" s="296"/>
    </row>
    <row r="646" spans="1:132" s="292" customFormat="1" ht="37.5" x14ac:dyDescent="0.2">
      <c r="A646" s="542" t="s">
        <v>8428</v>
      </c>
      <c r="B646" s="543"/>
      <c r="C646" s="333" t="s">
        <v>8448</v>
      </c>
      <c r="D646" s="333" t="s">
        <v>2642</v>
      </c>
      <c r="E646" s="308">
        <v>8000</v>
      </c>
      <c r="F646" s="308">
        <v>8000</v>
      </c>
      <c r="G646" s="296"/>
      <c r="H646" s="296"/>
      <c r="I646" s="296"/>
      <c r="J646" s="296"/>
      <c r="K646" s="296"/>
      <c r="L646" s="296"/>
      <c r="M646" s="296"/>
      <c r="N646" s="296"/>
      <c r="O646" s="296"/>
      <c r="P646" s="296"/>
      <c r="Q646" s="296"/>
      <c r="R646" s="296"/>
      <c r="S646" s="296"/>
      <c r="T646" s="296"/>
      <c r="U646" s="296"/>
      <c r="V646" s="296"/>
      <c r="W646" s="296"/>
      <c r="X646" s="296"/>
      <c r="Y646" s="296"/>
      <c r="Z646" s="296"/>
      <c r="AA646" s="296"/>
      <c r="AB646" s="296"/>
      <c r="AC646" s="296"/>
      <c r="AD646" s="296"/>
      <c r="AE646" s="296"/>
      <c r="AF646" s="296"/>
      <c r="AG646" s="296"/>
      <c r="AH646" s="296"/>
      <c r="AI646" s="296"/>
      <c r="AJ646" s="296"/>
      <c r="AK646" s="296"/>
      <c r="AL646" s="296"/>
      <c r="AM646" s="296"/>
      <c r="AN646" s="296"/>
      <c r="AO646" s="296"/>
      <c r="AP646" s="296"/>
      <c r="AQ646" s="296"/>
      <c r="AR646" s="296"/>
      <c r="AS646" s="296"/>
      <c r="AT646" s="296"/>
      <c r="AU646" s="296"/>
      <c r="AV646" s="296"/>
      <c r="AW646" s="296"/>
      <c r="AX646" s="296"/>
      <c r="AY646" s="296"/>
      <c r="AZ646" s="296"/>
      <c r="BA646" s="296"/>
      <c r="BB646" s="296"/>
      <c r="BC646" s="296"/>
      <c r="BD646" s="296"/>
      <c r="BE646" s="296"/>
      <c r="BF646" s="296"/>
      <c r="BG646" s="296"/>
      <c r="BH646" s="296"/>
      <c r="BI646" s="296"/>
      <c r="BJ646" s="296"/>
      <c r="BK646" s="296"/>
      <c r="BL646" s="296"/>
      <c r="BM646" s="296"/>
      <c r="BN646" s="296"/>
      <c r="BO646" s="296"/>
      <c r="BP646" s="296"/>
      <c r="BQ646" s="296"/>
      <c r="BR646" s="296"/>
      <c r="BS646" s="296"/>
      <c r="BT646" s="296"/>
      <c r="BU646" s="296"/>
      <c r="BV646" s="296"/>
      <c r="BW646" s="296"/>
      <c r="BX646" s="296"/>
      <c r="BY646" s="296"/>
      <c r="BZ646" s="296"/>
      <c r="CA646" s="296"/>
      <c r="CB646" s="296"/>
      <c r="CC646" s="296"/>
      <c r="CD646" s="296"/>
      <c r="CE646" s="296"/>
      <c r="CF646" s="296"/>
      <c r="CG646" s="296"/>
      <c r="CH646" s="296"/>
      <c r="CI646" s="296"/>
      <c r="CJ646" s="296"/>
      <c r="CK646" s="296"/>
      <c r="CL646" s="296"/>
      <c r="CM646" s="296"/>
      <c r="CN646" s="296"/>
      <c r="CO646" s="296"/>
      <c r="CP646" s="296"/>
      <c r="CQ646" s="296"/>
      <c r="CR646" s="296"/>
      <c r="CS646" s="296"/>
      <c r="CT646" s="296"/>
      <c r="CU646" s="296"/>
      <c r="CV646" s="296"/>
      <c r="CW646" s="296"/>
      <c r="CX646" s="296"/>
      <c r="CY646" s="296"/>
      <c r="CZ646" s="296"/>
      <c r="DA646" s="296"/>
      <c r="DB646" s="296"/>
      <c r="DC646" s="296"/>
      <c r="DD646" s="296"/>
      <c r="DE646" s="296"/>
      <c r="DF646" s="296"/>
      <c r="DG646" s="296"/>
      <c r="DH646" s="296"/>
      <c r="DI646" s="296"/>
      <c r="DJ646" s="296"/>
      <c r="DK646" s="296"/>
      <c r="DL646" s="296"/>
      <c r="DM646" s="296"/>
      <c r="DN646" s="296"/>
      <c r="DO646" s="296"/>
      <c r="DP646" s="296"/>
      <c r="DQ646" s="296"/>
      <c r="DR646" s="296"/>
      <c r="DS646" s="296"/>
      <c r="DT646" s="296"/>
      <c r="DU646" s="296"/>
      <c r="DV646" s="296"/>
      <c r="DW646" s="296"/>
      <c r="DX646" s="296"/>
      <c r="DY646" s="296"/>
      <c r="DZ646" s="296"/>
      <c r="EA646" s="296"/>
      <c r="EB646" s="296"/>
    </row>
    <row r="647" spans="1:132" s="292" customFormat="1" ht="37.5" x14ac:dyDescent="0.2">
      <c r="A647" s="334" t="s">
        <v>8449</v>
      </c>
      <c r="B647" s="336" t="s">
        <v>8450</v>
      </c>
      <c r="C647" s="333" t="s">
        <v>8444</v>
      </c>
      <c r="D647" s="333" t="s">
        <v>8451</v>
      </c>
      <c r="E647" s="337"/>
      <c r="F647" s="308">
        <v>8000</v>
      </c>
      <c r="G647" s="296"/>
      <c r="H647" s="296"/>
      <c r="I647" s="296"/>
      <c r="J647" s="296"/>
      <c r="K647" s="296"/>
      <c r="L647" s="296"/>
      <c r="M647" s="296"/>
      <c r="N647" s="296"/>
      <c r="O647" s="296"/>
      <c r="P647" s="296"/>
      <c r="Q647" s="296"/>
      <c r="R647" s="296"/>
      <c r="S647" s="296"/>
      <c r="T647" s="296"/>
      <c r="U647" s="296"/>
      <c r="V647" s="296"/>
      <c r="W647" s="296"/>
      <c r="X647" s="296"/>
      <c r="Y647" s="296"/>
      <c r="Z647" s="296"/>
      <c r="AA647" s="296"/>
      <c r="AB647" s="296"/>
      <c r="AC647" s="296"/>
      <c r="AD647" s="296"/>
      <c r="AE647" s="296"/>
      <c r="AF647" s="296"/>
      <c r="AG647" s="296"/>
      <c r="AH647" s="296"/>
      <c r="AI647" s="296"/>
      <c r="AJ647" s="296"/>
      <c r="AK647" s="296"/>
      <c r="AL647" s="296"/>
      <c r="AM647" s="296"/>
      <c r="AN647" s="296"/>
      <c r="AO647" s="296"/>
      <c r="AP647" s="296"/>
      <c r="AQ647" s="296"/>
      <c r="AR647" s="296"/>
      <c r="AS647" s="296"/>
      <c r="AT647" s="296"/>
      <c r="AU647" s="296"/>
      <c r="AV647" s="296"/>
      <c r="AW647" s="296"/>
      <c r="AX647" s="296"/>
      <c r="AY647" s="296"/>
      <c r="AZ647" s="296"/>
      <c r="BA647" s="296"/>
      <c r="BB647" s="296"/>
      <c r="BC647" s="296"/>
      <c r="BD647" s="296"/>
      <c r="BE647" s="296"/>
      <c r="BF647" s="296"/>
      <c r="BG647" s="296"/>
      <c r="BH647" s="296"/>
      <c r="BI647" s="296"/>
      <c r="BJ647" s="296"/>
      <c r="BK647" s="296"/>
      <c r="BL647" s="296"/>
      <c r="BM647" s="296"/>
      <c r="BN647" s="296"/>
      <c r="BO647" s="296"/>
      <c r="BP647" s="296"/>
      <c r="BQ647" s="296"/>
      <c r="BR647" s="296"/>
      <c r="BS647" s="296"/>
      <c r="BT647" s="296"/>
      <c r="BU647" s="296"/>
      <c r="BV647" s="296"/>
      <c r="BW647" s="296"/>
      <c r="BX647" s="296"/>
      <c r="BY647" s="296"/>
      <c r="BZ647" s="296"/>
      <c r="CA647" s="296"/>
      <c r="CB647" s="296"/>
      <c r="CC647" s="296"/>
      <c r="CD647" s="296"/>
      <c r="CE647" s="296"/>
      <c r="CF647" s="296"/>
      <c r="CG647" s="296"/>
      <c r="CH647" s="296"/>
      <c r="CI647" s="296"/>
      <c r="CJ647" s="296"/>
      <c r="CK647" s="296"/>
      <c r="CL647" s="296"/>
      <c r="CM647" s="296"/>
      <c r="CN647" s="296"/>
      <c r="CO647" s="296"/>
      <c r="CP647" s="296"/>
      <c r="CQ647" s="296"/>
      <c r="CR647" s="296"/>
      <c r="CS647" s="296"/>
      <c r="CT647" s="296"/>
      <c r="CU647" s="296"/>
      <c r="CV647" s="296"/>
      <c r="CW647" s="296"/>
      <c r="CX647" s="296"/>
      <c r="CY647" s="296"/>
      <c r="CZ647" s="296"/>
      <c r="DA647" s="296"/>
      <c r="DB647" s="296"/>
      <c r="DC647" s="296"/>
      <c r="DD647" s="296"/>
      <c r="DE647" s="296"/>
      <c r="DF647" s="296"/>
      <c r="DG647" s="296"/>
      <c r="DH647" s="296"/>
      <c r="DI647" s="296"/>
      <c r="DJ647" s="296"/>
      <c r="DK647" s="296"/>
      <c r="DL647" s="296"/>
      <c r="DM647" s="296"/>
      <c r="DN647" s="296"/>
      <c r="DO647" s="296"/>
      <c r="DP647" s="296"/>
      <c r="DQ647" s="296"/>
      <c r="DR647" s="296"/>
      <c r="DS647" s="296"/>
      <c r="DT647" s="296"/>
      <c r="DU647" s="296"/>
      <c r="DV647" s="296"/>
      <c r="DW647" s="296"/>
      <c r="DX647" s="296"/>
      <c r="DY647" s="296"/>
      <c r="DZ647" s="296"/>
      <c r="EA647" s="296"/>
      <c r="EB647" s="296"/>
    </row>
    <row r="648" spans="1:132" s="292" customFormat="1" ht="37.5" x14ac:dyDescent="0.2">
      <c r="A648" s="330" t="s">
        <v>8452</v>
      </c>
      <c r="B648" s="331" t="s">
        <v>8453</v>
      </c>
      <c r="C648" s="331" t="s">
        <v>7974</v>
      </c>
      <c r="D648" s="331" t="s">
        <v>8454</v>
      </c>
      <c r="E648" s="301">
        <v>3500</v>
      </c>
      <c r="F648" s="308">
        <v>3500</v>
      </c>
      <c r="G648" s="296"/>
      <c r="H648" s="296"/>
      <c r="I648" s="296"/>
      <c r="J648" s="296"/>
      <c r="K648" s="296"/>
      <c r="L648" s="296"/>
      <c r="M648" s="296"/>
      <c r="N648" s="296"/>
      <c r="O648" s="296"/>
      <c r="P648" s="296"/>
      <c r="Q648" s="296"/>
      <c r="R648" s="296"/>
      <c r="S648" s="296"/>
      <c r="T648" s="296"/>
      <c r="U648" s="296"/>
      <c r="V648" s="296"/>
      <c r="W648" s="296"/>
      <c r="X648" s="296"/>
      <c r="Y648" s="296"/>
      <c r="Z648" s="296"/>
      <c r="AA648" s="296"/>
      <c r="AB648" s="296"/>
      <c r="AC648" s="296"/>
      <c r="AD648" s="296"/>
      <c r="AE648" s="296"/>
      <c r="AF648" s="296"/>
      <c r="AG648" s="296"/>
      <c r="AH648" s="296"/>
      <c r="AI648" s="296"/>
      <c r="AJ648" s="296"/>
      <c r="AK648" s="296"/>
      <c r="AL648" s="296"/>
      <c r="AM648" s="296"/>
      <c r="AN648" s="296"/>
      <c r="AO648" s="296"/>
      <c r="AP648" s="296"/>
      <c r="AQ648" s="296"/>
      <c r="AR648" s="296"/>
      <c r="AS648" s="296"/>
      <c r="AT648" s="296"/>
      <c r="AU648" s="296"/>
      <c r="AV648" s="296"/>
      <c r="AW648" s="296"/>
      <c r="AX648" s="296"/>
      <c r="AY648" s="296"/>
      <c r="AZ648" s="296"/>
      <c r="BA648" s="296"/>
      <c r="BB648" s="296"/>
      <c r="BC648" s="296"/>
      <c r="BD648" s="296"/>
      <c r="BE648" s="296"/>
      <c r="BF648" s="296"/>
      <c r="BG648" s="296"/>
      <c r="BH648" s="296"/>
      <c r="BI648" s="296"/>
      <c r="BJ648" s="296"/>
      <c r="BK648" s="296"/>
      <c r="BL648" s="296"/>
      <c r="BM648" s="296"/>
      <c r="BN648" s="296"/>
      <c r="BO648" s="296"/>
      <c r="BP648" s="296"/>
      <c r="BQ648" s="296"/>
      <c r="BR648" s="296"/>
      <c r="BS648" s="296"/>
      <c r="BT648" s="296"/>
      <c r="BU648" s="296"/>
      <c r="BV648" s="296"/>
      <c r="BW648" s="296"/>
      <c r="BX648" s="296"/>
      <c r="BY648" s="296"/>
      <c r="BZ648" s="296"/>
      <c r="CA648" s="296"/>
      <c r="CB648" s="296"/>
      <c r="CC648" s="296"/>
      <c r="CD648" s="296"/>
      <c r="CE648" s="296"/>
      <c r="CF648" s="296"/>
      <c r="CG648" s="296"/>
      <c r="CH648" s="296"/>
      <c r="CI648" s="296"/>
      <c r="CJ648" s="296"/>
      <c r="CK648" s="296"/>
      <c r="CL648" s="296"/>
      <c r="CM648" s="296"/>
      <c r="CN648" s="296"/>
      <c r="CO648" s="296"/>
      <c r="CP648" s="296"/>
      <c r="CQ648" s="296"/>
      <c r="CR648" s="296"/>
      <c r="CS648" s="296"/>
      <c r="CT648" s="296"/>
      <c r="CU648" s="296"/>
      <c r="CV648" s="296"/>
      <c r="CW648" s="296"/>
      <c r="CX648" s="296"/>
      <c r="CY648" s="296"/>
      <c r="CZ648" s="296"/>
      <c r="DA648" s="296"/>
      <c r="DB648" s="296"/>
      <c r="DC648" s="296"/>
      <c r="DD648" s="296"/>
      <c r="DE648" s="296"/>
      <c r="DF648" s="296"/>
      <c r="DG648" s="296"/>
      <c r="DH648" s="296"/>
      <c r="DI648" s="296"/>
      <c r="DJ648" s="296"/>
      <c r="DK648" s="296"/>
      <c r="DL648" s="296"/>
      <c r="DM648" s="296"/>
      <c r="DN648" s="296"/>
      <c r="DO648" s="296"/>
      <c r="DP648" s="296"/>
      <c r="DQ648" s="296"/>
      <c r="DR648" s="296"/>
      <c r="DS648" s="296"/>
      <c r="DT648" s="296"/>
      <c r="DU648" s="296"/>
      <c r="DV648" s="296"/>
      <c r="DW648" s="296"/>
      <c r="DX648" s="296"/>
      <c r="DY648" s="296"/>
      <c r="DZ648" s="296"/>
      <c r="EA648" s="296"/>
      <c r="EB648" s="296"/>
    </row>
    <row r="649" spans="1:132" s="292" customFormat="1" ht="37.5" x14ac:dyDescent="0.2">
      <c r="A649" s="332" t="s">
        <v>8428</v>
      </c>
      <c r="B649" s="333"/>
      <c r="C649" s="333" t="s">
        <v>8455</v>
      </c>
      <c r="D649" s="333" t="s">
        <v>8456</v>
      </c>
      <c r="E649" s="308">
        <v>7200</v>
      </c>
      <c r="F649" s="308">
        <v>7200</v>
      </c>
      <c r="G649" s="296"/>
      <c r="H649" s="296"/>
      <c r="I649" s="296"/>
      <c r="J649" s="296"/>
      <c r="K649" s="296"/>
      <c r="L649" s="296"/>
      <c r="M649" s="296"/>
      <c r="N649" s="296"/>
      <c r="O649" s="296"/>
      <c r="P649" s="296"/>
      <c r="Q649" s="296"/>
      <c r="R649" s="296"/>
      <c r="S649" s="296"/>
      <c r="T649" s="296"/>
      <c r="U649" s="296"/>
      <c r="V649" s="296"/>
      <c r="W649" s="296"/>
      <c r="X649" s="296"/>
      <c r="Y649" s="296"/>
      <c r="Z649" s="296"/>
      <c r="AA649" s="296"/>
      <c r="AB649" s="296"/>
      <c r="AC649" s="296"/>
      <c r="AD649" s="296"/>
      <c r="AE649" s="296"/>
      <c r="AF649" s="296"/>
      <c r="AG649" s="296"/>
      <c r="AH649" s="296"/>
      <c r="AI649" s="296"/>
      <c r="AJ649" s="296"/>
      <c r="AK649" s="296"/>
      <c r="AL649" s="296"/>
      <c r="AM649" s="296"/>
      <c r="AN649" s="296"/>
      <c r="AO649" s="296"/>
      <c r="AP649" s="296"/>
      <c r="AQ649" s="296"/>
      <c r="AR649" s="296"/>
      <c r="AS649" s="296"/>
      <c r="AT649" s="296"/>
      <c r="AU649" s="296"/>
      <c r="AV649" s="296"/>
      <c r="AW649" s="296"/>
      <c r="AX649" s="296"/>
      <c r="AY649" s="296"/>
      <c r="AZ649" s="296"/>
      <c r="BA649" s="296"/>
      <c r="BB649" s="296"/>
      <c r="BC649" s="296"/>
      <c r="BD649" s="296"/>
      <c r="BE649" s="296"/>
      <c r="BF649" s="296"/>
      <c r="BG649" s="296"/>
      <c r="BH649" s="296"/>
      <c r="BI649" s="296"/>
      <c r="BJ649" s="296"/>
      <c r="BK649" s="296"/>
      <c r="BL649" s="296"/>
      <c r="BM649" s="296"/>
      <c r="BN649" s="296"/>
      <c r="BO649" s="296"/>
      <c r="BP649" s="296"/>
      <c r="BQ649" s="296"/>
      <c r="BR649" s="296"/>
      <c r="BS649" s="296"/>
      <c r="BT649" s="296"/>
      <c r="BU649" s="296"/>
      <c r="BV649" s="296"/>
      <c r="BW649" s="296"/>
      <c r="BX649" s="296"/>
      <c r="BY649" s="296"/>
      <c r="BZ649" s="296"/>
      <c r="CA649" s="296"/>
      <c r="CB649" s="296"/>
      <c r="CC649" s="296"/>
      <c r="CD649" s="296"/>
      <c r="CE649" s="296"/>
      <c r="CF649" s="296"/>
      <c r="CG649" s="296"/>
      <c r="CH649" s="296"/>
      <c r="CI649" s="296"/>
      <c r="CJ649" s="296"/>
      <c r="CK649" s="296"/>
      <c r="CL649" s="296"/>
      <c r="CM649" s="296"/>
      <c r="CN649" s="296"/>
      <c r="CO649" s="296"/>
      <c r="CP649" s="296"/>
      <c r="CQ649" s="296"/>
      <c r="CR649" s="296"/>
      <c r="CS649" s="296"/>
      <c r="CT649" s="296"/>
      <c r="CU649" s="296"/>
      <c r="CV649" s="296"/>
      <c r="CW649" s="296"/>
      <c r="CX649" s="296"/>
      <c r="CY649" s="296"/>
      <c r="CZ649" s="296"/>
      <c r="DA649" s="296"/>
      <c r="DB649" s="296"/>
      <c r="DC649" s="296"/>
      <c r="DD649" s="296"/>
      <c r="DE649" s="296"/>
      <c r="DF649" s="296"/>
      <c r="DG649" s="296"/>
      <c r="DH649" s="296"/>
      <c r="DI649" s="296"/>
      <c r="DJ649" s="296"/>
      <c r="DK649" s="296"/>
      <c r="DL649" s="296"/>
      <c r="DM649" s="296"/>
      <c r="DN649" s="296"/>
      <c r="DO649" s="296"/>
      <c r="DP649" s="296"/>
      <c r="DQ649" s="296"/>
      <c r="DR649" s="296"/>
      <c r="DS649" s="296"/>
      <c r="DT649" s="296"/>
      <c r="DU649" s="296"/>
      <c r="DV649" s="296"/>
      <c r="DW649" s="296"/>
      <c r="DX649" s="296"/>
      <c r="DY649" s="296"/>
      <c r="DZ649" s="296"/>
      <c r="EA649" s="296"/>
      <c r="EB649" s="296"/>
    </row>
    <row r="650" spans="1:132" s="292" customFormat="1" ht="37.5" x14ac:dyDescent="0.2">
      <c r="A650" s="529" t="s">
        <v>8457</v>
      </c>
      <c r="B650" s="530" t="s">
        <v>8458</v>
      </c>
      <c r="C650" s="335" t="s">
        <v>8455</v>
      </c>
      <c r="D650" s="335" t="s">
        <v>2715</v>
      </c>
      <c r="E650" s="337">
        <v>6400</v>
      </c>
      <c r="F650" s="308">
        <v>6400</v>
      </c>
      <c r="G650" s="296"/>
      <c r="H650" s="296"/>
      <c r="I650" s="296"/>
      <c r="J650" s="296"/>
      <c r="K650" s="296"/>
      <c r="L650" s="296"/>
      <c r="M650" s="296"/>
      <c r="N650" s="296"/>
      <c r="O650" s="296"/>
      <c r="P650" s="296"/>
      <c r="Q650" s="296"/>
      <c r="R650" s="296"/>
      <c r="S650" s="296"/>
      <c r="T650" s="296"/>
      <c r="U650" s="296"/>
      <c r="V650" s="296"/>
      <c r="W650" s="296"/>
      <c r="X650" s="296"/>
      <c r="Y650" s="296"/>
      <c r="Z650" s="296"/>
      <c r="AA650" s="296"/>
      <c r="AB650" s="296"/>
      <c r="AC650" s="296"/>
      <c r="AD650" s="296"/>
      <c r="AE650" s="296"/>
      <c r="AF650" s="296"/>
      <c r="AG650" s="296"/>
      <c r="AH650" s="296"/>
      <c r="AI650" s="296"/>
      <c r="AJ650" s="296"/>
      <c r="AK650" s="296"/>
      <c r="AL650" s="296"/>
      <c r="AM650" s="296"/>
      <c r="AN650" s="296"/>
      <c r="AO650" s="296"/>
      <c r="AP650" s="296"/>
      <c r="AQ650" s="296"/>
      <c r="AR650" s="296"/>
      <c r="AS650" s="296"/>
      <c r="AT650" s="296"/>
      <c r="AU650" s="296"/>
      <c r="AV650" s="296"/>
      <c r="AW650" s="296"/>
      <c r="AX650" s="296"/>
      <c r="AY650" s="296"/>
      <c r="AZ650" s="296"/>
      <c r="BA650" s="296"/>
      <c r="BB650" s="296"/>
      <c r="BC650" s="296"/>
      <c r="BD650" s="296"/>
      <c r="BE650" s="296"/>
      <c r="BF650" s="296"/>
      <c r="BG650" s="296"/>
      <c r="BH650" s="296"/>
      <c r="BI650" s="296"/>
      <c r="BJ650" s="296"/>
      <c r="BK650" s="296"/>
      <c r="BL650" s="296"/>
      <c r="BM650" s="296"/>
      <c r="BN650" s="296"/>
      <c r="BO650" s="296"/>
      <c r="BP650" s="296"/>
      <c r="BQ650" s="296"/>
      <c r="BR650" s="296"/>
      <c r="BS650" s="296"/>
      <c r="BT650" s="296"/>
      <c r="BU650" s="296"/>
      <c r="BV650" s="296"/>
      <c r="BW650" s="296"/>
      <c r="BX650" s="296"/>
      <c r="BY650" s="296"/>
      <c r="BZ650" s="296"/>
      <c r="CA650" s="296"/>
      <c r="CB650" s="296"/>
      <c r="CC650" s="296"/>
      <c r="CD650" s="296"/>
      <c r="CE650" s="296"/>
      <c r="CF650" s="296"/>
      <c r="CG650" s="296"/>
      <c r="CH650" s="296"/>
      <c r="CI650" s="296"/>
      <c r="CJ650" s="296"/>
      <c r="CK650" s="296"/>
      <c r="CL650" s="296"/>
      <c r="CM650" s="296"/>
      <c r="CN650" s="296"/>
      <c r="CO650" s="296"/>
      <c r="CP650" s="296"/>
      <c r="CQ650" s="296"/>
      <c r="CR650" s="296"/>
      <c r="CS650" s="296"/>
      <c r="CT650" s="296"/>
      <c r="CU650" s="296"/>
      <c r="CV650" s="296"/>
      <c r="CW650" s="296"/>
      <c r="CX650" s="296"/>
      <c r="CY650" s="296"/>
      <c r="CZ650" s="296"/>
      <c r="DA650" s="296"/>
      <c r="DB650" s="296"/>
      <c r="DC650" s="296"/>
      <c r="DD650" s="296"/>
      <c r="DE650" s="296"/>
      <c r="DF650" s="296"/>
      <c r="DG650" s="296"/>
      <c r="DH650" s="296"/>
      <c r="DI650" s="296"/>
      <c r="DJ650" s="296"/>
      <c r="DK650" s="296"/>
      <c r="DL650" s="296"/>
      <c r="DM650" s="296"/>
      <c r="DN650" s="296"/>
      <c r="DO650" s="296"/>
      <c r="DP650" s="296"/>
      <c r="DQ650" s="296"/>
      <c r="DR650" s="296"/>
      <c r="DS650" s="296"/>
      <c r="DT650" s="296"/>
      <c r="DU650" s="296"/>
      <c r="DV650" s="296"/>
      <c r="DW650" s="296"/>
      <c r="DX650" s="296"/>
      <c r="DY650" s="296"/>
      <c r="DZ650" s="296"/>
      <c r="EA650" s="296"/>
      <c r="EB650" s="296"/>
    </row>
    <row r="651" spans="1:132" s="292" customFormat="1" x14ac:dyDescent="0.2">
      <c r="A651" s="529" t="s">
        <v>8428</v>
      </c>
      <c r="B651" s="530"/>
      <c r="C651" s="333" t="s">
        <v>2715</v>
      </c>
      <c r="D651" s="335" t="s">
        <v>8434</v>
      </c>
      <c r="E651" s="337">
        <v>5400</v>
      </c>
      <c r="F651" s="308">
        <v>5400</v>
      </c>
      <c r="G651" s="296"/>
      <c r="H651" s="296"/>
      <c r="I651" s="296"/>
      <c r="J651" s="296"/>
      <c r="K651" s="296"/>
      <c r="L651" s="296"/>
      <c r="M651" s="296"/>
      <c r="N651" s="296"/>
      <c r="O651" s="296"/>
      <c r="P651" s="296"/>
      <c r="Q651" s="296"/>
      <c r="R651" s="296"/>
      <c r="S651" s="296"/>
      <c r="T651" s="296"/>
      <c r="U651" s="296"/>
      <c r="V651" s="296"/>
      <c r="W651" s="296"/>
      <c r="X651" s="296"/>
      <c r="Y651" s="296"/>
      <c r="Z651" s="296"/>
      <c r="AA651" s="296"/>
      <c r="AB651" s="296"/>
      <c r="AC651" s="296"/>
      <c r="AD651" s="296"/>
      <c r="AE651" s="296"/>
      <c r="AF651" s="296"/>
      <c r="AG651" s="296"/>
      <c r="AH651" s="296"/>
      <c r="AI651" s="296"/>
      <c r="AJ651" s="296"/>
      <c r="AK651" s="296"/>
      <c r="AL651" s="296"/>
      <c r="AM651" s="296"/>
      <c r="AN651" s="296"/>
      <c r="AO651" s="296"/>
      <c r="AP651" s="296"/>
      <c r="AQ651" s="296"/>
      <c r="AR651" s="296"/>
      <c r="AS651" s="296"/>
      <c r="AT651" s="296"/>
      <c r="AU651" s="296"/>
      <c r="AV651" s="296"/>
      <c r="AW651" s="296"/>
      <c r="AX651" s="296"/>
      <c r="AY651" s="296"/>
      <c r="AZ651" s="296"/>
      <c r="BA651" s="296"/>
      <c r="BB651" s="296"/>
      <c r="BC651" s="296"/>
      <c r="BD651" s="296"/>
      <c r="BE651" s="296"/>
      <c r="BF651" s="296"/>
      <c r="BG651" s="296"/>
      <c r="BH651" s="296"/>
      <c r="BI651" s="296"/>
      <c r="BJ651" s="296"/>
      <c r="BK651" s="296"/>
      <c r="BL651" s="296"/>
      <c r="BM651" s="296"/>
      <c r="BN651" s="296"/>
      <c r="BO651" s="296"/>
      <c r="BP651" s="296"/>
      <c r="BQ651" s="296"/>
      <c r="BR651" s="296"/>
      <c r="BS651" s="296"/>
      <c r="BT651" s="296"/>
      <c r="BU651" s="296"/>
      <c r="BV651" s="296"/>
      <c r="BW651" s="296"/>
      <c r="BX651" s="296"/>
      <c r="BY651" s="296"/>
      <c r="BZ651" s="296"/>
      <c r="CA651" s="296"/>
      <c r="CB651" s="296"/>
      <c r="CC651" s="296"/>
      <c r="CD651" s="296"/>
      <c r="CE651" s="296"/>
      <c r="CF651" s="296"/>
      <c r="CG651" s="296"/>
      <c r="CH651" s="296"/>
      <c r="CI651" s="296"/>
      <c r="CJ651" s="296"/>
      <c r="CK651" s="296"/>
      <c r="CL651" s="296"/>
      <c r="CM651" s="296"/>
      <c r="CN651" s="296"/>
      <c r="CO651" s="296"/>
      <c r="CP651" s="296"/>
      <c r="CQ651" s="296"/>
      <c r="CR651" s="296"/>
      <c r="CS651" s="296"/>
      <c r="CT651" s="296"/>
      <c r="CU651" s="296"/>
      <c r="CV651" s="296"/>
      <c r="CW651" s="296"/>
      <c r="CX651" s="296"/>
      <c r="CY651" s="296"/>
      <c r="CZ651" s="296"/>
      <c r="DA651" s="296"/>
      <c r="DB651" s="296"/>
      <c r="DC651" s="296"/>
      <c r="DD651" s="296"/>
      <c r="DE651" s="296"/>
      <c r="DF651" s="296"/>
      <c r="DG651" s="296"/>
      <c r="DH651" s="296"/>
      <c r="DI651" s="296"/>
      <c r="DJ651" s="296"/>
      <c r="DK651" s="296"/>
      <c r="DL651" s="296"/>
      <c r="DM651" s="296"/>
      <c r="DN651" s="296"/>
      <c r="DO651" s="296"/>
      <c r="DP651" s="296"/>
      <c r="DQ651" s="296"/>
      <c r="DR651" s="296"/>
      <c r="DS651" s="296"/>
      <c r="DT651" s="296"/>
      <c r="DU651" s="296"/>
      <c r="DV651" s="296"/>
      <c r="DW651" s="296"/>
      <c r="DX651" s="296"/>
      <c r="DY651" s="296"/>
      <c r="DZ651" s="296"/>
      <c r="EA651" s="296"/>
      <c r="EB651" s="296"/>
    </row>
    <row r="652" spans="1:132" s="292" customFormat="1" x14ac:dyDescent="0.2">
      <c r="A652" s="541" t="s">
        <v>8459</v>
      </c>
      <c r="B652" s="539" t="s">
        <v>8460</v>
      </c>
      <c r="C652" s="333" t="s">
        <v>8461</v>
      </c>
      <c r="D652" s="333" t="s">
        <v>2715</v>
      </c>
      <c r="E652" s="308">
        <v>4640</v>
      </c>
      <c r="F652" s="308">
        <v>4640</v>
      </c>
      <c r="G652" s="296"/>
      <c r="H652" s="296"/>
      <c r="I652" s="296"/>
      <c r="J652" s="296"/>
      <c r="K652" s="296"/>
      <c r="L652" s="296"/>
      <c r="M652" s="296"/>
      <c r="N652" s="296"/>
      <c r="O652" s="296"/>
      <c r="P652" s="296"/>
      <c r="Q652" s="296"/>
      <c r="R652" s="296"/>
      <c r="S652" s="296"/>
      <c r="T652" s="296"/>
      <c r="U652" s="296"/>
      <c r="V652" s="296"/>
      <c r="W652" s="296"/>
      <c r="X652" s="296"/>
      <c r="Y652" s="296"/>
      <c r="Z652" s="296"/>
      <c r="AA652" s="296"/>
      <c r="AB652" s="296"/>
      <c r="AC652" s="296"/>
      <c r="AD652" s="296"/>
      <c r="AE652" s="296"/>
      <c r="AF652" s="296"/>
      <c r="AG652" s="296"/>
      <c r="AH652" s="296"/>
      <c r="AI652" s="296"/>
      <c r="AJ652" s="296"/>
      <c r="AK652" s="296"/>
      <c r="AL652" s="296"/>
      <c r="AM652" s="296"/>
      <c r="AN652" s="296"/>
      <c r="AO652" s="296"/>
      <c r="AP652" s="296"/>
      <c r="AQ652" s="296"/>
      <c r="AR652" s="296"/>
      <c r="AS652" s="296"/>
      <c r="AT652" s="296"/>
      <c r="AU652" s="296"/>
      <c r="AV652" s="296"/>
      <c r="AW652" s="296"/>
      <c r="AX652" s="296"/>
      <c r="AY652" s="296"/>
      <c r="AZ652" s="296"/>
      <c r="BA652" s="296"/>
      <c r="BB652" s="296"/>
      <c r="BC652" s="296"/>
      <c r="BD652" s="296"/>
      <c r="BE652" s="296"/>
      <c r="BF652" s="296"/>
      <c r="BG652" s="296"/>
      <c r="BH652" s="296"/>
      <c r="BI652" s="296"/>
      <c r="BJ652" s="296"/>
      <c r="BK652" s="296"/>
      <c r="BL652" s="296"/>
      <c r="BM652" s="296"/>
      <c r="BN652" s="296"/>
      <c r="BO652" s="296"/>
      <c r="BP652" s="296"/>
      <c r="BQ652" s="296"/>
      <c r="BR652" s="296"/>
      <c r="BS652" s="296"/>
      <c r="BT652" s="296"/>
      <c r="BU652" s="296"/>
      <c r="BV652" s="296"/>
      <c r="BW652" s="296"/>
      <c r="BX652" s="296"/>
      <c r="BY652" s="296"/>
      <c r="BZ652" s="296"/>
      <c r="CA652" s="296"/>
      <c r="CB652" s="296"/>
      <c r="CC652" s="296"/>
      <c r="CD652" s="296"/>
      <c r="CE652" s="296"/>
      <c r="CF652" s="296"/>
      <c r="CG652" s="296"/>
      <c r="CH652" s="296"/>
      <c r="CI652" s="296"/>
      <c r="CJ652" s="296"/>
      <c r="CK652" s="296"/>
      <c r="CL652" s="296"/>
      <c r="CM652" s="296"/>
      <c r="CN652" s="296"/>
      <c r="CO652" s="296"/>
      <c r="CP652" s="296"/>
      <c r="CQ652" s="296"/>
      <c r="CR652" s="296"/>
      <c r="CS652" s="296"/>
      <c r="CT652" s="296"/>
      <c r="CU652" s="296"/>
      <c r="CV652" s="296"/>
      <c r="CW652" s="296"/>
      <c r="CX652" s="296"/>
      <c r="CY652" s="296"/>
      <c r="CZ652" s="296"/>
      <c r="DA652" s="296"/>
      <c r="DB652" s="296"/>
      <c r="DC652" s="296"/>
      <c r="DD652" s="296"/>
      <c r="DE652" s="296"/>
      <c r="DF652" s="296"/>
      <c r="DG652" s="296"/>
      <c r="DH652" s="296"/>
      <c r="DI652" s="296"/>
      <c r="DJ652" s="296"/>
      <c r="DK652" s="296"/>
      <c r="DL652" s="296"/>
      <c r="DM652" s="296"/>
      <c r="DN652" s="296"/>
      <c r="DO652" s="296"/>
      <c r="DP652" s="296"/>
      <c r="DQ652" s="296"/>
      <c r="DR652" s="296"/>
      <c r="DS652" s="296"/>
      <c r="DT652" s="296"/>
      <c r="DU652" s="296"/>
      <c r="DV652" s="296"/>
      <c r="DW652" s="296"/>
      <c r="DX652" s="296"/>
      <c r="DY652" s="296"/>
      <c r="DZ652" s="296"/>
      <c r="EA652" s="296"/>
      <c r="EB652" s="296"/>
    </row>
    <row r="653" spans="1:132" s="292" customFormat="1" x14ac:dyDescent="0.2">
      <c r="A653" s="541" t="s">
        <v>8428</v>
      </c>
      <c r="B653" s="539"/>
      <c r="C653" s="333" t="s">
        <v>2715</v>
      </c>
      <c r="D653" s="335" t="s">
        <v>8427</v>
      </c>
      <c r="E653" s="308">
        <v>3520</v>
      </c>
      <c r="F653" s="308">
        <v>3520</v>
      </c>
      <c r="G653" s="296"/>
      <c r="H653" s="296"/>
      <c r="I653" s="296"/>
      <c r="J653" s="296"/>
      <c r="K653" s="296"/>
      <c r="L653" s="296"/>
      <c r="M653" s="296"/>
      <c r="N653" s="296"/>
      <c r="O653" s="296"/>
      <c r="P653" s="296"/>
      <c r="Q653" s="296"/>
      <c r="R653" s="296"/>
      <c r="S653" s="296"/>
      <c r="T653" s="296"/>
      <c r="U653" s="296"/>
      <c r="V653" s="296"/>
      <c r="W653" s="296"/>
      <c r="X653" s="296"/>
      <c r="Y653" s="296"/>
      <c r="Z653" s="296"/>
      <c r="AA653" s="296"/>
      <c r="AB653" s="296"/>
      <c r="AC653" s="296"/>
      <c r="AD653" s="296"/>
      <c r="AE653" s="296"/>
      <c r="AF653" s="296"/>
      <c r="AG653" s="296"/>
      <c r="AH653" s="296"/>
      <c r="AI653" s="296"/>
      <c r="AJ653" s="296"/>
      <c r="AK653" s="296"/>
      <c r="AL653" s="296"/>
      <c r="AM653" s="296"/>
      <c r="AN653" s="296"/>
      <c r="AO653" s="296"/>
      <c r="AP653" s="296"/>
      <c r="AQ653" s="296"/>
      <c r="AR653" s="296"/>
      <c r="AS653" s="296"/>
      <c r="AT653" s="296"/>
      <c r="AU653" s="296"/>
      <c r="AV653" s="296"/>
      <c r="AW653" s="296"/>
      <c r="AX653" s="296"/>
      <c r="AY653" s="296"/>
      <c r="AZ653" s="296"/>
      <c r="BA653" s="296"/>
      <c r="BB653" s="296"/>
      <c r="BC653" s="296"/>
      <c r="BD653" s="296"/>
      <c r="BE653" s="296"/>
      <c r="BF653" s="296"/>
      <c r="BG653" s="296"/>
      <c r="BH653" s="296"/>
      <c r="BI653" s="296"/>
      <c r="BJ653" s="296"/>
      <c r="BK653" s="296"/>
      <c r="BL653" s="296"/>
      <c r="BM653" s="296"/>
      <c r="BN653" s="296"/>
      <c r="BO653" s="296"/>
      <c r="BP653" s="296"/>
      <c r="BQ653" s="296"/>
      <c r="BR653" s="296"/>
      <c r="BS653" s="296"/>
      <c r="BT653" s="296"/>
      <c r="BU653" s="296"/>
      <c r="BV653" s="296"/>
      <c r="BW653" s="296"/>
      <c r="BX653" s="296"/>
      <c r="BY653" s="296"/>
      <c r="BZ653" s="296"/>
      <c r="CA653" s="296"/>
      <c r="CB653" s="296"/>
      <c r="CC653" s="296"/>
      <c r="CD653" s="296"/>
      <c r="CE653" s="296"/>
      <c r="CF653" s="296"/>
      <c r="CG653" s="296"/>
      <c r="CH653" s="296"/>
      <c r="CI653" s="296"/>
      <c r="CJ653" s="296"/>
      <c r="CK653" s="296"/>
      <c r="CL653" s="296"/>
      <c r="CM653" s="296"/>
      <c r="CN653" s="296"/>
      <c r="CO653" s="296"/>
      <c r="CP653" s="296"/>
      <c r="CQ653" s="296"/>
      <c r="CR653" s="296"/>
      <c r="CS653" s="296"/>
      <c r="CT653" s="296"/>
      <c r="CU653" s="296"/>
      <c r="CV653" s="296"/>
      <c r="CW653" s="296"/>
      <c r="CX653" s="296"/>
      <c r="CY653" s="296"/>
      <c r="CZ653" s="296"/>
      <c r="DA653" s="296"/>
      <c r="DB653" s="296"/>
      <c r="DC653" s="296"/>
      <c r="DD653" s="296"/>
      <c r="DE653" s="296"/>
      <c r="DF653" s="296"/>
      <c r="DG653" s="296"/>
      <c r="DH653" s="296"/>
      <c r="DI653" s="296"/>
      <c r="DJ653" s="296"/>
      <c r="DK653" s="296"/>
      <c r="DL653" s="296"/>
      <c r="DM653" s="296"/>
      <c r="DN653" s="296"/>
      <c r="DO653" s="296"/>
      <c r="DP653" s="296"/>
      <c r="DQ653" s="296"/>
      <c r="DR653" s="296"/>
      <c r="DS653" s="296"/>
      <c r="DT653" s="296"/>
      <c r="DU653" s="296"/>
      <c r="DV653" s="296"/>
      <c r="DW653" s="296"/>
      <c r="DX653" s="296"/>
      <c r="DY653" s="296"/>
      <c r="DZ653" s="296"/>
      <c r="EA653" s="296"/>
      <c r="EB653" s="296"/>
    </row>
    <row r="654" spans="1:132" s="292" customFormat="1" x14ac:dyDescent="0.2">
      <c r="A654" s="541" t="s">
        <v>8462</v>
      </c>
      <c r="B654" s="539" t="s">
        <v>8443</v>
      </c>
      <c r="C654" s="333" t="s">
        <v>7188</v>
      </c>
      <c r="D654" s="333" t="s">
        <v>2715</v>
      </c>
      <c r="E654" s="308">
        <v>6720</v>
      </c>
      <c r="F654" s="308">
        <v>6720</v>
      </c>
      <c r="G654" s="296"/>
      <c r="H654" s="296"/>
      <c r="I654" s="296"/>
      <c r="J654" s="296"/>
      <c r="K654" s="296"/>
      <c r="L654" s="296"/>
      <c r="M654" s="296"/>
      <c r="N654" s="296"/>
      <c r="O654" s="296"/>
      <c r="P654" s="296"/>
      <c r="Q654" s="296"/>
      <c r="R654" s="296"/>
      <c r="S654" s="296"/>
      <c r="T654" s="296"/>
      <c r="U654" s="296"/>
      <c r="V654" s="296"/>
      <c r="W654" s="296"/>
      <c r="X654" s="296"/>
      <c r="Y654" s="296"/>
      <c r="Z654" s="296"/>
      <c r="AA654" s="296"/>
      <c r="AB654" s="296"/>
      <c r="AC654" s="296"/>
      <c r="AD654" s="296"/>
      <c r="AE654" s="296"/>
      <c r="AF654" s="296"/>
      <c r="AG654" s="296"/>
      <c r="AH654" s="296"/>
      <c r="AI654" s="296"/>
      <c r="AJ654" s="296"/>
      <c r="AK654" s="296"/>
      <c r="AL654" s="296"/>
      <c r="AM654" s="296"/>
      <c r="AN654" s="296"/>
      <c r="AO654" s="296"/>
      <c r="AP654" s="296"/>
      <c r="AQ654" s="296"/>
      <c r="AR654" s="296"/>
      <c r="AS654" s="296"/>
      <c r="AT654" s="296"/>
      <c r="AU654" s="296"/>
      <c r="AV654" s="296"/>
      <c r="AW654" s="296"/>
      <c r="AX654" s="296"/>
      <c r="AY654" s="296"/>
      <c r="AZ654" s="296"/>
      <c r="BA654" s="296"/>
      <c r="BB654" s="296"/>
      <c r="BC654" s="296"/>
      <c r="BD654" s="296"/>
      <c r="BE654" s="296"/>
      <c r="BF654" s="296"/>
      <c r="BG654" s="296"/>
      <c r="BH654" s="296"/>
      <c r="BI654" s="296"/>
      <c r="BJ654" s="296"/>
      <c r="BK654" s="296"/>
      <c r="BL654" s="296"/>
      <c r="BM654" s="296"/>
      <c r="BN654" s="296"/>
      <c r="BO654" s="296"/>
      <c r="BP654" s="296"/>
      <c r="BQ654" s="296"/>
      <c r="BR654" s="296"/>
      <c r="BS654" s="296"/>
      <c r="BT654" s="296"/>
      <c r="BU654" s="296"/>
      <c r="BV654" s="296"/>
      <c r="BW654" s="296"/>
      <c r="BX654" s="296"/>
      <c r="BY654" s="296"/>
      <c r="BZ654" s="296"/>
      <c r="CA654" s="296"/>
      <c r="CB654" s="296"/>
      <c r="CC654" s="296"/>
      <c r="CD654" s="296"/>
      <c r="CE654" s="296"/>
      <c r="CF654" s="296"/>
      <c r="CG654" s="296"/>
      <c r="CH654" s="296"/>
      <c r="CI654" s="296"/>
      <c r="CJ654" s="296"/>
      <c r="CK654" s="296"/>
      <c r="CL654" s="296"/>
      <c r="CM654" s="296"/>
      <c r="CN654" s="296"/>
      <c r="CO654" s="296"/>
      <c r="CP654" s="296"/>
      <c r="CQ654" s="296"/>
      <c r="CR654" s="296"/>
      <c r="CS654" s="296"/>
      <c r="CT654" s="296"/>
      <c r="CU654" s="296"/>
      <c r="CV654" s="296"/>
      <c r="CW654" s="296"/>
      <c r="CX654" s="296"/>
      <c r="CY654" s="296"/>
      <c r="CZ654" s="296"/>
      <c r="DA654" s="296"/>
      <c r="DB654" s="296"/>
      <c r="DC654" s="296"/>
      <c r="DD654" s="296"/>
      <c r="DE654" s="296"/>
      <c r="DF654" s="296"/>
      <c r="DG654" s="296"/>
      <c r="DH654" s="296"/>
      <c r="DI654" s="296"/>
      <c r="DJ654" s="296"/>
      <c r="DK654" s="296"/>
      <c r="DL654" s="296"/>
      <c r="DM654" s="296"/>
      <c r="DN654" s="296"/>
      <c r="DO654" s="296"/>
      <c r="DP654" s="296"/>
      <c r="DQ654" s="296"/>
      <c r="DR654" s="296"/>
      <c r="DS654" s="296"/>
      <c r="DT654" s="296"/>
      <c r="DU654" s="296"/>
      <c r="DV654" s="296"/>
      <c r="DW654" s="296"/>
      <c r="DX654" s="296"/>
      <c r="DY654" s="296"/>
      <c r="DZ654" s="296"/>
      <c r="EA654" s="296"/>
      <c r="EB654" s="296"/>
    </row>
    <row r="655" spans="1:132" s="292" customFormat="1" ht="37.5" x14ac:dyDescent="0.2">
      <c r="A655" s="541" t="s">
        <v>8428</v>
      </c>
      <c r="B655" s="539"/>
      <c r="C655" s="333" t="s">
        <v>2715</v>
      </c>
      <c r="D655" s="333" t="s">
        <v>8463</v>
      </c>
      <c r="E655" s="308">
        <v>6300</v>
      </c>
      <c r="F655" s="308">
        <v>6300</v>
      </c>
      <c r="G655" s="296"/>
      <c r="H655" s="296"/>
      <c r="I655" s="296"/>
      <c r="J655" s="296"/>
      <c r="K655" s="296"/>
      <c r="L655" s="296"/>
      <c r="M655" s="296"/>
      <c r="N655" s="296"/>
      <c r="O655" s="296"/>
      <c r="P655" s="296"/>
      <c r="Q655" s="296"/>
      <c r="R655" s="296"/>
      <c r="S655" s="296"/>
      <c r="T655" s="296"/>
      <c r="U655" s="296"/>
      <c r="V655" s="296"/>
      <c r="W655" s="296"/>
      <c r="X655" s="296"/>
      <c r="Y655" s="296"/>
      <c r="Z655" s="296"/>
      <c r="AA655" s="296"/>
      <c r="AB655" s="296"/>
      <c r="AC655" s="296"/>
      <c r="AD655" s="296"/>
      <c r="AE655" s="296"/>
      <c r="AF655" s="296"/>
      <c r="AG655" s="296"/>
      <c r="AH655" s="296"/>
      <c r="AI655" s="296"/>
      <c r="AJ655" s="296"/>
      <c r="AK655" s="296"/>
      <c r="AL655" s="296"/>
      <c r="AM655" s="296"/>
      <c r="AN655" s="296"/>
      <c r="AO655" s="296"/>
      <c r="AP655" s="296"/>
      <c r="AQ655" s="296"/>
      <c r="AR655" s="296"/>
      <c r="AS655" s="296"/>
      <c r="AT655" s="296"/>
      <c r="AU655" s="296"/>
      <c r="AV655" s="296"/>
      <c r="AW655" s="296"/>
      <c r="AX655" s="296"/>
      <c r="AY655" s="296"/>
      <c r="AZ655" s="296"/>
      <c r="BA655" s="296"/>
      <c r="BB655" s="296"/>
      <c r="BC655" s="296"/>
      <c r="BD655" s="296"/>
      <c r="BE655" s="296"/>
      <c r="BF655" s="296"/>
      <c r="BG655" s="296"/>
      <c r="BH655" s="296"/>
      <c r="BI655" s="296"/>
      <c r="BJ655" s="296"/>
      <c r="BK655" s="296"/>
      <c r="BL655" s="296"/>
      <c r="BM655" s="296"/>
      <c r="BN655" s="296"/>
      <c r="BO655" s="296"/>
      <c r="BP655" s="296"/>
      <c r="BQ655" s="296"/>
      <c r="BR655" s="296"/>
      <c r="BS655" s="296"/>
      <c r="BT655" s="296"/>
      <c r="BU655" s="296"/>
      <c r="BV655" s="296"/>
      <c r="BW655" s="296"/>
      <c r="BX655" s="296"/>
      <c r="BY655" s="296"/>
      <c r="BZ655" s="296"/>
      <c r="CA655" s="296"/>
      <c r="CB655" s="296"/>
      <c r="CC655" s="296"/>
      <c r="CD655" s="296"/>
      <c r="CE655" s="296"/>
      <c r="CF655" s="296"/>
      <c r="CG655" s="296"/>
      <c r="CH655" s="296"/>
      <c r="CI655" s="296"/>
      <c r="CJ655" s="296"/>
      <c r="CK655" s="296"/>
      <c r="CL655" s="296"/>
      <c r="CM655" s="296"/>
      <c r="CN655" s="296"/>
      <c r="CO655" s="296"/>
      <c r="CP655" s="296"/>
      <c r="CQ655" s="296"/>
      <c r="CR655" s="296"/>
      <c r="CS655" s="296"/>
      <c r="CT655" s="296"/>
      <c r="CU655" s="296"/>
      <c r="CV655" s="296"/>
      <c r="CW655" s="296"/>
      <c r="CX655" s="296"/>
      <c r="CY655" s="296"/>
      <c r="CZ655" s="296"/>
      <c r="DA655" s="296"/>
      <c r="DB655" s="296"/>
      <c r="DC655" s="296"/>
      <c r="DD655" s="296"/>
      <c r="DE655" s="296"/>
      <c r="DF655" s="296"/>
      <c r="DG655" s="296"/>
      <c r="DH655" s="296"/>
      <c r="DI655" s="296"/>
      <c r="DJ655" s="296"/>
      <c r="DK655" s="296"/>
      <c r="DL655" s="296"/>
      <c r="DM655" s="296"/>
      <c r="DN655" s="296"/>
      <c r="DO655" s="296"/>
      <c r="DP655" s="296"/>
      <c r="DQ655" s="296"/>
      <c r="DR655" s="296"/>
      <c r="DS655" s="296"/>
      <c r="DT655" s="296"/>
      <c r="DU655" s="296"/>
      <c r="DV655" s="296"/>
      <c r="DW655" s="296"/>
      <c r="DX655" s="296"/>
      <c r="DY655" s="296"/>
      <c r="DZ655" s="296"/>
      <c r="EA655" s="296"/>
      <c r="EB655" s="296"/>
    </row>
    <row r="656" spans="1:132" s="292" customFormat="1" ht="37.5" x14ac:dyDescent="0.2">
      <c r="A656" s="541" t="s">
        <v>8428</v>
      </c>
      <c r="B656" s="539"/>
      <c r="C656" s="333" t="s">
        <v>8436</v>
      </c>
      <c r="D656" s="333" t="s">
        <v>7989</v>
      </c>
      <c r="E656" s="308">
        <v>2560</v>
      </c>
      <c r="F656" s="308">
        <v>2560</v>
      </c>
      <c r="G656" s="296"/>
      <c r="H656" s="296"/>
      <c r="I656" s="296"/>
      <c r="J656" s="296"/>
      <c r="K656" s="296"/>
      <c r="L656" s="296"/>
      <c r="M656" s="296"/>
      <c r="N656" s="296"/>
      <c r="O656" s="296"/>
      <c r="P656" s="296"/>
      <c r="Q656" s="296"/>
      <c r="R656" s="296"/>
      <c r="S656" s="296"/>
      <c r="T656" s="296"/>
      <c r="U656" s="296"/>
      <c r="V656" s="296"/>
      <c r="W656" s="296"/>
      <c r="X656" s="296"/>
      <c r="Y656" s="296"/>
      <c r="Z656" s="296"/>
      <c r="AA656" s="296"/>
      <c r="AB656" s="296"/>
      <c r="AC656" s="296"/>
      <c r="AD656" s="296"/>
      <c r="AE656" s="296"/>
      <c r="AF656" s="296"/>
      <c r="AG656" s="296"/>
      <c r="AH656" s="296"/>
      <c r="AI656" s="296"/>
      <c r="AJ656" s="296"/>
      <c r="AK656" s="296"/>
      <c r="AL656" s="296"/>
      <c r="AM656" s="296"/>
      <c r="AN656" s="296"/>
      <c r="AO656" s="296"/>
      <c r="AP656" s="296"/>
      <c r="AQ656" s="296"/>
      <c r="AR656" s="296"/>
      <c r="AS656" s="296"/>
      <c r="AT656" s="296"/>
      <c r="AU656" s="296"/>
      <c r="AV656" s="296"/>
      <c r="AW656" s="296"/>
      <c r="AX656" s="296"/>
      <c r="AY656" s="296"/>
      <c r="AZ656" s="296"/>
      <c r="BA656" s="296"/>
      <c r="BB656" s="296"/>
      <c r="BC656" s="296"/>
      <c r="BD656" s="296"/>
      <c r="BE656" s="296"/>
      <c r="BF656" s="296"/>
      <c r="BG656" s="296"/>
      <c r="BH656" s="296"/>
      <c r="BI656" s="296"/>
      <c r="BJ656" s="296"/>
      <c r="BK656" s="296"/>
      <c r="BL656" s="296"/>
      <c r="BM656" s="296"/>
      <c r="BN656" s="296"/>
      <c r="BO656" s="296"/>
      <c r="BP656" s="296"/>
      <c r="BQ656" s="296"/>
      <c r="BR656" s="296"/>
      <c r="BS656" s="296"/>
      <c r="BT656" s="296"/>
      <c r="BU656" s="296"/>
      <c r="BV656" s="296"/>
      <c r="BW656" s="296"/>
      <c r="BX656" s="296"/>
      <c r="BY656" s="296"/>
      <c r="BZ656" s="296"/>
      <c r="CA656" s="296"/>
      <c r="CB656" s="296"/>
      <c r="CC656" s="296"/>
      <c r="CD656" s="296"/>
      <c r="CE656" s="296"/>
      <c r="CF656" s="296"/>
      <c r="CG656" s="296"/>
      <c r="CH656" s="296"/>
      <c r="CI656" s="296"/>
      <c r="CJ656" s="296"/>
      <c r="CK656" s="296"/>
      <c r="CL656" s="296"/>
      <c r="CM656" s="296"/>
      <c r="CN656" s="296"/>
      <c r="CO656" s="296"/>
      <c r="CP656" s="296"/>
      <c r="CQ656" s="296"/>
      <c r="CR656" s="296"/>
      <c r="CS656" s="296"/>
      <c r="CT656" s="296"/>
      <c r="CU656" s="296"/>
      <c r="CV656" s="296"/>
      <c r="CW656" s="296"/>
      <c r="CX656" s="296"/>
      <c r="CY656" s="296"/>
      <c r="CZ656" s="296"/>
      <c r="DA656" s="296"/>
      <c r="DB656" s="296"/>
      <c r="DC656" s="296"/>
      <c r="DD656" s="296"/>
      <c r="DE656" s="296"/>
      <c r="DF656" s="296"/>
      <c r="DG656" s="296"/>
      <c r="DH656" s="296"/>
      <c r="DI656" s="296"/>
      <c r="DJ656" s="296"/>
      <c r="DK656" s="296"/>
      <c r="DL656" s="296"/>
      <c r="DM656" s="296"/>
      <c r="DN656" s="296"/>
      <c r="DO656" s="296"/>
      <c r="DP656" s="296"/>
      <c r="DQ656" s="296"/>
      <c r="DR656" s="296"/>
      <c r="DS656" s="296"/>
      <c r="DT656" s="296"/>
      <c r="DU656" s="296"/>
      <c r="DV656" s="296"/>
      <c r="DW656" s="296"/>
      <c r="DX656" s="296"/>
      <c r="DY656" s="296"/>
      <c r="DZ656" s="296"/>
      <c r="EA656" s="296"/>
      <c r="EB656" s="296"/>
    </row>
    <row r="657" spans="1:132" s="292" customFormat="1" x14ac:dyDescent="0.2">
      <c r="A657" s="541" t="s">
        <v>8428</v>
      </c>
      <c r="B657" s="539"/>
      <c r="C657" s="333" t="s">
        <v>7188</v>
      </c>
      <c r="D657" s="333" t="s">
        <v>8434</v>
      </c>
      <c r="E657" s="337"/>
      <c r="F657" s="308">
        <v>2560</v>
      </c>
      <c r="G657" s="296"/>
      <c r="H657" s="296"/>
      <c r="I657" s="296"/>
      <c r="J657" s="296"/>
      <c r="K657" s="296"/>
      <c r="L657" s="296"/>
      <c r="M657" s="296"/>
      <c r="N657" s="296"/>
      <c r="O657" s="296"/>
      <c r="P657" s="296"/>
      <c r="Q657" s="296"/>
      <c r="R657" s="296"/>
      <c r="S657" s="296"/>
      <c r="T657" s="296"/>
      <c r="U657" s="296"/>
      <c r="V657" s="296"/>
      <c r="W657" s="296"/>
      <c r="X657" s="296"/>
      <c r="Y657" s="296"/>
      <c r="Z657" s="296"/>
      <c r="AA657" s="296"/>
      <c r="AB657" s="296"/>
      <c r="AC657" s="296"/>
      <c r="AD657" s="296"/>
      <c r="AE657" s="296"/>
      <c r="AF657" s="296"/>
      <c r="AG657" s="296"/>
      <c r="AH657" s="296"/>
      <c r="AI657" s="296"/>
      <c r="AJ657" s="296"/>
      <c r="AK657" s="296"/>
      <c r="AL657" s="296"/>
      <c r="AM657" s="296"/>
      <c r="AN657" s="296"/>
      <c r="AO657" s="296"/>
      <c r="AP657" s="296"/>
      <c r="AQ657" s="296"/>
      <c r="AR657" s="296"/>
      <c r="AS657" s="296"/>
      <c r="AT657" s="296"/>
      <c r="AU657" s="296"/>
      <c r="AV657" s="296"/>
      <c r="AW657" s="296"/>
      <c r="AX657" s="296"/>
      <c r="AY657" s="296"/>
      <c r="AZ657" s="296"/>
      <c r="BA657" s="296"/>
      <c r="BB657" s="296"/>
      <c r="BC657" s="296"/>
      <c r="BD657" s="296"/>
      <c r="BE657" s="296"/>
      <c r="BF657" s="296"/>
      <c r="BG657" s="296"/>
      <c r="BH657" s="296"/>
      <c r="BI657" s="296"/>
      <c r="BJ657" s="296"/>
      <c r="BK657" s="296"/>
      <c r="BL657" s="296"/>
      <c r="BM657" s="296"/>
      <c r="BN657" s="296"/>
      <c r="BO657" s="296"/>
      <c r="BP657" s="296"/>
      <c r="BQ657" s="296"/>
      <c r="BR657" s="296"/>
      <c r="BS657" s="296"/>
      <c r="BT657" s="296"/>
      <c r="BU657" s="296"/>
      <c r="BV657" s="296"/>
      <c r="BW657" s="296"/>
      <c r="BX657" s="296"/>
      <c r="BY657" s="296"/>
      <c r="BZ657" s="296"/>
      <c r="CA657" s="296"/>
      <c r="CB657" s="296"/>
      <c r="CC657" s="296"/>
      <c r="CD657" s="296"/>
      <c r="CE657" s="296"/>
      <c r="CF657" s="296"/>
      <c r="CG657" s="296"/>
      <c r="CH657" s="296"/>
      <c r="CI657" s="296"/>
      <c r="CJ657" s="296"/>
      <c r="CK657" s="296"/>
      <c r="CL657" s="296"/>
      <c r="CM657" s="296"/>
      <c r="CN657" s="296"/>
      <c r="CO657" s="296"/>
      <c r="CP657" s="296"/>
      <c r="CQ657" s="296"/>
      <c r="CR657" s="296"/>
      <c r="CS657" s="296"/>
      <c r="CT657" s="296"/>
      <c r="CU657" s="296"/>
      <c r="CV657" s="296"/>
      <c r="CW657" s="296"/>
      <c r="CX657" s="296"/>
      <c r="CY657" s="296"/>
      <c r="CZ657" s="296"/>
      <c r="DA657" s="296"/>
      <c r="DB657" s="296"/>
      <c r="DC657" s="296"/>
      <c r="DD657" s="296"/>
      <c r="DE657" s="296"/>
      <c r="DF657" s="296"/>
      <c r="DG657" s="296"/>
      <c r="DH657" s="296"/>
      <c r="DI657" s="296"/>
      <c r="DJ657" s="296"/>
      <c r="DK657" s="296"/>
      <c r="DL657" s="296"/>
      <c r="DM657" s="296"/>
      <c r="DN657" s="296"/>
      <c r="DO657" s="296"/>
      <c r="DP657" s="296"/>
      <c r="DQ657" s="296"/>
      <c r="DR657" s="296"/>
      <c r="DS657" s="296"/>
      <c r="DT657" s="296"/>
      <c r="DU657" s="296"/>
      <c r="DV657" s="296"/>
      <c r="DW657" s="296"/>
      <c r="DX657" s="296"/>
      <c r="DY657" s="296"/>
      <c r="DZ657" s="296"/>
      <c r="EA657" s="296"/>
      <c r="EB657" s="296"/>
    </row>
    <row r="658" spans="1:132" s="292" customFormat="1" x14ac:dyDescent="0.2">
      <c r="A658" s="541" t="s">
        <v>8464</v>
      </c>
      <c r="B658" s="539" t="s">
        <v>8465</v>
      </c>
      <c r="C658" s="539" t="s">
        <v>8466</v>
      </c>
      <c r="D658" s="539" t="s">
        <v>8467</v>
      </c>
      <c r="E658" s="337">
        <v>2250</v>
      </c>
      <c r="F658" s="526">
        <v>2250</v>
      </c>
      <c r="G658" s="296"/>
      <c r="H658" s="296"/>
      <c r="I658" s="296"/>
      <c r="J658" s="296"/>
      <c r="K658" s="296"/>
      <c r="L658" s="296"/>
      <c r="M658" s="296"/>
      <c r="N658" s="296"/>
      <c r="O658" s="296"/>
      <c r="P658" s="296"/>
      <c r="Q658" s="296"/>
      <c r="R658" s="296"/>
      <c r="S658" s="296"/>
      <c r="T658" s="296"/>
      <c r="U658" s="296"/>
      <c r="V658" s="296"/>
      <c r="W658" s="296"/>
      <c r="X658" s="296"/>
      <c r="Y658" s="296"/>
      <c r="Z658" s="296"/>
      <c r="AA658" s="296"/>
      <c r="AB658" s="296"/>
      <c r="AC658" s="296"/>
      <c r="AD658" s="296"/>
      <c r="AE658" s="296"/>
      <c r="AF658" s="296"/>
      <c r="AG658" s="296"/>
      <c r="AH658" s="296"/>
      <c r="AI658" s="296"/>
      <c r="AJ658" s="296"/>
      <c r="AK658" s="296"/>
      <c r="AL658" s="296"/>
      <c r="AM658" s="296"/>
      <c r="AN658" s="296"/>
      <c r="AO658" s="296"/>
      <c r="AP658" s="296"/>
      <c r="AQ658" s="296"/>
      <c r="AR658" s="296"/>
      <c r="AS658" s="296"/>
      <c r="AT658" s="296"/>
      <c r="AU658" s="296"/>
      <c r="AV658" s="296"/>
      <c r="AW658" s="296"/>
      <c r="AX658" s="296"/>
      <c r="AY658" s="296"/>
      <c r="AZ658" s="296"/>
      <c r="BA658" s="296"/>
      <c r="BB658" s="296"/>
      <c r="BC658" s="296"/>
      <c r="BD658" s="296"/>
      <c r="BE658" s="296"/>
      <c r="BF658" s="296"/>
      <c r="BG658" s="296"/>
      <c r="BH658" s="296"/>
      <c r="BI658" s="296"/>
      <c r="BJ658" s="296"/>
      <c r="BK658" s="296"/>
      <c r="BL658" s="296"/>
      <c r="BM658" s="296"/>
      <c r="BN658" s="296"/>
      <c r="BO658" s="296"/>
      <c r="BP658" s="296"/>
      <c r="BQ658" s="296"/>
      <c r="BR658" s="296"/>
      <c r="BS658" s="296"/>
      <c r="BT658" s="296"/>
      <c r="BU658" s="296"/>
      <c r="BV658" s="296"/>
      <c r="BW658" s="296"/>
      <c r="BX658" s="296"/>
      <c r="BY658" s="296"/>
      <c r="BZ658" s="296"/>
      <c r="CA658" s="296"/>
      <c r="CB658" s="296"/>
      <c r="CC658" s="296"/>
      <c r="CD658" s="296"/>
      <c r="CE658" s="296"/>
      <c r="CF658" s="296"/>
      <c r="CG658" s="296"/>
      <c r="CH658" s="296"/>
      <c r="CI658" s="296"/>
      <c r="CJ658" s="296"/>
      <c r="CK658" s="296"/>
      <c r="CL658" s="296"/>
      <c r="CM658" s="296"/>
      <c r="CN658" s="296"/>
      <c r="CO658" s="296"/>
      <c r="CP658" s="296"/>
      <c r="CQ658" s="296"/>
      <c r="CR658" s="296"/>
      <c r="CS658" s="296"/>
      <c r="CT658" s="296"/>
      <c r="CU658" s="296"/>
      <c r="CV658" s="296"/>
      <c r="CW658" s="296"/>
      <c r="CX658" s="296"/>
      <c r="CY658" s="296"/>
      <c r="CZ658" s="296"/>
      <c r="DA658" s="296"/>
      <c r="DB658" s="296"/>
      <c r="DC658" s="296"/>
      <c r="DD658" s="296"/>
      <c r="DE658" s="296"/>
      <c r="DF658" s="296"/>
      <c r="DG658" s="296"/>
      <c r="DH658" s="296"/>
      <c r="DI658" s="296"/>
      <c r="DJ658" s="296"/>
      <c r="DK658" s="296"/>
      <c r="DL658" s="296"/>
      <c r="DM658" s="296"/>
      <c r="DN658" s="296"/>
      <c r="DO658" s="296"/>
      <c r="DP658" s="296"/>
      <c r="DQ658" s="296"/>
      <c r="DR658" s="296"/>
      <c r="DS658" s="296"/>
      <c r="DT658" s="296"/>
      <c r="DU658" s="296"/>
      <c r="DV658" s="296"/>
      <c r="DW658" s="296"/>
      <c r="DX658" s="296"/>
      <c r="DY658" s="296"/>
      <c r="DZ658" s="296"/>
      <c r="EA658" s="296"/>
      <c r="EB658" s="296"/>
    </row>
    <row r="659" spans="1:132" s="292" customFormat="1" x14ac:dyDescent="0.2">
      <c r="A659" s="541" t="s">
        <v>8428</v>
      </c>
      <c r="B659" s="539"/>
      <c r="C659" s="539"/>
      <c r="D659" s="539"/>
      <c r="E659" s="337"/>
      <c r="F659" s="526"/>
      <c r="G659" s="296"/>
      <c r="H659" s="296"/>
      <c r="I659" s="296"/>
      <c r="J659" s="296"/>
      <c r="K659" s="296"/>
      <c r="L659" s="296"/>
      <c r="M659" s="296"/>
      <c r="N659" s="296"/>
      <c r="O659" s="296"/>
      <c r="P659" s="296"/>
      <c r="Q659" s="296"/>
      <c r="R659" s="296"/>
      <c r="S659" s="296"/>
      <c r="T659" s="296"/>
      <c r="U659" s="296"/>
      <c r="V659" s="296"/>
      <c r="W659" s="296"/>
      <c r="X659" s="296"/>
      <c r="Y659" s="296"/>
      <c r="Z659" s="296"/>
      <c r="AA659" s="296"/>
      <c r="AB659" s="296"/>
      <c r="AC659" s="296"/>
      <c r="AD659" s="296"/>
      <c r="AE659" s="296"/>
      <c r="AF659" s="296"/>
      <c r="AG659" s="296"/>
      <c r="AH659" s="296"/>
      <c r="AI659" s="296"/>
      <c r="AJ659" s="296"/>
      <c r="AK659" s="296"/>
      <c r="AL659" s="296"/>
      <c r="AM659" s="296"/>
      <c r="AN659" s="296"/>
      <c r="AO659" s="296"/>
      <c r="AP659" s="296"/>
      <c r="AQ659" s="296"/>
      <c r="AR659" s="296"/>
      <c r="AS659" s="296"/>
      <c r="AT659" s="296"/>
      <c r="AU659" s="296"/>
      <c r="AV659" s="296"/>
      <c r="AW659" s="296"/>
      <c r="AX659" s="296"/>
      <c r="AY659" s="296"/>
      <c r="AZ659" s="296"/>
      <c r="BA659" s="296"/>
      <c r="BB659" s="296"/>
      <c r="BC659" s="296"/>
      <c r="BD659" s="296"/>
      <c r="BE659" s="296"/>
      <c r="BF659" s="296"/>
      <c r="BG659" s="296"/>
      <c r="BH659" s="296"/>
      <c r="BI659" s="296"/>
      <c r="BJ659" s="296"/>
      <c r="BK659" s="296"/>
      <c r="BL659" s="296"/>
      <c r="BM659" s="296"/>
      <c r="BN659" s="296"/>
      <c r="BO659" s="296"/>
      <c r="BP659" s="296"/>
      <c r="BQ659" s="296"/>
      <c r="BR659" s="296"/>
      <c r="BS659" s="296"/>
      <c r="BT659" s="296"/>
      <c r="BU659" s="296"/>
      <c r="BV659" s="296"/>
      <c r="BW659" s="296"/>
      <c r="BX659" s="296"/>
      <c r="BY659" s="296"/>
      <c r="BZ659" s="296"/>
      <c r="CA659" s="296"/>
      <c r="CB659" s="296"/>
      <c r="CC659" s="296"/>
      <c r="CD659" s="296"/>
      <c r="CE659" s="296"/>
      <c r="CF659" s="296"/>
      <c r="CG659" s="296"/>
      <c r="CH659" s="296"/>
      <c r="CI659" s="296"/>
      <c r="CJ659" s="296"/>
      <c r="CK659" s="296"/>
      <c r="CL659" s="296"/>
      <c r="CM659" s="296"/>
      <c r="CN659" s="296"/>
      <c r="CO659" s="296"/>
      <c r="CP659" s="296"/>
      <c r="CQ659" s="296"/>
      <c r="CR659" s="296"/>
      <c r="CS659" s="296"/>
      <c r="CT659" s="296"/>
      <c r="CU659" s="296"/>
      <c r="CV659" s="296"/>
      <c r="CW659" s="296"/>
      <c r="CX659" s="296"/>
      <c r="CY659" s="296"/>
      <c r="CZ659" s="296"/>
      <c r="DA659" s="296"/>
      <c r="DB659" s="296"/>
      <c r="DC659" s="296"/>
      <c r="DD659" s="296"/>
      <c r="DE659" s="296"/>
      <c r="DF659" s="296"/>
      <c r="DG659" s="296"/>
      <c r="DH659" s="296"/>
      <c r="DI659" s="296"/>
      <c r="DJ659" s="296"/>
      <c r="DK659" s="296"/>
      <c r="DL659" s="296"/>
      <c r="DM659" s="296"/>
      <c r="DN659" s="296"/>
      <c r="DO659" s="296"/>
      <c r="DP659" s="296"/>
      <c r="DQ659" s="296"/>
      <c r="DR659" s="296"/>
      <c r="DS659" s="296"/>
      <c r="DT659" s="296"/>
      <c r="DU659" s="296"/>
      <c r="DV659" s="296"/>
      <c r="DW659" s="296"/>
      <c r="DX659" s="296"/>
      <c r="DY659" s="296"/>
      <c r="DZ659" s="296"/>
      <c r="EA659" s="296"/>
      <c r="EB659" s="296"/>
    </row>
    <row r="660" spans="1:132" s="292" customFormat="1" x14ac:dyDescent="0.2">
      <c r="A660" s="541" t="s">
        <v>8428</v>
      </c>
      <c r="B660" s="539"/>
      <c r="C660" s="333" t="s">
        <v>8467</v>
      </c>
      <c r="D660" s="333" t="s">
        <v>8468</v>
      </c>
      <c r="E660" s="308">
        <v>3300</v>
      </c>
      <c r="F660" s="308">
        <v>3300</v>
      </c>
      <c r="G660" s="296"/>
      <c r="H660" s="296"/>
      <c r="I660" s="296"/>
      <c r="J660" s="296"/>
      <c r="K660" s="296"/>
      <c r="L660" s="296"/>
      <c r="M660" s="296"/>
      <c r="N660" s="296"/>
      <c r="O660" s="296"/>
      <c r="P660" s="296"/>
      <c r="Q660" s="296"/>
      <c r="R660" s="296"/>
      <c r="S660" s="296"/>
      <c r="T660" s="296"/>
      <c r="U660" s="296"/>
      <c r="V660" s="296"/>
      <c r="W660" s="296"/>
      <c r="X660" s="296"/>
      <c r="Y660" s="296"/>
      <c r="Z660" s="296"/>
      <c r="AA660" s="296"/>
      <c r="AB660" s="296"/>
      <c r="AC660" s="296"/>
      <c r="AD660" s="296"/>
      <c r="AE660" s="296"/>
      <c r="AF660" s="296"/>
      <c r="AG660" s="296"/>
      <c r="AH660" s="296"/>
      <c r="AI660" s="296"/>
      <c r="AJ660" s="296"/>
      <c r="AK660" s="296"/>
      <c r="AL660" s="296"/>
      <c r="AM660" s="296"/>
      <c r="AN660" s="296"/>
      <c r="AO660" s="296"/>
      <c r="AP660" s="296"/>
      <c r="AQ660" s="296"/>
      <c r="AR660" s="296"/>
      <c r="AS660" s="296"/>
      <c r="AT660" s="296"/>
      <c r="AU660" s="296"/>
      <c r="AV660" s="296"/>
      <c r="AW660" s="296"/>
      <c r="AX660" s="296"/>
      <c r="AY660" s="296"/>
      <c r="AZ660" s="296"/>
      <c r="BA660" s="296"/>
      <c r="BB660" s="296"/>
      <c r="BC660" s="296"/>
      <c r="BD660" s="296"/>
      <c r="BE660" s="296"/>
      <c r="BF660" s="296"/>
      <c r="BG660" s="296"/>
      <c r="BH660" s="296"/>
      <c r="BI660" s="296"/>
      <c r="BJ660" s="296"/>
      <c r="BK660" s="296"/>
      <c r="BL660" s="296"/>
      <c r="BM660" s="296"/>
      <c r="BN660" s="296"/>
      <c r="BO660" s="296"/>
      <c r="BP660" s="296"/>
      <c r="BQ660" s="296"/>
      <c r="BR660" s="296"/>
      <c r="BS660" s="296"/>
      <c r="BT660" s="296"/>
      <c r="BU660" s="296"/>
      <c r="BV660" s="296"/>
      <c r="BW660" s="296"/>
      <c r="BX660" s="296"/>
      <c r="BY660" s="296"/>
      <c r="BZ660" s="296"/>
      <c r="CA660" s="296"/>
      <c r="CB660" s="296"/>
      <c r="CC660" s="296"/>
      <c r="CD660" s="296"/>
      <c r="CE660" s="296"/>
      <c r="CF660" s="296"/>
      <c r="CG660" s="296"/>
      <c r="CH660" s="296"/>
      <c r="CI660" s="296"/>
      <c r="CJ660" s="296"/>
      <c r="CK660" s="296"/>
      <c r="CL660" s="296"/>
      <c r="CM660" s="296"/>
      <c r="CN660" s="296"/>
      <c r="CO660" s="296"/>
      <c r="CP660" s="296"/>
      <c r="CQ660" s="296"/>
      <c r="CR660" s="296"/>
      <c r="CS660" s="296"/>
      <c r="CT660" s="296"/>
      <c r="CU660" s="296"/>
      <c r="CV660" s="296"/>
      <c r="CW660" s="296"/>
      <c r="CX660" s="296"/>
      <c r="CY660" s="296"/>
      <c r="CZ660" s="296"/>
      <c r="DA660" s="296"/>
      <c r="DB660" s="296"/>
      <c r="DC660" s="296"/>
      <c r="DD660" s="296"/>
      <c r="DE660" s="296"/>
      <c r="DF660" s="296"/>
      <c r="DG660" s="296"/>
      <c r="DH660" s="296"/>
      <c r="DI660" s="296"/>
      <c r="DJ660" s="296"/>
      <c r="DK660" s="296"/>
      <c r="DL660" s="296"/>
      <c r="DM660" s="296"/>
      <c r="DN660" s="296"/>
      <c r="DO660" s="296"/>
      <c r="DP660" s="296"/>
      <c r="DQ660" s="296"/>
      <c r="DR660" s="296"/>
      <c r="DS660" s="296"/>
      <c r="DT660" s="296"/>
      <c r="DU660" s="296"/>
      <c r="DV660" s="296"/>
      <c r="DW660" s="296"/>
      <c r="DX660" s="296"/>
      <c r="DY660" s="296"/>
      <c r="DZ660" s="296"/>
      <c r="EA660" s="296"/>
      <c r="EB660" s="296"/>
    </row>
    <row r="661" spans="1:132" s="292" customFormat="1" x14ac:dyDescent="0.2">
      <c r="A661" s="541" t="s">
        <v>8469</v>
      </c>
      <c r="B661" s="539" t="s">
        <v>7987</v>
      </c>
      <c r="C661" s="335" t="s">
        <v>8470</v>
      </c>
      <c r="D661" s="335" t="s">
        <v>8471</v>
      </c>
      <c r="E661" s="337">
        <v>1680</v>
      </c>
      <c r="F661" s="308">
        <v>1680</v>
      </c>
      <c r="G661" s="296"/>
      <c r="H661" s="296"/>
      <c r="I661" s="296"/>
      <c r="J661" s="296"/>
      <c r="K661" s="296"/>
      <c r="L661" s="296"/>
      <c r="M661" s="296"/>
      <c r="N661" s="296"/>
      <c r="O661" s="296"/>
      <c r="P661" s="296"/>
      <c r="Q661" s="296"/>
      <c r="R661" s="296"/>
      <c r="S661" s="296"/>
      <c r="T661" s="296"/>
      <c r="U661" s="296"/>
      <c r="V661" s="296"/>
      <c r="W661" s="296"/>
      <c r="X661" s="296"/>
      <c r="Y661" s="296"/>
      <c r="Z661" s="296"/>
      <c r="AA661" s="296"/>
      <c r="AB661" s="296"/>
      <c r="AC661" s="296"/>
      <c r="AD661" s="296"/>
      <c r="AE661" s="296"/>
      <c r="AF661" s="296"/>
      <c r="AG661" s="296"/>
      <c r="AH661" s="296"/>
      <c r="AI661" s="296"/>
      <c r="AJ661" s="296"/>
      <c r="AK661" s="296"/>
      <c r="AL661" s="296"/>
      <c r="AM661" s="296"/>
      <c r="AN661" s="296"/>
      <c r="AO661" s="296"/>
      <c r="AP661" s="296"/>
      <c r="AQ661" s="296"/>
      <c r="AR661" s="296"/>
      <c r="AS661" s="296"/>
      <c r="AT661" s="296"/>
      <c r="AU661" s="296"/>
      <c r="AV661" s="296"/>
      <c r="AW661" s="296"/>
      <c r="AX661" s="296"/>
      <c r="AY661" s="296"/>
      <c r="AZ661" s="296"/>
      <c r="BA661" s="296"/>
      <c r="BB661" s="296"/>
      <c r="BC661" s="296"/>
      <c r="BD661" s="296"/>
      <c r="BE661" s="296"/>
      <c r="BF661" s="296"/>
      <c r="BG661" s="296"/>
      <c r="BH661" s="296"/>
      <c r="BI661" s="296"/>
      <c r="BJ661" s="296"/>
      <c r="BK661" s="296"/>
      <c r="BL661" s="296"/>
      <c r="BM661" s="296"/>
      <c r="BN661" s="296"/>
      <c r="BO661" s="296"/>
      <c r="BP661" s="296"/>
      <c r="BQ661" s="296"/>
      <c r="BR661" s="296"/>
      <c r="BS661" s="296"/>
      <c r="BT661" s="296"/>
      <c r="BU661" s="296"/>
      <c r="BV661" s="296"/>
      <c r="BW661" s="296"/>
      <c r="BX661" s="296"/>
      <c r="BY661" s="296"/>
      <c r="BZ661" s="296"/>
      <c r="CA661" s="296"/>
      <c r="CB661" s="296"/>
      <c r="CC661" s="296"/>
      <c r="CD661" s="296"/>
      <c r="CE661" s="296"/>
      <c r="CF661" s="296"/>
      <c r="CG661" s="296"/>
      <c r="CH661" s="296"/>
      <c r="CI661" s="296"/>
      <c r="CJ661" s="296"/>
      <c r="CK661" s="296"/>
      <c r="CL661" s="296"/>
      <c r="CM661" s="296"/>
      <c r="CN661" s="296"/>
      <c r="CO661" s="296"/>
      <c r="CP661" s="296"/>
      <c r="CQ661" s="296"/>
      <c r="CR661" s="296"/>
      <c r="CS661" s="296"/>
      <c r="CT661" s="296"/>
      <c r="CU661" s="296"/>
      <c r="CV661" s="296"/>
      <c r="CW661" s="296"/>
      <c r="CX661" s="296"/>
      <c r="CY661" s="296"/>
      <c r="CZ661" s="296"/>
      <c r="DA661" s="296"/>
      <c r="DB661" s="296"/>
      <c r="DC661" s="296"/>
      <c r="DD661" s="296"/>
      <c r="DE661" s="296"/>
      <c r="DF661" s="296"/>
      <c r="DG661" s="296"/>
      <c r="DH661" s="296"/>
      <c r="DI661" s="296"/>
      <c r="DJ661" s="296"/>
      <c r="DK661" s="296"/>
      <c r="DL661" s="296"/>
      <c r="DM661" s="296"/>
      <c r="DN661" s="296"/>
      <c r="DO661" s="296"/>
      <c r="DP661" s="296"/>
      <c r="DQ661" s="296"/>
      <c r="DR661" s="296"/>
      <c r="DS661" s="296"/>
      <c r="DT661" s="296"/>
      <c r="DU661" s="296"/>
      <c r="DV661" s="296"/>
      <c r="DW661" s="296"/>
      <c r="DX661" s="296"/>
      <c r="DY661" s="296"/>
      <c r="DZ661" s="296"/>
      <c r="EA661" s="296"/>
      <c r="EB661" s="296"/>
    </row>
    <row r="662" spans="1:132" s="292" customFormat="1" x14ac:dyDescent="0.2">
      <c r="A662" s="541" t="s">
        <v>8428</v>
      </c>
      <c r="B662" s="539"/>
      <c r="C662" s="335" t="s">
        <v>8471</v>
      </c>
      <c r="D662" s="333" t="s">
        <v>8444</v>
      </c>
      <c r="E662" s="337">
        <v>2100</v>
      </c>
      <c r="F662" s="308">
        <v>2100</v>
      </c>
      <c r="G662" s="296"/>
      <c r="H662" s="296"/>
      <c r="I662" s="296"/>
      <c r="J662" s="296"/>
      <c r="K662" s="296"/>
      <c r="L662" s="296"/>
      <c r="M662" s="296"/>
      <c r="N662" s="296"/>
      <c r="O662" s="296"/>
      <c r="P662" s="296"/>
      <c r="Q662" s="296"/>
      <c r="R662" s="296"/>
      <c r="S662" s="296"/>
      <c r="T662" s="296"/>
      <c r="U662" s="296"/>
      <c r="V662" s="296"/>
      <c r="W662" s="296"/>
      <c r="X662" s="296"/>
      <c r="Y662" s="296"/>
      <c r="Z662" s="296"/>
      <c r="AA662" s="296"/>
      <c r="AB662" s="296"/>
      <c r="AC662" s="296"/>
      <c r="AD662" s="296"/>
      <c r="AE662" s="296"/>
      <c r="AF662" s="296"/>
      <c r="AG662" s="296"/>
      <c r="AH662" s="296"/>
      <c r="AI662" s="296"/>
      <c r="AJ662" s="296"/>
      <c r="AK662" s="296"/>
      <c r="AL662" s="296"/>
      <c r="AM662" s="296"/>
      <c r="AN662" s="296"/>
      <c r="AO662" s="296"/>
      <c r="AP662" s="296"/>
      <c r="AQ662" s="296"/>
      <c r="AR662" s="296"/>
      <c r="AS662" s="296"/>
      <c r="AT662" s="296"/>
      <c r="AU662" s="296"/>
      <c r="AV662" s="296"/>
      <c r="AW662" s="296"/>
      <c r="AX662" s="296"/>
      <c r="AY662" s="296"/>
      <c r="AZ662" s="296"/>
      <c r="BA662" s="296"/>
      <c r="BB662" s="296"/>
      <c r="BC662" s="296"/>
      <c r="BD662" s="296"/>
      <c r="BE662" s="296"/>
      <c r="BF662" s="296"/>
      <c r="BG662" s="296"/>
      <c r="BH662" s="296"/>
      <c r="BI662" s="296"/>
      <c r="BJ662" s="296"/>
      <c r="BK662" s="296"/>
      <c r="BL662" s="296"/>
      <c r="BM662" s="296"/>
      <c r="BN662" s="296"/>
      <c r="BO662" s="296"/>
      <c r="BP662" s="296"/>
      <c r="BQ662" s="296"/>
      <c r="BR662" s="296"/>
      <c r="BS662" s="296"/>
      <c r="BT662" s="296"/>
      <c r="BU662" s="296"/>
      <c r="BV662" s="296"/>
      <c r="BW662" s="296"/>
      <c r="BX662" s="296"/>
      <c r="BY662" s="296"/>
      <c r="BZ662" s="296"/>
      <c r="CA662" s="296"/>
      <c r="CB662" s="296"/>
      <c r="CC662" s="296"/>
      <c r="CD662" s="296"/>
      <c r="CE662" s="296"/>
      <c r="CF662" s="296"/>
      <c r="CG662" s="296"/>
      <c r="CH662" s="296"/>
      <c r="CI662" s="296"/>
      <c r="CJ662" s="296"/>
      <c r="CK662" s="296"/>
      <c r="CL662" s="296"/>
      <c r="CM662" s="296"/>
      <c r="CN662" s="296"/>
      <c r="CO662" s="296"/>
      <c r="CP662" s="296"/>
      <c r="CQ662" s="296"/>
      <c r="CR662" s="296"/>
      <c r="CS662" s="296"/>
      <c r="CT662" s="296"/>
      <c r="CU662" s="296"/>
      <c r="CV662" s="296"/>
      <c r="CW662" s="296"/>
      <c r="CX662" s="296"/>
      <c r="CY662" s="296"/>
      <c r="CZ662" s="296"/>
      <c r="DA662" s="296"/>
      <c r="DB662" s="296"/>
      <c r="DC662" s="296"/>
      <c r="DD662" s="296"/>
      <c r="DE662" s="296"/>
      <c r="DF662" s="296"/>
      <c r="DG662" s="296"/>
      <c r="DH662" s="296"/>
      <c r="DI662" s="296"/>
      <c r="DJ662" s="296"/>
      <c r="DK662" s="296"/>
      <c r="DL662" s="296"/>
      <c r="DM662" s="296"/>
      <c r="DN662" s="296"/>
      <c r="DO662" s="296"/>
      <c r="DP662" s="296"/>
      <c r="DQ662" s="296"/>
      <c r="DR662" s="296"/>
      <c r="DS662" s="296"/>
      <c r="DT662" s="296"/>
      <c r="DU662" s="296"/>
      <c r="DV662" s="296"/>
      <c r="DW662" s="296"/>
      <c r="DX662" s="296"/>
      <c r="DY662" s="296"/>
      <c r="DZ662" s="296"/>
      <c r="EA662" s="296"/>
      <c r="EB662" s="296"/>
    </row>
    <row r="663" spans="1:132" s="292" customFormat="1" x14ac:dyDescent="0.2">
      <c r="A663" s="541" t="s">
        <v>8428</v>
      </c>
      <c r="B663" s="539"/>
      <c r="C663" s="333" t="s">
        <v>8444</v>
      </c>
      <c r="D663" s="333" t="s">
        <v>8431</v>
      </c>
      <c r="E663" s="337">
        <v>1680</v>
      </c>
      <c r="F663" s="308">
        <v>1680</v>
      </c>
      <c r="G663" s="296"/>
      <c r="H663" s="296"/>
      <c r="I663" s="296"/>
      <c r="J663" s="296"/>
      <c r="K663" s="296"/>
      <c r="L663" s="296"/>
      <c r="M663" s="296"/>
      <c r="N663" s="296"/>
      <c r="O663" s="296"/>
      <c r="P663" s="296"/>
      <c r="Q663" s="296"/>
      <c r="R663" s="296"/>
      <c r="S663" s="296"/>
      <c r="T663" s="296"/>
      <c r="U663" s="296"/>
      <c r="V663" s="296"/>
      <c r="W663" s="296"/>
      <c r="X663" s="296"/>
      <c r="Y663" s="296"/>
      <c r="Z663" s="296"/>
      <c r="AA663" s="296"/>
      <c r="AB663" s="296"/>
      <c r="AC663" s="296"/>
      <c r="AD663" s="296"/>
      <c r="AE663" s="296"/>
      <c r="AF663" s="296"/>
      <c r="AG663" s="296"/>
      <c r="AH663" s="296"/>
      <c r="AI663" s="296"/>
      <c r="AJ663" s="296"/>
      <c r="AK663" s="296"/>
      <c r="AL663" s="296"/>
      <c r="AM663" s="296"/>
      <c r="AN663" s="296"/>
      <c r="AO663" s="296"/>
      <c r="AP663" s="296"/>
      <c r="AQ663" s="296"/>
      <c r="AR663" s="296"/>
      <c r="AS663" s="296"/>
      <c r="AT663" s="296"/>
      <c r="AU663" s="296"/>
      <c r="AV663" s="296"/>
      <c r="AW663" s="296"/>
      <c r="AX663" s="296"/>
      <c r="AY663" s="296"/>
      <c r="AZ663" s="296"/>
      <c r="BA663" s="296"/>
      <c r="BB663" s="296"/>
      <c r="BC663" s="296"/>
      <c r="BD663" s="296"/>
      <c r="BE663" s="296"/>
      <c r="BF663" s="296"/>
      <c r="BG663" s="296"/>
      <c r="BH663" s="296"/>
      <c r="BI663" s="296"/>
      <c r="BJ663" s="296"/>
      <c r="BK663" s="296"/>
      <c r="BL663" s="296"/>
      <c r="BM663" s="296"/>
      <c r="BN663" s="296"/>
      <c r="BO663" s="296"/>
      <c r="BP663" s="296"/>
      <c r="BQ663" s="296"/>
      <c r="BR663" s="296"/>
      <c r="BS663" s="296"/>
      <c r="BT663" s="296"/>
      <c r="BU663" s="296"/>
      <c r="BV663" s="296"/>
      <c r="BW663" s="296"/>
      <c r="BX663" s="296"/>
      <c r="BY663" s="296"/>
      <c r="BZ663" s="296"/>
      <c r="CA663" s="296"/>
      <c r="CB663" s="296"/>
      <c r="CC663" s="296"/>
      <c r="CD663" s="296"/>
      <c r="CE663" s="296"/>
      <c r="CF663" s="296"/>
      <c r="CG663" s="296"/>
      <c r="CH663" s="296"/>
      <c r="CI663" s="296"/>
      <c r="CJ663" s="296"/>
      <c r="CK663" s="296"/>
      <c r="CL663" s="296"/>
      <c r="CM663" s="296"/>
      <c r="CN663" s="296"/>
      <c r="CO663" s="296"/>
      <c r="CP663" s="296"/>
      <c r="CQ663" s="296"/>
      <c r="CR663" s="296"/>
      <c r="CS663" s="296"/>
      <c r="CT663" s="296"/>
      <c r="CU663" s="296"/>
      <c r="CV663" s="296"/>
      <c r="CW663" s="296"/>
      <c r="CX663" s="296"/>
      <c r="CY663" s="296"/>
      <c r="CZ663" s="296"/>
      <c r="DA663" s="296"/>
      <c r="DB663" s="296"/>
      <c r="DC663" s="296"/>
      <c r="DD663" s="296"/>
      <c r="DE663" s="296"/>
      <c r="DF663" s="296"/>
      <c r="DG663" s="296"/>
      <c r="DH663" s="296"/>
      <c r="DI663" s="296"/>
      <c r="DJ663" s="296"/>
      <c r="DK663" s="296"/>
      <c r="DL663" s="296"/>
      <c r="DM663" s="296"/>
      <c r="DN663" s="296"/>
      <c r="DO663" s="296"/>
      <c r="DP663" s="296"/>
      <c r="DQ663" s="296"/>
      <c r="DR663" s="296"/>
      <c r="DS663" s="296"/>
      <c r="DT663" s="296"/>
      <c r="DU663" s="296"/>
      <c r="DV663" s="296"/>
      <c r="DW663" s="296"/>
      <c r="DX663" s="296"/>
      <c r="DY663" s="296"/>
      <c r="DZ663" s="296"/>
      <c r="EA663" s="296"/>
      <c r="EB663" s="296"/>
    </row>
    <row r="664" spans="1:132" s="292" customFormat="1" x14ac:dyDescent="0.2">
      <c r="A664" s="541" t="s">
        <v>8472</v>
      </c>
      <c r="B664" s="539" t="s">
        <v>8473</v>
      </c>
      <c r="C664" s="333" t="s">
        <v>8474</v>
      </c>
      <c r="D664" s="333" t="s">
        <v>8431</v>
      </c>
      <c r="E664" s="308">
        <v>3750</v>
      </c>
      <c r="F664" s="308">
        <v>3750</v>
      </c>
      <c r="G664" s="296"/>
      <c r="H664" s="296"/>
      <c r="I664" s="296"/>
      <c r="J664" s="296"/>
      <c r="K664" s="296"/>
      <c r="L664" s="296"/>
      <c r="M664" s="296"/>
      <c r="N664" s="296"/>
      <c r="O664" s="296"/>
      <c r="P664" s="296"/>
      <c r="Q664" s="296"/>
      <c r="R664" s="296"/>
      <c r="S664" s="296"/>
      <c r="T664" s="296"/>
      <c r="U664" s="296"/>
      <c r="V664" s="296"/>
      <c r="W664" s="296"/>
      <c r="X664" s="296"/>
      <c r="Y664" s="296"/>
      <c r="Z664" s="296"/>
      <c r="AA664" s="296"/>
      <c r="AB664" s="296"/>
      <c r="AC664" s="296"/>
      <c r="AD664" s="296"/>
      <c r="AE664" s="296"/>
      <c r="AF664" s="296"/>
      <c r="AG664" s="296"/>
      <c r="AH664" s="296"/>
      <c r="AI664" s="296"/>
      <c r="AJ664" s="296"/>
      <c r="AK664" s="296"/>
      <c r="AL664" s="296"/>
      <c r="AM664" s="296"/>
      <c r="AN664" s="296"/>
      <c r="AO664" s="296"/>
      <c r="AP664" s="296"/>
      <c r="AQ664" s="296"/>
      <c r="AR664" s="296"/>
      <c r="AS664" s="296"/>
      <c r="AT664" s="296"/>
      <c r="AU664" s="296"/>
      <c r="AV664" s="296"/>
      <c r="AW664" s="296"/>
      <c r="AX664" s="296"/>
      <c r="AY664" s="296"/>
      <c r="AZ664" s="296"/>
      <c r="BA664" s="296"/>
      <c r="BB664" s="296"/>
      <c r="BC664" s="296"/>
      <c r="BD664" s="296"/>
      <c r="BE664" s="296"/>
      <c r="BF664" s="296"/>
      <c r="BG664" s="296"/>
      <c r="BH664" s="296"/>
      <c r="BI664" s="296"/>
      <c r="BJ664" s="296"/>
      <c r="BK664" s="296"/>
      <c r="BL664" s="296"/>
      <c r="BM664" s="296"/>
      <c r="BN664" s="296"/>
      <c r="BO664" s="296"/>
      <c r="BP664" s="296"/>
      <c r="BQ664" s="296"/>
      <c r="BR664" s="296"/>
      <c r="BS664" s="296"/>
      <c r="BT664" s="296"/>
      <c r="BU664" s="296"/>
      <c r="BV664" s="296"/>
      <c r="BW664" s="296"/>
      <c r="BX664" s="296"/>
      <c r="BY664" s="296"/>
      <c r="BZ664" s="296"/>
      <c r="CA664" s="296"/>
      <c r="CB664" s="296"/>
      <c r="CC664" s="296"/>
      <c r="CD664" s="296"/>
      <c r="CE664" s="296"/>
      <c r="CF664" s="296"/>
      <c r="CG664" s="296"/>
      <c r="CH664" s="296"/>
      <c r="CI664" s="296"/>
      <c r="CJ664" s="296"/>
      <c r="CK664" s="296"/>
      <c r="CL664" s="296"/>
      <c r="CM664" s="296"/>
      <c r="CN664" s="296"/>
      <c r="CO664" s="296"/>
      <c r="CP664" s="296"/>
      <c r="CQ664" s="296"/>
      <c r="CR664" s="296"/>
      <c r="CS664" s="296"/>
      <c r="CT664" s="296"/>
      <c r="CU664" s="296"/>
      <c r="CV664" s="296"/>
      <c r="CW664" s="296"/>
      <c r="CX664" s="296"/>
      <c r="CY664" s="296"/>
      <c r="CZ664" s="296"/>
      <c r="DA664" s="296"/>
      <c r="DB664" s="296"/>
      <c r="DC664" s="296"/>
      <c r="DD664" s="296"/>
      <c r="DE664" s="296"/>
      <c r="DF664" s="296"/>
      <c r="DG664" s="296"/>
      <c r="DH664" s="296"/>
      <c r="DI664" s="296"/>
      <c r="DJ664" s="296"/>
      <c r="DK664" s="296"/>
      <c r="DL664" s="296"/>
      <c r="DM664" s="296"/>
      <c r="DN664" s="296"/>
      <c r="DO664" s="296"/>
      <c r="DP664" s="296"/>
      <c r="DQ664" s="296"/>
      <c r="DR664" s="296"/>
      <c r="DS664" s="296"/>
      <c r="DT664" s="296"/>
      <c r="DU664" s="296"/>
      <c r="DV664" s="296"/>
      <c r="DW664" s="296"/>
      <c r="DX664" s="296"/>
      <c r="DY664" s="296"/>
      <c r="DZ664" s="296"/>
      <c r="EA664" s="296"/>
      <c r="EB664" s="296"/>
    </row>
    <row r="665" spans="1:132" s="292" customFormat="1" ht="37.5" x14ac:dyDescent="0.2">
      <c r="A665" s="541" t="s">
        <v>8428</v>
      </c>
      <c r="B665" s="539"/>
      <c r="C665" s="333" t="s">
        <v>8475</v>
      </c>
      <c r="D665" s="333" t="s">
        <v>8440</v>
      </c>
      <c r="E665" s="337"/>
      <c r="F665" s="308">
        <v>3750</v>
      </c>
      <c r="G665" s="296"/>
      <c r="H665" s="296"/>
      <c r="I665" s="296"/>
      <c r="J665" s="296"/>
      <c r="K665" s="296"/>
      <c r="L665" s="296"/>
      <c r="M665" s="296"/>
      <c r="N665" s="296"/>
      <c r="O665" s="296"/>
      <c r="P665" s="296"/>
      <c r="Q665" s="296"/>
      <c r="R665" s="296"/>
      <c r="S665" s="296"/>
      <c r="T665" s="296"/>
      <c r="U665" s="296"/>
      <c r="V665" s="296"/>
      <c r="W665" s="296"/>
      <c r="X665" s="296"/>
      <c r="Y665" s="296"/>
      <c r="Z665" s="296"/>
      <c r="AA665" s="296"/>
      <c r="AB665" s="296"/>
      <c r="AC665" s="296"/>
      <c r="AD665" s="296"/>
      <c r="AE665" s="296"/>
      <c r="AF665" s="296"/>
      <c r="AG665" s="296"/>
      <c r="AH665" s="296"/>
      <c r="AI665" s="296"/>
      <c r="AJ665" s="296"/>
      <c r="AK665" s="296"/>
      <c r="AL665" s="296"/>
      <c r="AM665" s="296"/>
      <c r="AN665" s="296"/>
      <c r="AO665" s="296"/>
      <c r="AP665" s="296"/>
      <c r="AQ665" s="296"/>
      <c r="AR665" s="296"/>
      <c r="AS665" s="296"/>
      <c r="AT665" s="296"/>
      <c r="AU665" s="296"/>
      <c r="AV665" s="296"/>
      <c r="AW665" s="296"/>
      <c r="AX665" s="296"/>
      <c r="AY665" s="296"/>
      <c r="AZ665" s="296"/>
      <c r="BA665" s="296"/>
      <c r="BB665" s="296"/>
      <c r="BC665" s="296"/>
      <c r="BD665" s="296"/>
      <c r="BE665" s="296"/>
      <c r="BF665" s="296"/>
      <c r="BG665" s="296"/>
      <c r="BH665" s="296"/>
      <c r="BI665" s="296"/>
      <c r="BJ665" s="296"/>
      <c r="BK665" s="296"/>
      <c r="BL665" s="296"/>
      <c r="BM665" s="296"/>
      <c r="BN665" s="296"/>
      <c r="BO665" s="296"/>
      <c r="BP665" s="296"/>
      <c r="BQ665" s="296"/>
      <c r="BR665" s="296"/>
      <c r="BS665" s="296"/>
      <c r="BT665" s="296"/>
      <c r="BU665" s="296"/>
      <c r="BV665" s="296"/>
      <c r="BW665" s="296"/>
      <c r="BX665" s="296"/>
      <c r="BY665" s="296"/>
      <c r="BZ665" s="296"/>
      <c r="CA665" s="296"/>
      <c r="CB665" s="296"/>
      <c r="CC665" s="296"/>
      <c r="CD665" s="296"/>
      <c r="CE665" s="296"/>
      <c r="CF665" s="296"/>
      <c r="CG665" s="296"/>
      <c r="CH665" s="296"/>
      <c r="CI665" s="296"/>
      <c r="CJ665" s="296"/>
      <c r="CK665" s="296"/>
      <c r="CL665" s="296"/>
      <c r="CM665" s="296"/>
      <c r="CN665" s="296"/>
      <c r="CO665" s="296"/>
      <c r="CP665" s="296"/>
      <c r="CQ665" s="296"/>
      <c r="CR665" s="296"/>
      <c r="CS665" s="296"/>
      <c r="CT665" s="296"/>
      <c r="CU665" s="296"/>
      <c r="CV665" s="296"/>
      <c r="CW665" s="296"/>
      <c r="CX665" s="296"/>
      <c r="CY665" s="296"/>
      <c r="CZ665" s="296"/>
      <c r="DA665" s="296"/>
      <c r="DB665" s="296"/>
      <c r="DC665" s="296"/>
      <c r="DD665" s="296"/>
      <c r="DE665" s="296"/>
      <c r="DF665" s="296"/>
      <c r="DG665" s="296"/>
      <c r="DH665" s="296"/>
      <c r="DI665" s="296"/>
      <c r="DJ665" s="296"/>
      <c r="DK665" s="296"/>
      <c r="DL665" s="296"/>
      <c r="DM665" s="296"/>
      <c r="DN665" s="296"/>
      <c r="DO665" s="296"/>
      <c r="DP665" s="296"/>
      <c r="DQ665" s="296"/>
      <c r="DR665" s="296"/>
      <c r="DS665" s="296"/>
      <c r="DT665" s="296"/>
      <c r="DU665" s="296"/>
      <c r="DV665" s="296"/>
      <c r="DW665" s="296"/>
      <c r="DX665" s="296"/>
      <c r="DY665" s="296"/>
      <c r="DZ665" s="296"/>
      <c r="EA665" s="296"/>
      <c r="EB665" s="296"/>
    </row>
    <row r="666" spans="1:132" s="292" customFormat="1" x14ac:dyDescent="0.2">
      <c r="A666" s="330" t="s">
        <v>8476</v>
      </c>
      <c r="B666" s="331" t="s">
        <v>8477</v>
      </c>
      <c r="C666" s="331" t="s">
        <v>8478</v>
      </c>
      <c r="D666" s="331" t="s">
        <v>8427</v>
      </c>
      <c r="E666" s="301">
        <v>2200</v>
      </c>
      <c r="F666" s="308">
        <v>2200</v>
      </c>
      <c r="G666" s="296"/>
      <c r="H666" s="296"/>
      <c r="I666" s="296"/>
      <c r="J666" s="296"/>
      <c r="K666" s="296"/>
      <c r="L666" s="296"/>
      <c r="M666" s="296"/>
      <c r="N666" s="296"/>
      <c r="O666" s="296"/>
      <c r="P666" s="296"/>
      <c r="Q666" s="296"/>
      <c r="R666" s="296"/>
      <c r="S666" s="296"/>
      <c r="T666" s="296"/>
      <c r="U666" s="296"/>
      <c r="V666" s="296"/>
      <c r="W666" s="296"/>
      <c r="X666" s="296"/>
      <c r="Y666" s="296"/>
      <c r="Z666" s="296"/>
      <c r="AA666" s="296"/>
      <c r="AB666" s="296"/>
      <c r="AC666" s="296"/>
      <c r="AD666" s="296"/>
      <c r="AE666" s="296"/>
      <c r="AF666" s="296"/>
      <c r="AG666" s="296"/>
      <c r="AH666" s="296"/>
      <c r="AI666" s="296"/>
      <c r="AJ666" s="296"/>
      <c r="AK666" s="296"/>
      <c r="AL666" s="296"/>
      <c r="AM666" s="296"/>
      <c r="AN666" s="296"/>
      <c r="AO666" s="296"/>
      <c r="AP666" s="296"/>
      <c r="AQ666" s="296"/>
      <c r="AR666" s="296"/>
      <c r="AS666" s="296"/>
      <c r="AT666" s="296"/>
      <c r="AU666" s="296"/>
      <c r="AV666" s="296"/>
      <c r="AW666" s="296"/>
      <c r="AX666" s="296"/>
      <c r="AY666" s="296"/>
      <c r="AZ666" s="296"/>
      <c r="BA666" s="296"/>
      <c r="BB666" s="296"/>
      <c r="BC666" s="296"/>
      <c r="BD666" s="296"/>
      <c r="BE666" s="296"/>
      <c r="BF666" s="296"/>
      <c r="BG666" s="296"/>
      <c r="BH666" s="296"/>
      <c r="BI666" s="296"/>
      <c r="BJ666" s="296"/>
      <c r="BK666" s="296"/>
      <c r="BL666" s="296"/>
      <c r="BM666" s="296"/>
      <c r="BN666" s="296"/>
      <c r="BO666" s="296"/>
      <c r="BP666" s="296"/>
      <c r="BQ666" s="296"/>
      <c r="BR666" s="296"/>
      <c r="BS666" s="296"/>
      <c r="BT666" s="296"/>
      <c r="BU666" s="296"/>
      <c r="BV666" s="296"/>
      <c r="BW666" s="296"/>
      <c r="BX666" s="296"/>
      <c r="BY666" s="296"/>
      <c r="BZ666" s="296"/>
      <c r="CA666" s="296"/>
      <c r="CB666" s="296"/>
      <c r="CC666" s="296"/>
      <c r="CD666" s="296"/>
      <c r="CE666" s="296"/>
      <c r="CF666" s="296"/>
      <c r="CG666" s="296"/>
      <c r="CH666" s="296"/>
      <c r="CI666" s="296"/>
      <c r="CJ666" s="296"/>
      <c r="CK666" s="296"/>
      <c r="CL666" s="296"/>
      <c r="CM666" s="296"/>
      <c r="CN666" s="296"/>
      <c r="CO666" s="296"/>
      <c r="CP666" s="296"/>
      <c r="CQ666" s="296"/>
      <c r="CR666" s="296"/>
      <c r="CS666" s="296"/>
      <c r="CT666" s="296"/>
      <c r="CU666" s="296"/>
      <c r="CV666" s="296"/>
      <c r="CW666" s="296"/>
      <c r="CX666" s="296"/>
      <c r="CY666" s="296"/>
      <c r="CZ666" s="296"/>
      <c r="DA666" s="296"/>
      <c r="DB666" s="296"/>
      <c r="DC666" s="296"/>
      <c r="DD666" s="296"/>
      <c r="DE666" s="296"/>
      <c r="DF666" s="296"/>
      <c r="DG666" s="296"/>
      <c r="DH666" s="296"/>
      <c r="DI666" s="296"/>
      <c r="DJ666" s="296"/>
      <c r="DK666" s="296"/>
      <c r="DL666" s="296"/>
      <c r="DM666" s="296"/>
      <c r="DN666" s="296"/>
      <c r="DO666" s="296"/>
      <c r="DP666" s="296"/>
      <c r="DQ666" s="296"/>
      <c r="DR666" s="296"/>
      <c r="DS666" s="296"/>
      <c r="DT666" s="296"/>
      <c r="DU666" s="296"/>
      <c r="DV666" s="296"/>
      <c r="DW666" s="296"/>
      <c r="DX666" s="296"/>
      <c r="DY666" s="296"/>
      <c r="DZ666" s="296"/>
      <c r="EA666" s="296"/>
      <c r="EB666" s="296"/>
    </row>
    <row r="667" spans="1:132" s="292" customFormat="1" x14ac:dyDescent="0.2">
      <c r="A667" s="330" t="s">
        <v>8479</v>
      </c>
      <c r="B667" s="331" t="s">
        <v>8480</v>
      </c>
      <c r="C667" s="331" t="s">
        <v>8481</v>
      </c>
      <c r="D667" s="331" t="s">
        <v>7188</v>
      </c>
      <c r="E667" s="301">
        <v>1250</v>
      </c>
      <c r="F667" s="308">
        <v>1250</v>
      </c>
      <c r="G667" s="296"/>
      <c r="H667" s="296"/>
      <c r="I667" s="296"/>
      <c r="J667" s="296"/>
      <c r="K667" s="296"/>
      <c r="L667" s="296"/>
      <c r="M667" s="296"/>
      <c r="N667" s="296"/>
      <c r="O667" s="296"/>
      <c r="P667" s="296"/>
      <c r="Q667" s="296"/>
      <c r="R667" s="296"/>
      <c r="S667" s="296"/>
      <c r="T667" s="296"/>
      <c r="U667" s="296"/>
      <c r="V667" s="296"/>
      <c r="W667" s="296"/>
      <c r="X667" s="296"/>
      <c r="Y667" s="296"/>
      <c r="Z667" s="296"/>
      <c r="AA667" s="296"/>
      <c r="AB667" s="296"/>
      <c r="AC667" s="296"/>
      <c r="AD667" s="296"/>
      <c r="AE667" s="296"/>
      <c r="AF667" s="296"/>
      <c r="AG667" s="296"/>
      <c r="AH667" s="296"/>
      <c r="AI667" s="296"/>
      <c r="AJ667" s="296"/>
      <c r="AK667" s="296"/>
      <c r="AL667" s="296"/>
      <c r="AM667" s="296"/>
      <c r="AN667" s="296"/>
      <c r="AO667" s="296"/>
      <c r="AP667" s="296"/>
      <c r="AQ667" s="296"/>
      <c r="AR667" s="296"/>
      <c r="AS667" s="296"/>
      <c r="AT667" s="296"/>
      <c r="AU667" s="296"/>
      <c r="AV667" s="296"/>
      <c r="AW667" s="296"/>
      <c r="AX667" s="296"/>
      <c r="AY667" s="296"/>
      <c r="AZ667" s="296"/>
      <c r="BA667" s="296"/>
      <c r="BB667" s="296"/>
      <c r="BC667" s="296"/>
      <c r="BD667" s="296"/>
      <c r="BE667" s="296"/>
      <c r="BF667" s="296"/>
      <c r="BG667" s="296"/>
      <c r="BH667" s="296"/>
      <c r="BI667" s="296"/>
      <c r="BJ667" s="296"/>
      <c r="BK667" s="296"/>
      <c r="BL667" s="296"/>
      <c r="BM667" s="296"/>
      <c r="BN667" s="296"/>
      <c r="BO667" s="296"/>
      <c r="BP667" s="296"/>
      <c r="BQ667" s="296"/>
      <c r="BR667" s="296"/>
      <c r="BS667" s="296"/>
      <c r="BT667" s="296"/>
      <c r="BU667" s="296"/>
      <c r="BV667" s="296"/>
      <c r="BW667" s="296"/>
      <c r="BX667" s="296"/>
      <c r="BY667" s="296"/>
      <c r="BZ667" s="296"/>
      <c r="CA667" s="296"/>
      <c r="CB667" s="296"/>
      <c r="CC667" s="296"/>
      <c r="CD667" s="296"/>
      <c r="CE667" s="296"/>
      <c r="CF667" s="296"/>
      <c r="CG667" s="296"/>
      <c r="CH667" s="296"/>
      <c r="CI667" s="296"/>
      <c r="CJ667" s="296"/>
      <c r="CK667" s="296"/>
      <c r="CL667" s="296"/>
      <c r="CM667" s="296"/>
      <c r="CN667" s="296"/>
      <c r="CO667" s="296"/>
      <c r="CP667" s="296"/>
      <c r="CQ667" s="296"/>
      <c r="CR667" s="296"/>
      <c r="CS667" s="296"/>
      <c r="CT667" s="296"/>
      <c r="CU667" s="296"/>
      <c r="CV667" s="296"/>
      <c r="CW667" s="296"/>
      <c r="CX667" s="296"/>
      <c r="CY667" s="296"/>
      <c r="CZ667" s="296"/>
      <c r="DA667" s="296"/>
      <c r="DB667" s="296"/>
      <c r="DC667" s="296"/>
      <c r="DD667" s="296"/>
      <c r="DE667" s="296"/>
      <c r="DF667" s="296"/>
      <c r="DG667" s="296"/>
      <c r="DH667" s="296"/>
      <c r="DI667" s="296"/>
      <c r="DJ667" s="296"/>
      <c r="DK667" s="296"/>
      <c r="DL667" s="296"/>
      <c r="DM667" s="296"/>
      <c r="DN667" s="296"/>
      <c r="DO667" s="296"/>
      <c r="DP667" s="296"/>
      <c r="DQ667" s="296"/>
      <c r="DR667" s="296"/>
      <c r="DS667" s="296"/>
      <c r="DT667" s="296"/>
      <c r="DU667" s="296"/>
      <c r="DV667" s="296"/>
      <c r="DW667" s="296"/>
      <c r="DX667" s="296"/>
      <c r="DY667" s="296"/>
      <c r="DZ667" s="296"/>
      <c r="EA667" s="296"/>
      <c r="EB667" s="296"/>
    </row>
    <row r="668" spans="1:132" s="292" customFormat="1" x14ac:dyDescent="0.2">
      <c r="A668" s="332" t="s">
        <v>8482</v>
      </c>
      <c r="B668" s="333" t="s">
        <v>8483</v>
      </c>
      <c r="C668" s="333" t="s">
        <v>8484</v>
      </c>
      <c r="D668" s="333" t="s">
        <v>2715</v>
      </c>
      <c r="E668" s="337">
        <v>4200</v>
      </c>
      <c r="F668" s="308">
        <v>4200</v>
      </c>
      <c r="G668" s="296"/>
      <c r="H668" s="296"/>
      <c r="I668" s="296"/>
      <c r="J668" s="296"/>
      <c r="K668" s="296"/>
      <c r="L668" s="296"/>
      <c r="M668" s="296"/>
      <c r="N668" s="296"/>
      <c r="O668" s="296"/>
      <c r="P668" s="296"/>
      <c r="Q668" s="296"/>
      <c r="R668" s="296"/>
      <c r="S668" s="296"/>
      <c r="T668" s="296"/>
      <c r="U668" s="296"/>
      <c r="V668" s="296"/>
      <c r="W668" s="296"/>
      <c r="X668" s="296"/>
      <c r="Y668" s="296"/>
      <c r="Z668" s="296"/>
      <c r="AA668" s="296"/>
      <c r="AB668" s="296"/>
      <c r="AC668" s="296"/>
      <c r="AD668" s="296"/>
      <c r="AE668" s="296"/>
      <c r="AF668" s="296"/>
      <c r="AG668" s="296"/>
      <c r="AH668" s="296"/>
      <c r="AI668" s="296"/>
      <c r="AJ668" s="296"/>
      <c r="AK668" s="296"/>
      <c r="AL668" s="296"/>
      <c r="AM668" s="296"/>
      <c r="AN668" s="296"/>
      <c r="AO668" s="296"/>
      <c r="AP668" s="296"/>
      <c r="AQ668" s="296"/>
      <c r="AR668" s="296"/>
      <c r="AS668" s="296"/>
      <c r="AT668" s="296"/>
      <c r="AU668" s="296"/>
      <c r="AV668" s="296"/>
      <c r="AW668" s="296"/>
      <c r="AX668" s="296"/>
      <c r="AY668" s="296"/>
      <c r="AZ668" s="296"/>
      <c r="BA668" s="296"/>
      <c r="BB668" s="296"/>
      <c r="BC668" s="296"/>
      <c r="BD668" s="296"/>
      <c r="BE668" s="296"/>
      <c r="BF668" s="296"/>
      <c r="BG668" s="296"/>
      <c r="BH668" s="296"/>
      <c r="BI668" s="296"/>
      <c r="BJ668" s="296"/>
      <c r="BK668" s="296"/>
      <c r="BL668" s="296"/>
      <c r="BM668" s="296"/>
      <c r="BN668" s="296"/>
      <c r="BO668" s="296"/>
      <c r="BP668" s="296"/>
      <c r="BQ668" s="296"/>
      <c r="BR668" s="296"/>
      <c r="BS668" s="296"/>
      <c r="BT668" s="296"/>
      <c r="BU668" s="296"/>
      <c r="BV668" s="296"/>
      <c r="BW668" s="296"/>
      <c r="BX668" s="296"/>
      <c r="BY668" s="296"/>
      <c r="BZ668" s="296"/>
      <c r="CA668" s="296"/>
      <c r="CB668" s="296"/>
      <c r="CC668" s="296"/>
      <c r="CD668" s="296"/>
      <c r="CE668" s="296"/>
      <c r="CF668" s="296"/>
      <c r="CG668" s="296"/>
      <c r="CH668" s="296"/>
      <c r="CI668" s="296"/>
      <c r="CJ668" s="296"/>
      <c r="CK668" s="296"/>
      <c r="CL668" s="296"/>
      <c r="CM668" s="296"/>
      <c r="CN668" s="296"/>
      <c r="CO668" s="296"/>
      <c r="CP668" s="296"/>
      <c r="CQ668" s="296"/>
      <c r="CR668" s="296"/>
      <c r="CS668" s="296"/>
      <c r="CT668" s="296"/>
      <c r="CU668" s="296"/>
      <c r="CV668" s="296"/>
      <c r="CW668" s="296"/>
      <c r="CX668" s="296"/>
      <c r="CY668" s="296"/>
      <c r="CZ668" s="296"/>
      <c r="DA668" s="296"/>
      <c r="DB668" s="296"/>
      <c r="DC668" s="296"/>
      <c r="DD668" s="296"/>
      <c r="DE668" s="296"/>
      <c r="DF668" s="296"/>
      <c r="DG668" s="296"/>
      <c r="DH668" s="296"/>
      <c r="DI668" s="296"/>
      <c r="DJ668" s="296"/>
      <c r="DK668" s="296"/>
      <c r="DL668" s="296"/>
      <c r="DM668" s="296"/>
      <c r="DN668" s="296"/>
      <c r="DO668" s="296"/>
      <c r="DP668" s="296"/>
      <c r="DQ668" s="296"/>
      <c r="DR668" s="296"/>
      <c r="DS668" s="296"/>
      <c r="DT668" s="296"/>
      <c r="DU668" s="296"/>
      <c r="DV668" s="296"/>
      <c r="DW668" s="296"/>
      <c r="DX668" s="296"/>
      <c r="DY668" s="296"/>
      <c r="DZ668" s="296"/>
      <c r="EA668" s="296"/>
      <c r="EB668" s="296"/>
    </row>
    <row r="669" spans="1:132" s="292" customFormat="1" ht="37.5" x14ac:dyDescent="0.2">
      <c r="A669" s="338" t="s">
        <v>8485</v>
      </c>
      <c r="B669" s="335" t="s">
        <v>8486</v>
      </c>
      <c r="C669" s="335" t="s">
        <v>7188</v>
      </c>
      <c r="D669" s="335" t="s">
        <v>8458</v>
      </c>
      <c r="E669" s="308">
        <v>3000</v>
      </c>
      <c r="F669" s="308">
        <v>3000</v>
      </c>
      <c r="G669" s="296"/>
      <c r="H669" s="296"/>
      <c r="I669" s="296"/>
      <c r="J669" s="296"/>
      <c r="K669" s="296"/>
      <c r="L669" s="296"/>
      <c r="M669" s="296"/>
      <c r="N669" s="296"/>
      <c r="O669" s="296"/>
      <c r="P669" s="296"/>
      <c r="Q669" s="296"/>
      <c r="R669" s="296"/>
      <c r="S669" s="296"/>
      <c r="T669" s="296"/>
      <c r="U669" s="296"/>
      <c r="V669" s="296"/>
      <c r="W669" s="296"/>
      <c r="X669" s="296"/>
      <c r="Y669" s="296"/>
      <c r="Z669" s="296"/>
      <c r="AA669" s="296"/>
      <c r="AB669" s="296"/>
      <c r="AC669" s="296"/>
      <c r="AD669" s="296"/>
      <c r="AE669" s="296"/>
      <c r="AF669" s="296"/>
      <c r="AG669" s="296"/>
      <c r="AH669" s="296"/>
      <c r="AI669" s="296"/>
      <c r="AJ669" s="296"/>
      <c r="AK669" s="296"/>
      <c r="AL669" s="296"/>
      <c r="AM669" s="296"/>
      <c r="AN669" s="296"/>
      <c r="AO669" s="296"/>
      <c r="AP669" s="296"/>
      <c r="AQ669" s="296"/>
      <c r="AR669" s="296"/>
      <c r="AS669" s="296"/>
      <c r="AT669" s="296"/>
      <c r="AU669" s="296"/>
      <c r="AV669" s="296"/>
      <c r="AW669" s="296"/>
      <c r="AX669" s="296"/>
      <c r="AY669" s="296"/>
      <c r="AZ669" s="296"/>
      <c r="BA669" s="296"/>
      <c r="BB669" s="296"/>
      <c r="BC669" s="296"/>
      <c r="BD669" s="296"/>
      <c r="BE669" s="296"/>
      <c r="BF669" s="296"/>
      <c r="BG669" s="296"/>
      <c r="BH669" s="296"/>
      <c r="BI669" s="296"/>
      <c r="BJ669" s="296"/>
      <c r="BK669" s="296"/>
      <c r="BL669" s="296"/>
      <c r="BM669" s="296"/>
      <c r="BN669" s="296"/>
      <c r="BO669" s="296"/>
      <c r="BP669" s="296"/>
      <c r="BQ669" s="296"/>
      <c r="BR669" s="296"/>
      <c r="BS669" s="296"/>
      <c r="BT669" s="296"/>
      <c r="BU669" s="296"/>
      <c r="BV669" s="296"/>
      <c r="BW669" s="296"/>
      <c r="BX669" s="296"/>
      <c r="BY669" s="296"/>
      <c r="BZ669" s="296"/>
      <c r="CA669" s="296"/>
      <c r="CB669" s="296"/>
      <c r="CC669" s="296"/>
      <c r="CD669" s="296"/>
      <c r="CE669" s="296"/>
      <c r="CF669" s="296"/>
      <c r="CG669" s="296"/>
      <c r="CH669" s="296"/>
      <c r="CI669" s="296"/>
      <c r="CJ669" s="296"/>
      <c r="CK669" s="296"/>
      <c r="CL669" s="296"/>
      <c r="CM669" s="296"/>
      <c r="CN669" s="296"/>
      <c r="CO669" s="296"/>
      <c r="CP669" s="296"/>
      <c r="CQ669" s="296"/>
      <c r="CR669" s="296"/>
      <c r="CS669" s="296"/>
      <c r="CT669" s="296"/>
      <c r="CU669" s="296"/>
      <c r="CV669" s="296"/>
      <c r="CW669" s="296"/>
      <c r="CX669" s="296"/>
      <c r="CY669" s="296"/>
      <c r="CZ669" s="296"/>
      <c r="DA669" s="296"/>
      <c r="DB669" s="296"/>
      <c r="DC669" s="296"/>
      <c r="DD669" s="296"/>
      <c r="DE669" s="296"/>
      <c r="DF669" s="296"/>
      <c r="DG669" s="296"/>
      <c r="DH669" s="296"/>
      <c r="DI669" s="296"/>
      <c r="DJ669" s="296"/>
      <c r="DK669" s="296"/>
      <c r="DL669" s="296"/>
      <c r="DM669" s="296"/>
      <c r="DN669" s="296"/>
      <c r="DO669" s="296"/>
      <c r="DP669" s="296"/>
      <c r="DQ669" s="296"/>
      <c r="DR669" s="296"/>
      <c r="DS669" s="296"/>
      <c r="DT669" s="296"/>
      <c r="DU669" s="296"/>
      <c r="DV669" s="296"/>
      <c r="DW669" s="296"/>
      <c r="DX669" s="296"/>
      <c r="DY669" s="296"/>
      <c r="DZ669" s="296"/>
      <c r="EA669" s="296"/>
      <c r="EB669" s="296"/>
    </row>
    <row r="670" spans="1:132" s="292" customFormat="1" x14ac:dyDescent="0.2">
      <c r="A670" s="529" t="s">
        <v>8487</v>
      </c>
      <c r="B670" s="530" t="s">
        <v>8488</v>
      </c>
      <c r="C670" s="530" t="s">
        <v>8466</v>
      </c>
      <c r="D670" s="530" t="s">
        <v>7972</v>
      </c>
      <c r="E670" s="337">
        <v>5500</v>
      </c>
      <c r="F670" s="526">
        <v>5500</v>
      </c>
      <c r="G670" s="296"/>
      <c r="H670" s="296"/>
      <c r="I670" s="296"/>
      <c r="J670" s="296"/>
      <c r="K670" s="296"/>
      <c r="L670" s="296"/>
      <c r="M670" s="296"/>
      <c r="N670" s="296"/>
      <c r="O670" s="296"/>
      <c r="P670" s="296"/>
      <c r="Q670" s="296"/>
      <c r="R670" s="296"/>
      <c r="S670" s="296"/>
      <c r="T670" s="296"/>
      <c r="U670" s="296"/>
      <c r="V670" s="296"/>
      <c r="W670" s="296"/>
      <c r="X670" s="296"/>
      <c r="Y670" s="296"/>
      <c r="Z670" s="296"/>
      <c r="AA670" s="296"/>
      <c r="AB670" s="296"/>
      <c r="AC670" s="296"/>
      <c r="AD670" s="296"/>
      <c r="AE670" s="296"/>
      <c r="AF670" s="296"/>
      <c r="AG670" s="296"/>
      <c r="AH670" s="296"/>
      <c r="AI670" s="296"/>
      <c r="AJ670" s="296"/>
      <c r="AK670" s="296"/>
      <c r="AL670" s="296"/>
      <c r="AM670" s="296"/>
      <c r="AN670" s="296"/>
      <c r="AO670" s="296"/>
      <c r="AP670" s="296"/>
      <c r="AQ670" s="296"/>
      <c r="AR670" s="296"/>
      <c r="AS670" s="296"/>
      <c r="AT670" s="296"/>
      <c r="AU670" s="296"/>
      <c r="AV670" s="296"/>
      <c r="AW670" s="296"/>
      <c r="AX670" s="296"/>
      <c r="AY670" s="296"/>
      <c r="AZ670" s="296"/>
      <c r="BA670" s="296"/>
      <c r="BB670" s="296"/>
      <c r="BC670" s="296"/>
      <c r="BD670" s="296"/>
      <c r="BE670" s="296"/>
      <c r="BF670" s="296"/>
      <c r="BG670" s="296"/>
      <c r="BH670" s="296"/>
      <c r="BI670" s="296"/>
      <c r="BJ670" s="296"/>
      <c r="BK670" s="296"/>
      <c r="BL670" s="296"/>
      <c r="BM670" s="296"/>
      <c r="BN670" s="296"/>
      <c r="BO670" s="296"/>
      <c r="BP670" s="296"/>
      <c r="BQ670" s="296"/>
      <c r="BR670" s="296"/>
      <c r="BS670" s="296"/>
      <c r="BT670" s="296"/>
      <c r="BU670" s="296"/>
      <c r="BV670" s="296"/>
      <c r="BW670" s="296"/>
      <c r="BX670" s="296"/>
      <c r="BY670" s="296"/>
      <c r="BZ670" s="296"/>
      <c r="CA670" s="296"/>
      <c r="CB670" s="296"/>
      <c r="CC670" s="296"/>
      <c r="CD670" s="296"/>
      <c r="CE670" s="296"/>
      <c r="CF670" s="296"/>
      <c r="CG670" s="296"/>
      <c r="CH670" s="296"/>
      <c r="CI670" s="296"/>
      <c r="CJ670" s="296"/>
      <c r="CK670" s="296"/>
      <c r="CL670" s="296"/>
      <c r="CM670" s="296"/>
      <c r="CN670" s="296"/>
      <c r="CO670" s="296"/>
      <c r="CP670" s="296"/>
      <c r="CQ670" s="296"/>
      <c r="CR670" s="296"/>
      <c r="CS670" s="296"/>
      <c r="CT670" s="296"/>
      <c r="CU670" s="296"/>
      <c r="CV670" s="296"/>
      <c r="CW670" s="296"/>
      <c r="CX670" s="296"/>
      <c r="CY670" s="296"/>
      <c r="CZ670" s="296"/>
      <c r="DA670" s="296"/>
      <c r="DB670" s="296"/>
      <c r="DC670" s="296"/>
      <c r="DD670" s="296"/>
      <c r="DE670" s="296"/>
      <c r="DF670" s="296"/>
      <c r="DG670" s="296"/>
      <c r="DH670" s="296"/>
      <c r="DI670" s="296"/>
      <c r="DJ670" s="296"/>
      <c r="DK670" s="296"/>
      <c r="DL670" s="296"/>
      <c r="DM670" s="296"/>
      <c r="DN670" s="296"/>
      <c r="DO670" s="296"/>
      <c r="DP670" s="296"/>
      <c r="DQ670" s="296"/>
      <c r="DR670" s="296"/>
      <c r="DS670" s="296"/>
      <c r="DT670" s="296"/>
      <c r="DU670" s="296"/>
      <c r="DV670" s="296"/>
      <c r="DW670" s="296"/>
      <c r="DX670" s="296"/>
      <c r="DY670" s="296"/>
      <c r="DZ670" s="296"/>
      <c r="EA670" s="296"/>
      <c r="EB670" s="296"/>
    </row>
    <row r="671" spans="1:132" s="292" customFormat="1" x14ac:dyDescent="0.2">
      <c r="A671" s="529"/>
      <c r="B671" s="530"/>
      <c r="C671" s="530"/>
      <c r="D671" s="530"/>
      <c r="E671" s="337"/>
      <c r="F671" s="526"/>
      <c r="G671" s="296"/>
      <c r="H671" s="296"/>
      <c r="I671" s="296"/>
      <c r="J671" s="296"/>
      <c r="K671" s="296"/>
      <c r="L671" s="296"/>
      <c r="M671" s="296"/>
      <c r="N671" s="296"/>
      <c r="O671" s="296"/>
      <c r="P671" s="296"/>
      <c r="Q671" s="296"/>
      <c r="R671" s="296"/>
      <c r="S671" s="296"/>
      <c r="T671" s="296"/>
      <c r="U671" s="296"/>
      <c r="V671" s="296"/>
      <c r="W671" s="296"/>
      <c r="X671" s="296"/>
      <c r="Y671" s="296"/>
      <c r="Z671" s="296"/>
      <c r="AA671" s="296"/>
      <c r="AB671" s="296"/>
      <c r="AC671" s="296"/>
      <c r="AD671" s="296"/>
      <c r="AE671" s="296"/>
      <c r="AF671" s="296"/>
      <c r="AG671" s="296"/>
      <c r="AH671" s="296"/>
      <c r="AI671" s="296"/>
      <c r="AJ671" s="296"/>
      <c r="AK671" s="296"/>
      <c r="AL671" s="296"/>
      <c r="AM671" s="296"/>
      <c r="AN671" s="296"/>
      <c r="AO671" s="296"/>
      <c r="AP671" s="296"/>
      <c r="AQ671" s="296"/>
      <c r="AR671" s="296"/>
      <c r="AS671" s="296"/>
      <c r="AT671" s="296"/>
      <c r="AU671" s="296"/>
      <c r="AV671" s="296"/>
      <c r="AW671" s="296"/>
      <c r="AX671" s="296"/>
      <c r="AY671" s="296"/>
      <c r="AZ671" s="296"/>
      <c r="BA671" s="296"/>
      <c r="BB671" s="296"/>
      <c r="BC671" s="296"/>
      <c r="BD671" s="296"/>
      <c r="BE671" s="296"/>
      <c r="BF671" s="296"/>
      <c r="BG671" s="296"/>
      <c r="BH671" s="296"/>
      <c r="BI671" s="296"/>
      <c r="BJ671" s="296"/>
      <c r="BK671" s="296"/>
      <c r="BL671" s="296"/>
      <c r="BM671" s="296"/>
      <c r="BN671" s="296"/>
      <c r="BO671" s="296"/>
      <c r="BP671" s="296"/>
      <c r="BQ671" s="296"/>
      <c r="BR671" s="296"/>
      <c r="BS671" s="296"/>
      <c r="BT671" s="296"/>
      <c r="BU671" s="296"/>
      <c r="BV671" s="296"/>
      <c r="BW671" s="296"/>
      <c r="BX671" s="296"/>
      <c r="BY671" s="296"/>
      <c r="BZ671" s="296"/>
      <c r="CA671" s="296"/>
      <c r="CB671" s="296"/>
      <c r="CC671" s="296"/>
      <c r="CD671" s="296"/>
      <c r="CE671" s="296"/>
      <c r="CF671" s="296"/>
      <c r="CG671" s="296"/>
      <c r="CH671" s="296"/>
      <c r="CI671" s="296"/>
      <c r="CJ671" s="296"/>
      <c r="CK671" s="296"/>
      <c r="CL671" s="296"/>
      <c r="CM671" s="296"/>
      <c r="CN671" s="296"/>
      <c r="CO671" s="296"/>
      <c r="CP671" s="296"/>
      <c r="CQ671" s="296"/>
      <c r="CR671" s="296"/>
      <c r="CS671" s="296"/>
      <c r="CT671" s="296"/>
      <c r="CU671" s="296"/>
      <c r="CV671" s="296"/>
      <c r="CW671" s="296"/>
      <c r="CX671" s="296"/>
      <c r="CY671" s="296"/>
      <c r="CZ671" s="296"/>
      <c r="DA671" s="296"/>
      <c r="DB671" s="296"/>
      <c r="DC671" s="296"/>
      <c r="DD671" s="296"/>
      <c r="DE671" s="296"/>
      <c r="DF671" s="296"/>
      <c r="DG671" s="296"/>
      <c r="DH671" s="296"/>
      <c r="DI671" s="296"/>
      <c r="DJ671" s="296"/>
      <c r="DK671" s="296"/>
      <c r="DL671" s="296"/>
      <c r="DM671" s="296"/>
      <c r="DN671" s="296"/>
      <c r="DO671" s="296"/>
      <c r="DP671" s="296"/>
      <c r="DQ671" s="296"/>
      <c r="DR671" s="296"/>
      <c r="DS671" s="296"/>
      <c r="DT671" s="296"/>
      <c r="DU671" s="296"/>
      <c r="DV671" s="296"/>
      <c r="DW671" s="296"/>
      <c r="DX671" s="296"/>
      <c r="DY671" s="296"/>
      <c r="DZ671" s="296"/>
      <c r="EA671" s="296"/>
      <c r="EB671" s="296"/>
    </row>
    <row r="672" spans="1:132" s="292" customFormat="1" x14ac:dyDescent="0.2">
      <c r="A672" s="529"/>
      <c r="B672" s="530"/>
      <c r="C672" s="530"/>
      <c r="D672" s="530"/>
      <c r="E672" s="337"/>
      <c r="F672" s="526"/>
      <c r="G672" s="296"/>
      <c r="H672" s="296"/>
      <c r="I672" s="296"/>
      <c r="J672" s="296"/>
      <c r="K672" s="296"/>
      <c r="L672" s="296"/>
      <c r="M672" s="296"/>
      <c r="N672" s="296"/>
      <c r="O672" s="296"/>
      <c r="P672" s="296"/>
      <c r="Q672" s="296"/>
      <c r="R672" s="296"/>
      <c r="S672" s="296"/>
      <c r="T672" s="296"/>
      <c r="U672" s="296"/>
      <c r="V672" s="296"/>
      <c r="W672" s="296"/>
      <c r="X672" s="296"/>
      <c r="Y672" s="296"/>
      <c r="Z672" s="296"/>
      <c r="AA672" s="296"/>
      <c r="AB672" s="296"/>
      <c r="AC672" s="296"/>
      <c r="AD672" s="296"/>
      <c r="AE672" s="296"/>
      <c r="AF672" s="296"/>
      <c r="AG672" s="296"/>
      <c r="AH672" s="296"/>
      <c r="AI672" s="296"/>
      <c r="AJ672" s="296"/>
      <c r="AK672" s="296"/>
      <c r="AL672" s="296"/>
      <c r="AM672" s="296"/>
      <c r="AN672" s="296"/>
      <c r="AO672" s="296"/>
      <c r="AP672" s="296"/>
      <c r="AQ672" s="296"/>
      <c r="AR672" s="296"/>
      <c r="AS672" s="296"/>
      <c r="AT672" s="296"/>
      <c r="AU672" s="296"/>
      <c r="AV672" s="296"/>
      <c r="AW672" s="296"/>
      <c r="AX672" s="296"/>
      <c r="AY672" s="296"/>
      <c r="AZ672" s="296"/>
      <c r="BA672" s="296"/>
      <c r="BB672" s="296"/>
      <c r="BC672" s="296"/>
      <c r="BD672" s="296"/>
      <c r="BE672" s="296"/>
      <c r="BF672" s="296"/>
      <c r="BG672" s="296"/>
      <c r="BH672" s="296"/>
      <c r="BI672" s="296"/>
      <c r="BJ672" s="296"/>
      <c r="BK672" s="296"/>
      <c r="BL672" s="296"/>
      <c r="BM672" s="296"/>
      <c r="BN672" s="296"/>
      <c r="BO672" s="296"/>
      <c r="BP672" s="296"/>
      <c r="BQ672" s="296"/>
      <c r="BR672" s="296"/>
      <c r="BS672" s="296"/>
      <c r="BT672" s="296"/>
      <c r="BU672" s="296"/>
      <c r="BV672" s="296"/>
      <c r="BW672" s="296"/>
      <c r="BX672" s="296"/>
      <c r="BY672" s="296"/>
      <c r="BZ672" s="296"/>
      <c r="CA672" s="296"/>
      <c r="CB672" s="296"/>
      <c r="CC672" s="296"/>
      <c r="CD672" s="296"/>
      <c r="CE672" s="296"/>
      <c r="CF672" s="296"/>
      <c r="CG672" s="296"/>
      <c r="CH672" s="296"/>
      <c r="CI672" s="296"/>
      <c r="CJ672" s="296"/>
      <c r="CK672" s="296"/>
      <c r="CL672" s="296"/>
      <c r="CM672" s="296"/>
      <c r="CN672" s="296"/>
      <c r="CO672" s="296"/>
      <c r="CP672" s="296"/>
      <c r="CQ672" s="296"/>
      <c r="CR672" s="296"/>
      <c r="CS672" s="296"/>
      <c r="CT672" s="296"/>
      <c r="CU672" s="296"/>
      <c r="CV672" s="296"/>
      <c r="CW672" s="296"/>
      <c r="CX672" s="296"/>
      <c r="CY672" s="296"/>
      <c r="CZ672" s="296"/>
      <c r="DA672" s="296"/>
      <c r="DB672" s="296"/>
      <c r="DC672" s="296"/>
      <c r="DD672" s="296"/>
      <c r="DE672" s="296"/>
      <c r="DF672" s="296"/>
      <c r="DG672" s="296"/>
      <c r="DH672" s="296"/>
      <c r="DI672" s="296"/>
      <c r="DJ672" s="296"/>
      <c r="DK672" s="296"/>
      <c r="DL672" s="296"/>
      <c r="DM672" s="296"/>
      <c r="DN672" s="296"/>
      <c r="DO672" s="296"/>
      <c r="DP672" s="296"/>
      <c r="DQ672" s="296"/>
      <c r="DR672" s="296"/>
      <c r="DS672" s="296"/>
      <c r="DT672" s="296"/>
      <c r="DU672" s="296"/>
      <c r="DV672" s="296"/>
      <c r="DW672" s="296"/>
      <c r="DX672" s="296"/>
      <c r="DY672" s="296"/>
      <c r="DZ672" s="296"/>
      <c r="EA672" s="296"/>
      <c r="EB672" s="296"/>
    </row>
    <row r="673" spans="1:132" s="292" customFormat="1" ht="37.5" x14ac:dyDescent="0.2">
      <c r="A673" s="338" t="s">
        <v>8489</v>
      </c>
      <c r="B673" s="335" t="s">
        <v>8490</v>
      </c>
      <c r="C673" s="335" t="s">
        <v>8488</v>
      </c>
      <c r="D673" s="335" t="s">
        <v>2704</v>
      </c>
      <c r="E673" s="308">
        <v>5500</v>
      </c>
      <c r="F673" s="308">
        <v>5500</v>
      </c>
      <c r="G673" s="296"/>
      <c r="H673" s="296"/>
      <c r="I673" s="296"/>
      <c r="J673" s="296"/>
      <c r="K673" s="296"/>
      <c r="L673" s="296"/>
      <c r="M673" s="296"/>
      <c r="N673" s="296"/>
      <c r="O673" s="296"/>
      <c r="P673" s="296"/>
      <c r="Q673" s="296"/>
      <c r="R673" s="296"/>
      <c r="S673" s="296"/>
      <c r="T673" s="296"/>
      <c r="U673" s="296"/>
      <c r="V673" s="296"/>
      <c r="W673" s="296"/>
      <c r="X673" s="296"/>
      <c r="Y673" s="296"/>
      <c r="Z673" s="296"/>
      <c r="AA673" s="296"/>
      <c r="AB673" s="296"/>
      <c r="AC673" s="296"/>
      <c r="AD673" s="296"/>
      <c r="AE673" s="296"/>
      <c r="AF673" s="296"/>
      <c r="AG673" s="296"/>
      <c r="AH673" s="296"/>
      <c r="AI673" s="296"/>
      <c r="AJ673" s="296"/>
      <c r="AK673" s="296"/>
      <c r="AL673" s="296"/>
      <c r="AM673" s="296"/>
      <c r="AN673" s="296"/>
      <c r="AO673" s="296"/>
      <c r="AP673" s="296"/>
      <c r="AQ673" s="296"/>
      <c r="AR673" s="296"/>
      <c r="AS673" s="296"/>
      <c r="AT673" s="296"/>
      <c r="AU673" s="296"/>
      <c r="AV673" s="296"/>
      <c r="AW673" s="296"/>
      <c r="AX673" s="296"/>
      <c r="AY673" s="296"/>
      <c r="AZ673" s="296"/>
      <c r="BA673" s="296"/>
      <c r="BB673" s="296"/>
      <c r="BC673" s="296"/>
      <c r="BD673" s="296"/>
      <c r="BE673" s="296"/>
      <c r="BF673" s="296"/>
      <c r="BG673" s="296"/>
      <c r="BH673" s="296"/>
      <c r="BI673" s="296"/>
      <c r="BJ673" s="296"/>
      <c r="BK673" s="296"/>
      <c r="BL673" s="296"/>
      <c r="BM673" s="296"/>
      <c r="BN673" s="296"/>
      <c r="BO673" s="296"/>
      <c r="BP673" s="296"/>
      <c r="BQ673" s="296"/>
      <c r="BR673" s="296"/>
      <c r="BS673" s="296"/>
      <c r="BT673" s="296"/>
      <c r="BU673" s="296"/>
      <c r="BV673" s="296"/>
      <c r="BW673" s="296"/>
      <c r="BX673" s="296"/>
      <c r="BY673" s="296"/>
      <c r="BZ673" s="296"/>
      <c r="CA673" s="296"/>
      <c r="CB673" s="296"/>
      <c r="CC673" s="296"/>
      <c r="CD673" s="296"/>
      <c r="CE673" s="296"/>
      <c r="CF673" s="296"/>
      <c r="CG673" s="296"/>
      <c r="CH673" s="296"/>
      <c r="CI673" s="296"/>
      <c r="CJ673" s="296"/>
      <c r="CK673" s="296"/>
      <c r="CL673" s="296"/>
      <c r="CM673" s="296"/>
      <c r="CN673" s="296"/>
      <c r="CO673" s="296"/>
      <c r="CP673" s="296"/>
      <c r="CQ673" s="296"/>
      <c r="CR673" s="296"/>
      <c r="CS673" s="296"/>
      <c r="CT673" s="296"/>
      <c r="CU673" s="296"/>
      <c r="CV673" s="296"/>
      <c r="CW673" s="296"/>
      <c r="CX673" s="296"/>
      <c r="CY673" s="296"/>
      <c r="CZ673" s="296"/>
      <c r="DA673" s="296"/>
      <c r="DB673" s="296"/>
      <c r="DC673" s="296"/>
      <c r="DD673" s="296"/>
      <c r="DE673" s="296"/>
      <c r="DF673" s="296"/>
      <c r="DG673" s="296"/>
      <c r="DH673" s="296"/>
      <c r="DI673" s="296"/>
      <c r="DJ673" s="296"/>
      <c r="DK673" s="296"/>
      <c r="DL673" s="296"/>
      <c r="DM673" s="296"/>
      <c r="DN673" s="296"/>
      <c r="DO673" s="296"/>
      <c r="DP673" s="296"/>
      <c r="DQ673" s="296"/>
      <c r="DR673" s="296"/>
      <c r="DS673" s="296"/>
      <c r="DT673" s="296"/>
      <c r="DU673" s="296"/>
      <c r="DV673" s="296"/>
      <c r="DW673" s="296"/>
      <c r="DX673" s="296"/>
      <c r="DY673" s="296"/>
      <c r="DZ673" s="296"/>
      <c r="EA673" s="296"/>
      <c r="EB673" s="296"/>
    </row>
    <row r="674" spans="1:132" s="292" customFormat="1" ht="37.5" x14ac:dyDescent="0.2">
      <c r="A674" s="338" t="s">
        <v>8491</v>
      </c>
      <c r="B674" s="335" t="s">
        <v>8492</v>
      </c>
      <c r="C674" s="335" t="s">
        <v>8488</v>
      </c>
      <c r="D674" s="335" t="s">
        <v>2704</v>
      </c>
      <c r="E674" s="337">
        <v>5500</v>
      </c>
      <c r="F674" s="308">
        <v>5500</v>
      </c>
      <c r="G674" s="296"/>
      <c r="H674" s="296"/>
      <c r="I674" s="296"/>
      <c r="J674" s="296"/>
      <c r="K674" s="296"/>
      <c r="L674" s="296"/>
      <c r="M674" s="296"/>
      <c r="N674" s="296"/>
      <c r="O674" s="296"/>
      <c r="P674" s="296"/>
      <c r="Q674" s="296"/>
      <c r="R674" s="296"/>
      <c r="S674" s="296"/>
      <c r="T674" s="296"/>
      <c r="U674" s="296"/>
      <c r="V674" s="296"/>
      <c r="W674" s="296"/>
      <c r="X674" s="296"/>
      <c r="Y674" s="296"/>
      <c r="Z674" s="296"/>
      <c r="AA674" s="296"/>
      <c r="AB674" s="296"/>
      <c r="AC674" s="296"/>
      <c r="AD674" s="296"/>
      <c r="AE674" s="296"/>
      <c r="AF674" s="296"/>
      <c r="AG674" s="296"/>
      <c r="AH674" s="296"/>
      <c r="AI674" s="296"/>
      <c r="AJ674" s="296"/>
      <c r="AK674" s="296"/>
      <c r="AL674" s="296"/>
      <c r="AM674" s="296"/>
      <c r="AN674" s="296"/>
      <c r="AO674" s="296"/>
      <c r="AP674" s="296"/>
      <c r="AQ674" s="296"/>
      <c r="AR674" s="296"/>
      <c r="AS674" s="296"/>
      <c r="AT674" s="296"/>
      <c r="AU674" s="296"/>
      <c r="AV674" s="296"/>
      <c r="AW674" s="296"/>
      <c r="AX674" s="296"/>
      <c r="AY674" s="296"/>
      <c r="AZ674" s="296"/>
      <c r="BA674" s="296"/>
      <c r="BB674" s="296"/>
      <c r="BC674" s="296"/>
      <c r="BD674" s="296"/>
      <c r="BE674" s="296"/>
      <c r="BF674" s="296"/>
      <c r="BG674" s="296"/>
      <c r="BH674" s="296"/>
      <c r="BI674" s="296"/>
      <c r="BJ674" s="296"/>
      <c r="BK674" s="296"/>
      <c r="BL674" s="296"/>
      <c r="BM674" s="296"/>
      <c r="BN674" s="296"/>
      <c r="BO674" s="296"/>
      <c r="BP674" s="296"/>
      <c r="BQ674" s="296"/>
      <c r="BR674" s="296"/>
      <c r="BS674" s="296"/>
      <c r="BT674" s="296"/>
      <c r="BU674" s="296"/>
      <c r="BV674" s="296"/>
      <c r="BW674" s="296"/>
      <c r="BX674" s="296"/>
      <c r="BY674" s="296"/>
      <c r="BZ674" s="296"/>
      <c r="CA674" s="296"/>
      <c r="CB674" s="296"/>
      <c r="CC674" s="296"/>
      <c r="CD674" s="296"/>
      <c r="CE674" s="296"/>
      <c r="CF674" s="296"/>
      <c r="CG674" s="296"/>
      <c r="CH674" s="296"/>
      <c r="CI674" s="296"/>
      <c r="CJ674" s="296"/>
      <c r="CK674" s="296"/>
      <c r="CL674" s="296"/>
      <c r="CM674" s="296"/>
      <c r="CN674" s="296"/>
      <c r="CO674" s="296"/>
      <c r="CP674" s="296"/>
      <c r="CQ674" s="296"/>
      <c r="CR674" s="296"/>
      <c r="CS674" s="296"/>
      <c r="CT674" s="296"/>
      <c r="CU674" s="296"/>
      <c r="CV674" s="296"/>
      <c r="CW674" s="296"/>
      <c r="CX674" s="296"/>
      <c r="CY674" s="296"/>
      <c r="CZ674" s="296"/>
      <c r="DA674" s="296"/>
      <c r="DB674" s="296"/>
      <c r="DC674" s="296"/>
      <c r="DD674" s="296"/>
      <c r="DE674" s="296"/>
      <c r="DF674" s="296"/>
      <c r="DG674" s="296"/>
      <c r="DH674" s="296"/>
      <c r="DI674" s="296"/>
      <c r="DJ674" s="296"/>
      <c r="DK674" s="296"/>
      <c r="DL674" s="296"/>
      <c r="DM674" s="296"/>
      <c r="DN674" s="296"/>
      <c r="DO674" s="296"/>
      <c r="DP674" s="296"/>
      <c r="DQ674" s="296"/>
      <c r="DR674" s="296"/>
      <c r="DS674" s="296"/>
      <c r="DT674" s="296"/>
      <c r="DU674" s="296"/>
      <c r="DV674" s="296"/>
      <c r="DW674" s="296"/>
      <c r="DX674" s="296"/>
      <c r="DY674" s="296"/>
      <c r="DZ674" s="296"/>
      <c r="EA674" s="296"/>
      <c r="EB674" s="296"/>
    </row>
    <row r="675" spans="1:132" s="292" customFormat="1" ht="37.5" x14ac:dyDescent="0.2">
      <c r="A675" s="338" t="s">
        <v>8493</v>
      </c>
      <c r="B675" s="335" t="s">
        <v>8494</v>
      </c>
      <c r="C675" s="335" t="s">
        <v>8495</v>
      </c>
      <c r="D675" s="335" t="s">
        <v>8496</v>
      </c>
      <c r="E675" s="337">
        <v>5500</v>
      </c>
      <c r="F675" s="308">
        <v>5500</v>
      </c>
      <c r="G675" s="296"/>
      <c r="H675" s="296"/>
      <c r="I675" s="296"/>
      <c r="J675" s="296"/>
      <c r="K675" s="296"/>
      <c r="L675" s="296"/>
      <c r="M675" s="296"/>
      <c r="N675" s="296"/>
      <c r="O675" s="296"/>
      <c r="P675" s="296"/>
      <c r="Q675" s="296"/>
      <c r="R675" s="296"/>
      <c r="S675" s="296"/>
      <c r="T675" s="296"/>
      <c r="U675" s="296"/>
      <c r="V675" s="296"/>
      <c r="W675" s="296"/>
      <c r="X675" s="296"/>
      <c r="Y675" s="296"/>
      <c r="Z675" s="296"/>
      <c r="AA675" s="296"/>
      <c r="AB675" s="296"/>
      <c r="AC675" s="296"/>
      <c r="AD675" s="296"/>
      <c r="AE675" s="296"/>
      <c r="AF675" s="296"/>
      <c r="AG675" s="296"/>
      <c r="AH675" s="296"/>
      <c r="AI675" s="296"/>
      <c r="AJ675" s="296"/>
      <c r="AK675" s="296"/>
      <c r="AL675" s="296"/>
      <c r="AM675" s="296"/>
      <c r="AN675" s="296"/>
      <c r="AO675" s="296"/>
      <c r="AP675" s="296"/>
      <c r="AQ675" s="296"/>
      <c r="AR675" s="296"/>
      <c r="AS675" s="296"/>
      <c r="AT675" s="296"/>
      <c r="AU675" s="296"/>
      <c r="AV675" s="296"/>
      <c r="AW675" s="296"/>
      <c r="AX675" s="296"/>
      <c r="AY675" s="296"/>
      <c r="AZ675" s="296"/>
      <c r="BA675" s="296"/>
      <c r="BB675" s="296"/>
      <c r="BC675" s="296"/>
      <c r="BD675" s="296"/>
      <c r="BE675" s="296"/>
      <c r="BF675" s="296"/>
      <c r="BG675" s="296"/>
      <c r="BH675" s="296"/>
      <c r="BI675" s="296"/>
      <c r="BJ675" s="296"/>
      <c r="BK675" s="296"/>
      <c r="BL675" s="296"/>
      <c r="BM675" s="296"/>
      <c r="BN675" s="296"/>
      <c r="BO675" s="296"/>
      <c r="BP675" s="296"/>
      <c r="BQ675" s="296"/>
      <c r="BR675" s="296"/>
      <c r="BS675" s="296"/>
      <c r="BT675" s="296"/>
      <c r="BU675" s="296"/>
      <c r="BV675" s="296"/>
      <c r="BW675" s="296"/>
      <c r="BX675" s="296"/>
      <c r="BY675" s="296"/>
      <c r="BZ675" s="296"/>
      <c r="CA675" s="296"/>
      <c r="CB675" s="296"/>
      <c r="CC675" s="296"/>
      <c r="CD675" s="296"/>
      <c r="CE675" s="296"/>
      <c r="CF675" s="296"/>
      <c r="CG675" s="296"/>
      <c r="CH675" s="296"/>
      <c r="CI675" s="296"/>
      <c r="CJ675" s="296"/>
      <c r="CK675" s="296"/>
      <c r="CL675" s="296"/>
      <c r="CM675" s="296"/>
      <c r="CN675" s="296"/>
      <c r="CO675" s="296"/>
      <c r="CP675" s="296"/>
      <c r="CQ675" s="296"/>
      <c r="CR675" s="296"/>
      <c r="CS675" s="296"/>
      <c r="CT675" s="296"/>
      <c r="CU675" s="296"/>
      <c r="CV675" s="296"/>
      <c r="CW675" s="296"/>
      <c r="CX675" s="296"/>
      <c r="CY675" s="296"/>
      <c r="CZ675" s="296"/>
      <c r="DA675" s="296"/>
      <c r="DB675" s="296"/>
      <c r="DC675" s="296"/>
      <c r="DD675" s="296"/>
      <c r="DE675" s="296"/>
      <c r="DF675" s="296"/>
      <c r="DG675" s="296"/>
      <c r="DH675" s="296"/>
      <c r="DI675" s="296"/>
      <c r="DJ675" s="296"/>
      <c r="DK675" s="296"/>
      <c r="DL675" s="296"/>
      <c r="DM675" s="296"/>
      <c r="DN675" s="296"/>
      <c r="DO675" s="296"/>
      <c r="DP675" s="296"/>
      <c r="DQ675" s="296"/>
      <c r="DR675" s="296"/>
      <c r="DS675" s="296"/>
      <c r="DT675" s="296"/>
      <c r="DU675" s="296"/>
      <c r="DV675" s="296"/>
      <c r="DW675" s="296"/>
      <c r="DX675" s="296"/>
      <c r="DY675" s="296"/>
      <c r="DZ675" s="296"/>
      <c r="EA675" s="296"/>
      <c r="EB675" s="296"/>
    </row>
    <row r="676" spans="1:132" s="292" customFormat="1" ht="37.5" x14ac:dyDescent="0.2">
      <c r="A676" s="338" t="s">
        <v>8497</v>
      </c>
      <c r="B676" s="335" t="s">
        <v>8498</v>
      </c>
      <c r="C676" s="335" t="s">
        <v>8495</v>
      </c>
      <c r="D676" s="335" t="s">
        <v>8496</v>
      </c>
      <c r="E676" s="337">
        <v>5500</v>
      </c>
      <c r="F676" s="308">
        <v>5500</v>
      </c>
      <c r="G676" s="296"/>
      <c r="H676" s="296"/>
      <c r="I676" s="296"/>
      <c r="J676" s="296"/>
      <c r="K676" s="296"/>
      <c r="L676" s="296"/>
      <c r="M676" s="296"/>
      <c r="N676" s="296"/>
      <c r="O676" s="296"/>
      <c r="P676" s="296"/>
      <c r="Q676" s="296"/>
      <c r="R676" s="296"/>
      <c r="S676" s="296"/>
      <c r="T676" s="296"/>
      <c r="U676" s="296"/>
      <c r="V676" s="296"/>
      <c r="W676" s="296"/>
      <c r="X676" s="296"/>
      <c r="Y676" s="296"/>
      <c r="Z676" s="296"/>
      <c r="AA676" s="296"/>
      <c r="AB676" s="296"/>
      <c r="AC676" s="296"/>
      <c r="AD676" s="296"/>
      <c r="AE676" s="296"/>
      <c r="AF676" s="296"/>
      <c r="AG676" s="296"/>
      <c r="AH676" s="296"/>
      <c r="AI676" s="296"/>
      <c r="AJ676" s="296"/>
      <c r="AK676" s="296"/>
      <c r="AL676" s="296"/>
      <c r="AM676" s="296"/>
      <c r="AN676" s="296"/>
      <c r="AO676" s="296"/>
      <c r="AP676" s="296"/>
      <c r="AQ676" s="296"/>
      <c r="AR676" s="296"/>
      <c r="AS676" s="296"/>
      <c r="AT676" s="296"/>
      <c r="AU676" s="296"/>
      <c r="AV676" s="296"/>
      <c r="AW676" s="296"/>
      <c r="AX676" s="296"/>
      <c r="AY676" s="296"/>
      <c r="AZ676" s="296"/>
      <c r="BA676" s="296"/>
      <c r="BB676" s="296"/>
      <c r="BC676" s="296"/>
      <c r="BD676" s="296"/>
      <c r="BE676" s="296"/>
      <c r="BF676" s="296"/>
      <c r="BG676" s="296"/>
      <c r="BH676" s="296"/>
      <c r="BI676" s="296"/>
      <c r="BJ676" s="296"/>
      <c r="BK676" s="296"/>
      <c r="BL676" s="296"/>
      <c r="BM676" s="296"/>
      <c r="BN676" s="296"/>
      <c r="BO676" s="296"/>
      <c r="BP676" s="296"/>
      <c r="BQ676" s="296"/>
      <c r="BR676" s="296"/>
      <c r="BS676" s="296"/>
      <c r="BT676" s="296"/>
      <c r="BU676" s="296"/>
      <c r="BV676" s="296"/>
      <c r="BW676" s="296"/>
      <c r="BX676" s="296"/>
      <c r="BY676" s="296"/>
      <c r="BZ676" s="296"/>
      <c r="CA676" s="296"/>
      <c r="CB676" s="296"/>
      <c r="CC676" s="296"/>
      <c r="CD676" s="296"/>
      <c r="CE676" s="296"/>
      <c r="CF676" s="296"/>
      <c r="CG676" s="296"/>
      <c r="CH676" s="296"/>
      <c r="CI676" s="296"/>
      <c r="CJ676" s="296"/>
      <c r="CK676" s="296"/>
      <c r="CL676" s="296"/>
      <c r="CM676" s="296"/>
      <c r="CN676" s="296"/>
      <c r="CO676" s="296"/>
      <c r="CP676" s="296"/>
      <c r="CQ676" s="296"/>
      <c r="CR676" s="296"/>
      <c r="CS676" s="296"/>
      <c r="CT676" s="296"/>
      <c r="CU676" s="296"/>
      <c r="CV676" s="296"/>
      <c r="CW676" s="296"/>
      <c r="CX676" s="296"/>
      <c r="CY676" s="296"/>
      <c r="CZ676" s="296"/>
      <c r="DA676" s="296"/>
      <c r="DB676" s="296"/>
      <c r="DC676" s="296"/>
      <c r="DD676" s="296"/>
      <c r="DE676" s="296"/>
      <c r="DF676" s="296"/>
      <c r="DG676" s="296"/>
      <c r="DH676" s="296"/>
      <c r="DI676" s="296"/>
      <c r="DJ676" s="296"/>
      <c r="DK676" s="296"/>
      <c r="DL676" s="296"/>
      <c r="DM676" s="296"/>
      <c r="DN676" s="296"/>
      <c r="DO676" s="296"/>
      <c r="DP676" s="296"/>
      <c r="DQ676" s="296"/>
      <c r="DR676" s="296"/>
      <c r="DS676" s="296"/>
      <c r="DT676" s="296"/>
      <c r="DU676" s="296"/>
      <c r="DV676" s="296"/>
      <c r="DW676" s="296"/>
      <c r="DX676" s="296"/>
      <c r="DY676" s="296"/>
      <c r="DZ676" s="296"/>
      <c r="EA676" s="296"/>
      <c r="EB676" s="296"/>
    </row>
    <row r="677" spans="1:132" s="292" customFormat="1" ht="37.5" x14ac:dyDescent="0.2">
      <c r="A677" s="338" t="s">
        <v>8499</v>
      </c>
      <c r="B677" s="335" t="s">
        <v>8500</v>
      </c>
      <c r="C677" s="335" t="s">
        <v>2704</v>
      </c>
      <c r="D677" s="335" t="s">
        <v>2717</v>
      </c>
      <c r="E677" s="337">
        <v>5500</v>
      </c>
      <c r="F677" s="308">
        <v>5500</v>
      </c>
      <c r="G677" s="296"/>
      <c r="H677" s="296"/>
      <c r="I677" s="296"/>
      <c r="J677" s="296"/>
      <c r="K677" s="296"/>
      <c r="L677" s="296"/>
      <c r="M677" s="296"/>
      <c r="N677" s="296"/>
      <c r="O677" s="296"/>
      <c r="P677" s="296"/>
      <c r="Q677" s="296"/>
      <c r="R677" s="296"/>
      <c r="S677" s="296"/>
      <c r="T677" s="296"/>
      <c r="U677" s="296"/>
      <c r="V677" s="296"/>
      <c r="W677" s="296"/>
      <c r="X677" s="296"/>
      <c r="Y677" s="296"/>
      <c r="Z677" s="296"/>
      <c r="AA677" s="296"/>
      <c r="AB677" s="296"/>
      <c r="AC677" s="296"/>
      <c r="AD677" s="296"/>
      <c r="AE677" s="296"/>
      <c r="AF677" s="296"/>
      <c r="AG677" s="296"/>
      <c r="AH677" s="296"/>
      <c r="AI677" s="296"/>
      <c r="AJ677" s="296"/>
      <c r="AK677" s="296"/>
      <c r="AL677" s="296"/>
      <c r="AM677" s="296"/>
      <c r="AN677" s="296"/>
      <c r="AO677" s="296"/>
      <c r="AP677" s="296"/>
      <c r="AQ677" s="296"/>
      <c r="AR677" s="296"/>
      <c r="AS677" s="296"/>
      <c r="AT677" s="296"/>
      <c r="AU677" s="296"/>
      <c r="AV677" s="296"/>
      <c r="AW677" s="296"/>
      <c r="AX677" s="296"/>
      <c r="AY677" s="296"/>
      <c r="AZ677" s="296"/>
      <c r="BA677" s="296"/>
      <c r="BB677" s="296"/>
      <c r="BC677" s="296"/>
      <c r="BD677" s="296"/>
      <c r="BE677" s="296"/>
      <c r="BF677" s="296"/>
      <c r="BG677" s="296"/>
      <c r="BH677" s="296"/>
      <c r="BI677" s="296"/>
      <c r="BJ677" s="296"/>
      <c r="BK677" s="296"/>
      <c r="BL677" s="296"/>
      <c r="BM677" s="296"/>
      <c r="BN677" s="296"/>
      <c r="BO677" s="296"/>
      <c r="BP677" s="296"/>
      <c r="BQ677" s="296"/>
      <c r="BR677" s="296"/>
      <c r="BS677" s="296"/>
      <c r="BT677" s="296"/>
      <c r="BU677" s="296"/>
      <c r="BV677" s="296"/>
      <c r="BW677" s="296"/>
      <c r="BX677" s="296"/>
      <c r="BY677" s="296"/>
      <c r="BZ677" s="296"/>
      <c r="CA677" s="296"/>
      <c r="CB677" s="296"/>
      <c r="CC677" s="296"/>
      <c r="CD677" s="296"/>
      <c r="CE677" s="296"/>
      <c r="CF677" s="296"/>
      <c r="CG677" s="296"/>
      <c r="CH677" s="296"/>
      <c r="CI677" s="296"/>
      <c r="CJ677" s="296"/>
      <c r="CK677" s="296"/>
      <c r="CL677" s="296"/>
      <c r="CM677" s="296"/>
      <c r="CN677" s="296"/>
      <c r="CO677" s="296"/>
      <c r="CP677" s="296"/>
      <c r="CQ677" s="296"/>
      <c r="CR677" s="296"/>
      <c r="CS677" s="296"/>
      <c r="CT677" s="296"/>
      <c r="CU677" s="296"/>
      <c r="CV677" s="296"/>
      <c r="CW677" s="296"/>
      <c r="CX677" s="296"/>
      <c r="CY677" s="296"/>
      <c r="CZ677" s="296"/>
      <c r="DA677" s="296"/>
      <c r="DB677" s="296"/>
      <c r="DC677" s="296"/>
      <c r="DD677" s="296"/>
      <c r="DE677" s="296"/>
      <c r="DF677" s="296"/>
      <c r="DG677" s="296"/>
      <c r="DH677" s="296"/>
      <c r="DI677" s="296"/>
      <c r="DJ677" s="296"/>
      <c r="DK677" s="296"/>
      <c r="DL677" s="296"/>
      <c r="DM677" s="296"/>
      <c r="DN677" s="296"/>
      <c r="DO677" s="296"/>
      <c r="DP677" s="296"/>
      <c r="DQ677" s="296"/>
      <c r="DR677" s="296"/>
      <c r="DS677" s="296"/>
      <c r="DT677" s="296"/>
      <c r="DU677" s="296"/>
      <c r="DV677" s="296"/>
      <c r="DW677" s="296"/>
      <c r="DX677" s="296"/>
      <c r="DY677" s="296"/>
      <c r="DZ677" s="296"/>
      <c r="EA677" s="296"/>
      <c r="EB677" s="296"/>
    </row>
    <row r="678" spans="1:132" s="292" customFormat="1" x14ac:dyDescent="0.2">
      <c r="A678" s="338"/>
      <c r="B678" s="335"/>
      <c r="C678" s="335"/>
      <c r="D678" s="335"/>
      <c r="E678" s="337"/>
      <c r="F678" s="308"/>
      <c r="G678" s="296"/>
      <c r="H678" s="296"/>
      <c r="I678" s="296"/>
      <c r="J678" s="296"/>
      <c r="K678" s="296"/>
      <c r="L678" s="296"/>
      <c r="M678" s="296"/>
      <c r="N678" s="296"/>
      <c r="O678" s="296"/>
      <c r="P678" s="296"/>
      <c r="Q678" s="296"/>
      <c r="R678" s="296"/>
      <c r="S678" s="296"/>
      <c r="T678" s="296"/>
      <c r="U678" s="296"/>
      <c r="V678" s="296"/>
      <c r="W678" s="296"/>
      <c r="X678" s="296"/>
      <c r="Y678" s="296"/>
      <c r="Z678" s="296"/>
      <c r="AA678" s="296"/>
      <c r="AB678" s="296"/>
      <c r="AC678" s="296"/>
      <c r="AD678" s="296"/>
      <c r="AE678" s="296"/>
      <c r="AF678" s="296"/>
      <c r="AG678" s="296"/>
      <c r="AH678" s="296"/>
      <c r="AI678" s="296"/>
      <c r="AJ678" s="296"/>
      <c r="AK678" s="296"/>
      <c r="AL678" s="296"/>
      <c r="AM678" s="296"/>
      <c r="AN678" s="296"/>
      <c r="AO678" s="296"/>
      <c r="AP678" s="296"/>
      <c r="AQ678" s="296"/>
      <c r="AR678" s="296"/>
      <c r="AS678" s="296"/>
      <c r="AT678" s="296"/>
      <c r="AU678" s="296"/>
      <c r="AV678" s="296"/>
      <c r="AW678" s="296"/>
      <c r="AX678" s="296"/>
      <c r="AY678" s="296"/>
      <c r="AZ678" s="296"/>
      <c r="BA678" s="296"/>
      <c r="BB678" s="296"/>
      <c r="BC678" s="296"/>
      <c r="BD678" s="296"/>
      <c r="BE678" s="296"/>
      <c r="BF678" s="296"/>
      <c r="BG678" s="296"/>
      <c r="BH678" s="296"/>
      <c r="BI678" s="296"/>
      <c r="BJ678" s="296"/>
      <c r="BK678" s="296"/>
      <c r="BL678" s="296"/>
      <c r="BM678" s="296"/>
      <c r="BN678" s="296"/>
      <c r="BO678" s="296"/>
      <c r="BP678" s="296"/>
      <c r="BQ678" s="296"/>
      <c r="BR678" s="296"/>
      <c r="BS678" s="296"/>
      <c r="BT678" s="296"/>
      <c r="BU678" s="296"/>
      <c r="BV678" s="296"/>
      <c r="BW678" s="296"/>
      <c r="BX678" s="296"/>
      <c r="BY678" s="296"/>
      <c r="BZ678" s="296"/>
      <c r="CA678" s="296"/>
      <c r="CB678" s="296"/>
      <c r="CC678" s="296"/>
      <c r="CD678" s="296"/>
      <c r="CE678" s="296"/>
      <c r="CF678" s="296"/>
      <c r="CG678" s="296"/>
      <c r="CH678" s="296"/>
      <c r="CI678" s="296"/>
      <c r="CJ678" s="296"/>
      <c r="CK678" s="296"/>
      <c r="CL678" s="296"/>
      <c r="CM678" s="296"/>
      <c r="CN678" s="296"/>
      <c r="CO678" s="296"/>
      <c r="CP678" s="296"/>
      <c r="CQ678" s="296"/>
      <c r="CR678" s="296"/>
      <c r="CS678" s="296"/>
      <c r="CT678" s="296"/>
      <c r="CU678" s="296"/>
      <c r="CV678" s="296"/>
      <c r="CW678" s="296"/>
      <c r="CX678" s="296"/>
      <c r="CY678" s="296"/>
      <c r="CZ678" s="296"/>
      <c r="DA678" s="296"/>
      <c r="DB678" s="296"/>
      <c r="DC678" s="296"/>
      <c r="DD678" s="296"/>
      <c r="DE678" s="296"/>
      <c r="DF678" s="296"/>
      <c r="DG678" s="296"/>
      <c r="DH678" s="296"/>
      <c r="DI678" s="296"/>
      <c r="DJ678" s="296"/>
      <c r="DK678" s="296"/>
      <c r="DL678" s="296"/>
      <c r="DM678" s="296"/>
      <c r="DN678" s="296"/>
      <c r="DO678" s="296"/>
      <c r="DP678" s="296"/>
      <c r="DQ678" s="296"/>
      <c r="DR678" s="296"/>
      <c r="DS678" s="296"/>
      <c r="DT678" s="296"/>
      <c r="DU678" s="296"/>
      <c r="DV678" s="296"/>
      <c r="DW678" s="296"/>
      <c r="DX678" s="296"/>
      <c r="DY678" s="296"/>
      <c r="DZ678" s="296"/>
      <c r="EA678" s="296"/>
      <c r="EB678" s="296"/>
    </row>
    <row r="679" spans="1:132" s="292" customFormat="1" x14ac:dyDescent="0.2">
      <c r="A679" s="529" t="s">
        <v>8501</v>
      </c>
      <c r="B679" s="530" t="s">
        <v>8502</v>
      </c>
      <c r="C679" s="335" t="s">
        <v>8448</v>
      </c>
      <c r="D679" s="335" t="s">
        <v>8503</v>
      </c>
      <c r="E679" s="339">
        <v>2800</v>
      </c>
      <c r="F679" s="308">
        <v>2800</v>
      </c>
      <c r="G679" s="296"/>
      <c r="H679" s="296"/>
      <c r="I679" s="296"/>
      <c r="J679" s="296"/>
      <c r="K679" s="296"/>
      <c r="L679" s="296"/>
      <c r="M679" s="296"/>
      <c r="N679" s="296"/>
      <c r="O679" s="296"/>
      <c r="P679" s="296"/>
      <c r="Q679" s="296"/>
      <c r="R679" s="296"/>
      <c r="S679" s="296"/>
      <c r="T679" s="296"/>
      <c r="U679" s="296"/>
      <c r="V679" s="296"/>
      <c r="W679" s="296"/>
      <c r="X679" s="296"/>
      <c r="Y679" s="296"/>
      <c r="Z679" s="296"/>
      <c r="AA679" s="296"/>
      <c r="AB679" s="296"/>
      <c r="AC679" s="296"/>
      <c r="AD679" s="296"/>
      <c r="AE679" s="296"/>
      <c r="AF679" s="296"/>
      <c r="AG679" s="296"/>
      <c r="AH679" s="296"/>
      <c r="AI679" s="296"/>
      <c r="AJ679" s="296"/>
      <c r="AK679" s="296"/>
      <c r="AL679" s="296"/>
      <c r="AM679" s="296"/>
      <c r="AN679" s="296"/>
      <c r="AO679" s="296"/>
      <c r="AP679" s="296"/>
      <c r="AQ679" s="296"/>
      <c r="AR679" s="296"/>
      <c r="AS679" s="296"/>
      <c r="AT679" s="296"/>
      <c r="AU679" s="296"/>
      <c r="AV679" s="296"/>
      <c r="AW679" s="296"/>
      <c r="AX679" s="296"/>
      <c r="AY679" s="296"/>
      <c r="AZ679" s="296"/>
      <c r="BA679" s="296"/>
      <c r="BB679" s="296"/>
      <c r="BC679" s="296"/>
      <c r="BD679" s="296"/>
      <c r="BE679" s="296"/>
      <c r="BF679" s="296"/>
      <c r="BG679" s="296"/>
      <c r="BH679" s="296"/>
      <c r="BI679" s="296"/>
      <c r="BJ679" s="296"/>
      <c r="BK679" s="296"/>
      <c r="BL679" s="296"/>
      <c r="BM679" s="296"/>
      <c r="BN679" s="296"/>
      <c r="BO679" s="296"/>
      <c r="BP679" s="296"/>
      <c r="BQ679" s="296"/>
      <c r="BR679" s="296"/>
      <c r="BS679" s="296"/>
      <c r="BT679" s="296"/>
      <c r="BU679" s="296"/>
      <c r="BV679" s="296"/>
      <c r="BW679" s="296"/>
      <c r="BX679" s="296"/>
      <c r="BY679" s="296"/>
      <c r="BZ679" s="296"/>
      <c r="CA679" s="296"/>
      <c r="CB679" s="296"/>
      <c r="CC679" s="296"/>
      <c r="CD679" s="296"/>
      <c r="CE679" s="296"/>
      <c r="CF679" s="296"/>
      <c r="CG679" s="296"/>
      <c r="CH679" s="296"/>
      <c r="CI679" s="296"/>
      <c r="CJ679" s="296"/>
      <c r="CK679" s="296"/>
      <c r="CL679" s="296"/>
      <c r="CM679" s="296"/>
      <c r="CN679" s="296"/>
      <c r="CO679" s="296"/>
      <c r="CP679" s="296"/>
      <c r="CQ679" s="296"/>
      <c r="CR679" s="296"/>
      <c r="CS679" s="296"/>
      <c r="CT679" s="296"/>
      <c r="CU679" s="296"/>
      <c r="CV679" s="296"/>
      <c r="CW679" s="296"/>
      <c r="CX679" s="296"/>
      <c r="CY679" s="296"/>
      <c r="CZ679" s="296"/>
      <c r="DA679" s="296"/>
      <c r="DB679" s="296"/>
      <c r="DC679" s="296"/>
      <c r="DD679" s="296"/>
      <c r="DE679" s="296"/>
      <c r="DF679" s="296"/>
      <c r="DG679" s="296"/>
      <c r="DH679" s="296"/>
      <c r="DI679" s="296"/>
      <c r="DJ679" s="296"/>
      <c r="DK679" s="296"/>
      <c r="DL679" s="296"/>
      <c r="DM679" s="296"/>
      <c r="DN679" s="296"/>
      <c r="DO679" s="296"/>
      <c r="DP679" s="296"/>
      <c r="DQ679" s="296"/>
      <c r="DR679" s="296"/>
      <c r="DS679" s="296"/>
      <c r="DT679" s="296"/>
      <c r="DU679" s="296"/>
      <c r="DV679" s="296"/>
      <c r="DW679" s="296"/>
      <c r="DX679" s="296"/>
      <c r="DY679" s="296"/>
      <c r="DZ679" s="296"/>
      <c r="EA679" s="296"/>
      <c r="EB679" s="296"/>
    </row>
    <row r="680" spans="1:132" s="292" customFormat="1" x14ac:dyDescent="0.2">
      <c r="A680" s="529" t="s">
        <v>8428</v>
      </c>
      <c r="B680" s="530"/>
      <c r="C680" s="335" t="s">
        <v>7188</v>
      </c>
      <c r="D680" s="335" t="s">
        <v>8504</v>
      </c>
      <c r="E680" s="337">
        <v>6720</v>
      </c>
      <c r="F680" s="308">
        <v>6800</v>
      </c>
      <c r="G680" s="296"/>
      <c r="H680" s="296"/>
      <c r="I680" s="296"/>
      <c r="J680" s="296"/>
      <c r="K680" s="296"/>
      <c r="L680" s="296"/>
      <c r="M680" s="296"/>
      <c r="N680" s="296"/>
      <c r="O680" s="296"/>
      <c r="P680" s="296"/>
      <c r="Q680" s="296"/>
      <c r="R680" s="296"/>
      <c r="S680" s="296"/>
      <c r="T680" s="296"/>
      <c r="U680" s="296"/>
      <c r="V680" s="296"/>
      <c r="W680" s="296"/>
      <c r="X680" s="296"/>
      <c r="Y680" s="296"/>
      <c r="Z680" s="296"/>
      <c r="AA680" s="296"/>
      <c r="AB680" s="296"/>
      <c r="AC680" s="296"/>
      <c r="AD680" s="296"/>
      <c r="AE680" s="296"/>
      <c r="AF680" s="296"/>
      <c r="AG680" s="296"/>
      <c r="AH680" s="296"/>
      <c r="AI680" s="296"/>
      <c r="AJ680" s="296"/>
      <c r="AK680" s="296"/>
      <c r="AL680" s="296"/>
      <c r="AM680" s="296"/>
      <c r="AN680" s="296"/>
      <c r="AO680" s="296"/>
      <c r="AP680" s="296"/>
      <c r="AQ680" s="296"/>
      <c r="AR680" s="296"/>
      <c r="AS680" s="296"/>
      <c r="AT680" s="296"/>
      <c r="AU680" s="296"/>
      <c r="AV680" s="296"/>
      <c r="AW680" s="296"/>
      <c r="AX680" s="296"/>
      <c r="AY680" s="296"/>
      <c r="AZ680" s="296"/>
      <c r="BA680" s="296"/>
      <c r="BB680" s="296"/>
      <c r="BC680" s="296"/>
      <c r="BD680" s="296"/>
      <c r="BE680" s="296"/>
      <c r="BF680" s="296"/>
      <c r="BG680" s="296"/>
      <c r="BH680" s="296"/>
      <c r="BI680" s="296"/>
      <c r="BJ680" s="296"/>
      <c r="BK680" s="296"/>
      <c r="BL680" s="296"/>
      <c r="BM680" s="296"/>
      <c r="BN680" s="296"/>
      <c r="BO680" s="296"/>
      <c r="BP680" s="296"/>
      <c r="BQ680" s="296"/>
      <c r="BR680" s="296"/>
      <c r="BS680" s="296"/>
      <c r="BT680" s="296"/>
      <c r="BU680" s="296"/>
      <c r="BV680" s="296"/>
      <c r="BW680" s="296"/>
      <c r="BX680" s="296"/>
      <c r="BY680" s="296"/>
      <c r="BZ680" s="296"/>
      <c r="CA680" s="296"/>
      <c r="CB680" s="296"/>
      <c r="CC680" s="296"/>
      <c r="CD680" s="296"/>
      <c r="CE680" s="296"/>
      <c r="CF680" s="296"/>
      <c r="CG680" s="296"/>
      <c r="CH680" s="296"/>
      <c r="CI680" s="296"/>
      <c r="CJ680" s="296"/>
      <c r="CK680" s="296"/>
      <c r="CL680" s="296"/>
      <c r="CM680" s="296"/>
      <c r="CN680" s="296"/>
      <c r="CO680" s="296"/>
      <c r="CP680" s="296"/>
      <c r="CQ680" s="296"/>
      <c r="CR680" s="296"/>
      <c r="CS680" s="296"/>
      <c r="CT680" s="296"/>
      <c r="CU680" s="296"/>
      <c r="CV680" s="296"/>
      <c r="CW680" s="296"/>
      <c r="CX680" s="296"/>
      <c r="CY680" s="296"/>
      <c r="CZ680" s="296"/>
      <c r="DA680" s="296"/>
      <c r="DB680" s="296"/>
      <c r="DC680" s="296"/>
      <c r="DD680" s="296"/>
      <c r="DE680" s="296"/>
      <c r="DF680" s="296"/>
      <c r="DG680" s="296"/>
      <c r="DH680" s="296"/>
      <c r="DI680" s="296"/>
      <c r="DJ680" s="296"/>
      <c r="DK680" s="296"/>
      <c r="DL680" s="296"/>
      <c r="DM680" s="296"/>
      <c r="DN680" s="296"/>
      <c r="DO680" s="296"/>
      <c r="DP680" s="296"/>
      <c r="DQ680" s="296"/>
      <c r="DR680" s="296"/>
      <c r="DS680" s="296"/>
      <c r="DT680" s="296"/>
      <c r="DU680" s="296"/>
      <c r="DV680" s="296"/>
      <c r="DW680" s="296"/>
      <c r="DX680" s="296"/>
      <c r="DY680" s="296"/>
      <c r="DZ680" s="296"/>
      <c r="EA680" s="296"/>
      <c r="EB680" s="296"/>
    </row>
    <row r="681" spans="1:132" s="292" customFormat="1" x14ac:dyDescent="0.2">
      <c r="A681" s="340"/>
      <c r="B681" s="342"/>
      <c r="C681" s="342"/>
      <c r="D681" s="342"/>
      <c r="E681" s="339"/>
      <c r="F681" s="308"/>
      <c r="G681" s="296"/>
      <c r="H681" s="296"/>
      <c r="I681" s="296"/>
      <c r="J681" s="296"/>
      <c r="K681" s="296"/>
      <c r="L681" s="296"/>
      <c r="M681" s="296"/>
      <c r="N681" s="296"/>
      <c r="O681" s="296"/>
      <c r="P681" s="296"/>
      <c r="Q681" s="296"/>
      <c r="R681" s="296"/>
      <c r="S681" s="296"/>
      <c r="T681" s="296"/>
      <c r="U681" s="296"/>
      <c r="V681" s="296"/>
      <c r="W681" s="296"/>
      <c r="X681" s="296"/>
      <c r="Y681" s="296"/>
      <c r="Z681" s="296"/>
      <c r="AA681" s="296"/>
      <c r="AB681" s="296"/>
      <c r="AC681" s="296"/>
      <c r="AD681" s="296"/>
      <c r="AE681" s="296"/>
      <c r="AF681" s="296"/>
      <c r="AG681" s="296"/>
      <c r="AH681" s="296"/>
      <c r="AI681" s="296"/>
      <c r="AJ681" s="296"/>
      <c r="AK681" s="296"/>
      <c r="AL681" s="296"/>
      <c r="AM681" s="296"/>
      <c r="AN681" s="296"/>
      <c r="AO681" s="296"/>
      <c r="AP681" s="296"/>
      <c r="AQ681" s="296"/>
      <c r="AR681" s="296"/>
      <c r="AS681" s="296"/>
      <c r="AT681" s="296"/>
      <c r="AU681" s="296"/>
      <c r="AV681" s="296"/>
      <c r="AW681" s="296"/>
      <c r="AX681" s="296"/>
      <c r="AY681" s="296"/>
      <c r="AZ681" s="296"/>
      <c r="BA681" s="296"/>
      <c r="BB681" s="296"/>
      <c r="BC681" s="296"/>
      <c r="BD681" s="296"/>
      <c r="BE681" s="296"/>
      <c r="BF681" s="296"/>
      <c r="BG681" s="296"/>
      <c r="BH681" s="296"/>
      <c r="BI681" s="296"/>
      <c r="BJ681" s="296"/>
      <c r="BK681" s="296"/>
      <c r="BL681" s="296"/>
      <c r="BM681" s="296"/>
      <c r="BN681" s="296"/>
      <c r="BO681" s="296"/>
      <c r="BP681" s="296"/>
      <c r="BQ681" s="296"/>
      <c r="BR681" s="296"/>
      <c r="BS681" s="296"/>
      <c r="BT681" s="296"/>
      <c r="BU681" s="296"/>
      <c r="BV681" s="296"/>
      <c r="BW681" s="296"/>
      <c r="BX681" s="296"/>
      <c r="BY681" s="296"/>
      <c r="BZ681" s="296"/>
      <c r="CA681" s="296"/>
      <c r="CB681" s="296"/>
      <c r="CC681" s="296"/>
      <c r="CD681" s="296"/>
      <c r="CE681" s="296"/>
      <c r="CF681" s="296"/>
      <c r="CG681" s="296"/>
      <c r="CH681" s="296"/>
      <c r="CI681" s="296"/>
      <c r="CJ681" s="296"/>
      <c r="CK681" s="296"/>
      <c r="CL681" s="296"/>
      <c r="CM681" s="296"/>
      <c r="CN681" s="296"/>
      <c r="CO681" s="296"/>
      <c r="CP681" s="296"/>
      <c r="CQ681" s="296"/>
      <c r="CR681" s="296"/>
      <c r="CS681" s="296"/>
      <c r="CT681" s="296"/>
      <c r="CU681" s="296"/>
      <c r="CV681" s="296"/>
      <c r="CW681" s="296"/>
      <c r="CX681" s="296"/>
      <c r="CY681" s="296"/>
      <c r="CZ681" s="296"/>
      <c r="DA681" s="296"/>
      <c r="DB681" s="296"/>
      <c r="DC681" s="296"/>
      <c r="DD681" s="296"/>
      <c r="DE681" s="296"/>
      <c r="DF681" s="296"/>
      <c r="DG681" s="296"/>
      <c r="DH681" s="296"/>
      <c r="DI681" s="296"/>
      <c r="DJ681" s="296"/>
      <c r="DK681" s="296"/>
      <c r="DL681" s="296"/>
      <c r="DM681" s="296"/>
      <c r="DN681" s="296"/>
      <c r="DO681" s="296"/>
      <c r="DP681" s="296"/>
      <c r="DQ681" s="296"/>
      <c r="DR681" s="296"/>
      <c r="DS681" s="296"/>
      <c r="DT681" s="296"/>
      <c r="DU681" s="296"/>
      <c r="DV681" s="296"/>
      <c r="DW681" s="296"/>
      <c r="DX681" s="296"/>
      <c r="DY681" s="296"/>
      <c r="DZ681" s="296"/>
      <c r="EA681" s="296"/>
      <c r="EB681" s="296"/>
    </row>
    <row r="682" spans="1:132" s="292" customFormat="1" x14ac:dyDescent="0.2">
      <c r="A682" s="340"/>
      <c r="B682" s="342"/>
      <c r="C682" s="342"/>
      <c r="D682" s="342"/>
      <c r="E682" s="339"/>
      <c r="F682" s="308"/>
      <c r="G682" s="296"/>
      <c r="H682" s="296"/>
      <c r="I682" s="296"/>
      <c r="J682" s="296"/>
      <c r="K682" s="296"/>
      <c r="L682" s="296"/>
      <c r="M682" s="296"/>
      <c r="N682" s="296"/>
      <c r="O682" s="296"/>
      <c r="P682" s="296"/>
      <c r="Q682" s="296"/>
      <c r="R682" s="296"/>
      <c r="S682" s="296"/>
      <c r="T682" s="296"/>
      <c r="U682" s="296"/>
      <c r="V682" s="296"/>
      <c r="W682" s="296"/>
      <c r="X682" s="296"/>
      <c r="Y682" s="296"/>
      <c r="Z682" s="296"/>
      <c r="AA682" s="296"/>
      <c r="AB682" s="296"/>
      <c r="AC682" s="296"/>
      <c r="AD682" s="296"/>
      <c r="AE682" s="296"/>
      <c r="AF682" s="296"/>
      <c r="AG682" s="296"/>
      <c r="AH682" s="296"/>
      <c r="AI682" s="296"/>
      <c r="AJ682" s="296"/>
      <c r="AK682" s="296"/>
      <c r="AL682" s="296"/>
      <c r="AM682" s="296"/>
      <c r="AN682" s="296"/>
      <c r="AO682" s="296"/>
      <c r="AP682" s="296"/>
      <c r="AQ682" s="296"/>
      <c r="AR682" s="296"/>
      <c r="AS682" s="296"/>
      <c r="AT682" s="296"/>
      <c r="AU682" s="296"/>
      <c r="AV682" s="296"/>
      <c r="AW682" s="296"/>
      <c r="AX682" s="296"/>
      <c r="AY682" s="296"/>
      <c r="AZ682" s="296"/>
      <c r="BA682" s="296"/>
      <c r="BB682" s="296"/>
      <c r="BC682" s="296"/>
      <c r="BD682" s="296"/>
      <c r="BE682" s="296"/>
      <c r="BF682" s="296"/>
      <c r="BG682" s="296"/>
      <c r="BH682" s="296"/>
      <c r="BI682" s="296"/>
      <c r="BJ682" s="296"/>
      <c r="BK682" s="296"/>
      <c r="BL682" s="296"/>
      <c r="BM682" s="296"/>
      <c r="BN682" s="296"/>
      <c r="BO682" s="296"/>
      <c r="BP682" s="296"/>
      <c r="BQ682" s="296"/>
      <c r="BR682" s="296"/>
      <c r="BS682" s="296"/>
      <c r="BT682" s="296"/>
      <c r="BU682" s="296"/>
      <c r="BV682" s="296"/>
      <c r="BW682" s="296"/>
      <c r="BX682" s="296"/>
      <c r="BY682" s="296"/>
      <c r="BZ682" s="296"/>
      <c r="CA682" s="296"/>
      <c r="CB682" s="296"/>
      <c r="CC682" s="296"/>
      <c r="CD682" s="296"/>
      <c r="CE682" s="296"/>
      <c r="CF682" s="296"/>
      <c r="CG682" s="296"/>
      <c r="CH682" s="296"/>
      <c r="CI682" s="296"/>
      <c r="CJ682" s="296"/>
      <c r="CK682" s="296"/>
      <c r="CL682" s="296"/>
      <c r="CM682" s="296"/>
      <c r="CN682" s="296"/>
      <c r="CO682" s="296"/>
      <c r="CP682" s="296"/>
      <c r="CQ682" s="296"/>
      <c r="CR682" s="296"/>
      <c r="CS682" s="296"/>
      <c r="CT682" s="296"/>
      <c r="CU682" s="296"/>
      <c r="CV682" s="296"/>
      <c r="CW682" s="296"/>
      <c r="CX682" s="296"/>
      <c r="CY682" s="296"/>
      <c r="CZ682" s="296"/>
      <c r="DA682" s="296"/>
      <c r="DB682" s="296"/>
      <c r="DC682" s="296"/>
      <c r="DD682" s="296"/>
      <c r="DE682" s="296"/>
      <c r="DF682" s="296"/>
      <c r="DG682" s="296"/>
      <c r="DH682" s="296"/>
      <c r="DI682" s="296"/>
      <c r="DJ682" s="296"/>
      <c r="DK682" s="296"/>
      <c r="DL682" s="296"/>
      <c r="DM682" s="296"/>
      <c r="DN682" s="296"/>
      <c r="DO682" s="296"/>
      <c r="DP682" s="296"/>
      <c r="DQ682" s="296"/>
      <c r="DR682" s="296"/>
      <c r="DS682" s="296"/>
      <c r="DT682" s="296"/>
      <c r="DU682" s="296"/>
      <c r="DV682" s="296"/>
      <c r="DW682" s="296"/>
      <c r="DX682" s="296"/>
      <c r="DY682" s="296"/>
      <c r="DZ682" s="296"/>
      <c r="EA682" s="296"/>
      <c r="EB682" s="296"/>
    </row>
    <row r="683" spans="1:132" s="292" customFormat="1" x14ac:dyDescent="0.2">
      <c r="A683" s="340"/>
      <c r="B683" s="342"/>
      <c r="C683" s="342"/>
      <c r="D683" s="342"/>
      <c r="E683" s="339"/>
      <c r="F683" s="308"/>
      <c r="G683" s="296"/>
      <c r="H683" s="296"/>
      <c r="I683" s="296"/>
      <c r="J683" s="296"/>
      <c r="K683" s="296"/>
      <c r="L683" s="296"/>
      <c r="M683" s="296"/>
      <c r="N683" s="296"/>
      <c r="O683" s="296"/>
      <c r="P683" s="296"/>
      <c r="Q683" s="296"/>
      <c r="R683" s="296"/>
      <c r="S683" s="296"/>
      <c r="T683" s="296"/>
      <c r="U683" s="296"/>
      <c r="V683" s="296"/>
      <c r="W683" s="296"/>
      <c r="X683" s="296"/>
      <c r="Y683" s="296"/>
      <c r="Z683" s="296"/>
      <c r="AA683" s="296"/>
      <c r="AB683" s="296"/>
      <c r="AC683" s="296"/>
      <c r="AD683" s="296"/>
      <c r="AE683" s="296"/>
      <c r="AF683" s="296"/>
      <c r="AG683" s="296"/>
      <c r="AH683" s="296"/>
      <c r="AI683" s="296"/>
      <c r="AJ683" s="296"/>
      <c r="AK683" s="296"/>
      <c r="AL683" s="296"/>
      <c r="AM683" s="296"/>
      <c r="AN683" s="296"/>
      <c r="AO683" s="296"/>
      <c r="AP683" s="296"/>
      <c r="AQ683" s="296"/>
      <c r="AR683" s="296"/>
      <c r="AS683" s="296"/>
      <c r="AT683" s="296"/>
      <c r="AU683" s="296"/>
      <c r="AV683" s="296"/>
      <c r="AW683" s="296"/>
      <c r="AX683" s="296"/>
      <c r="AY683" s="296"/>
      <c r="AZ683" s="296"/>
      <c r="BA683" s="296"/>
      <c r="BB683" s="296"/>
      <c r="BC683" s="296"/>
      <c r="BD683" s="296"/>
      <c r="BE683" s="296"/>
      <c r="BF683" s="296"/>
      <c r="BG683" s="296"/>
      <c r="BH683" s="296"/>
      <c r="BI683" s="296"/>
      <c r="BJ683" s="296"/>
      <c r="BK683" s="296"/>
      <c r="BL683" s="296"/>
      <c r="BM683" s="296"/>
      <c r="BN683" s="296"/>
      <c r="BO683" s="296"/>
      <c r="BP683" s="296"/>
      <c r="BQ683" s="296"/>
      <c r="BR683" s="296"/>
      <c r="BS683" s="296"/>
      <c r="BT683" s="296"/>
      <c r="BU683" s="296"/>
      <c r="BV683" s="296"/>
      <c r="BW683" s="296"/>
      <c r="BX683" s="296"/>
      <c r="BY683" s="296"/>
      <c r="BZ683" s="296"/>
      <c r="CA683" s="296"/>
      <c r="CB683" s="296"/>
      <c r="CC683" s="296"/>
      <c r="CD683" s="296"/>
      <c r="CE683" s="296"/>
      <c r="CF683" s="296"/>
      <c r="CG683" s="296"/>
      <c r="CH683" s="296"/>
      <c r="CI683" s="296"/>
      <c r="CJ683" s="296"/>
      <c r="CK683" s="296"/>
      <c r="CL683" s="296"/>
      <c r="CM683" s="296"/>
      <c r="CN683" s="296"/>
      <c r="CO683" s="296"/>
      <c r="CP683" s="296"/>
      <c r="CQ683" s="296"/>
      <c r="CR683" s="296"/>
      <c r="CS683" s="296"/>
      <c r="CT683" s="296"/>
      <c r="CU683" s="296"/>
      <c r="CV683" s="296"/>
      <c r="CW683" s="296"/>
      <c r="CX683" s="296"/>
      <c r="CY683" s="296"/>
      <c r="CZ683" s="296"/>
      <c r="DA683" s="296"/>
      <c r="DB683" s="296"/>
      <c r="DC683" s="296"/>
      <c r="DD683" s="296"/>
      <c r="DE683" s="296"/>
      <c r="DF683" s="296"/>
      <c r="DG683" s="296"/>
      <c r="DH683" s="296"/>
      <c r="DI683" s="296"/>
      <c r="DJ683" s="296"/>
      <c r="DK683" s="296"/>
      <c r="DL683" s="296"/>
      <c r="DM683" s="296"/>
      <c r="DN683" s="296"/>
      <c r="DO683" s="296"/>
      <c r="DP683" s="296"/>
      <c r="DQ683" s="296"/>
      <c r="DR683" s="296"/>
      <c r="DS683" s="296"/>
      <c r="DT683" s="296"/>
      <c r="DU683" s="296"/>
      <c r="DV683" s="296"/>
      <c r="DW683" s="296"/>
      <c r="DX683" s="296"/>
      <c r="DY683" s="296"/>
      <c r="DZ683" s="296"/>
      <c r="EA683" s="296"/>
      <c r="EB683" s="296"/>
    </row>
    <row r="684" spans="1:132" s="292" customFormat="1" x14ac:dyDescent="0.2">
      <c r="A684" s="541" t="s">
        <v>8505</v>
      </c>
      <c r="B684" s="539" t="s">
        <v>8506</v>
      </c>
      <c r="C684" s="539" t="s">
        <v>218</v>
      </c>
      <c r="D684" s="539"/>
      <c r="E684" s="308">
        <v>3750</v>
      </c>
      <c r="F684" s="526">
        <v>3750</v>
      </c>
      <c r="G684" s="296"/>
      <c r="H684" s="296"/>
      <c r="I684" s="296"/>
      <c r="J684" s="296"/>
      <c r="K684" s="296"/>
      <c r="L684" s="296"/>
      <c r="M684" s="296"/>
      <c r="N684" s="296"/>
      <c r="O684" s="296"/>
      <c r="P684" s="296"/>
      <c r="Q684" s="296"/>
      <c r="R684" s="296"/>
      <c r="S684" s="296"/>
      <c r="T684" s="296"/>
      <c r="U684" s="296"/>
      <c r="V684" s="296"/>
      <c r="W684" s="296"/>
      <c r="X684" s="296"/>
      <c r="Y684" s="296"/>
      <c r="Z684" s="296"/>
      <c r="AA684" s="296"/>
      <c r="AB684" s="296"/>
      <c r="AC684" s="296"/>
      <c r="AD684" s="296"/>
      <c r="AE684" s="296"/>
      <c r="AF684" s="296"/>
      <c r="AG684" s="296"/>
      <c r="AH684" s="296"/>
      <c r="AI684" s="296"/>
      <c r="AJ684" s="296"/>
      <c r="AK684" s="296"/>
      <c r="AL684" s="296"/>
      <c r="AM684" s="296"/>
      <c r="AN684" s="296"/>
      <c r="AO684" s="296"/>
      <c r="AP684" s="296"/>
      <c r="AQ684" s="296"/>
      <c r="AR684" s="296"/>
      <c r="AS684" s="296"/>
      <c r="AT684" s="296"/>
      <c r="AU684" s="296"/>
      <c r="AV684" s="296"/>
      <c r="AW684" s="296"/>
      <c r="AX684" s="296"/>
      <c r="AY684" s="296"/>
      <c r="AZ684" s="296"/>
      <c r="BA684" s="296"/>
      <c r="BB684" s="296"/>
      <c r="BC684" s="296"/>
      <c r="BD684" s="296"/>
      <c r="BE684" s="296"/>
      <c r="BF684" s="296"/>
      <c r="BG684" s="296"/>
      <c r="BH684" s="296"/>
      <c r="BI684" s="296"/>
      <c r="BJ684" s="296"/>
      <c r="BK684" s="296"/>
      <c r="BL684" s="296"/>
      <c r="BM684" s="296"/>
      <c r="BN684" s="296"/>
      <c r="BO684" s="296"/>
      <c r="BP684" s="296"/>
      <c r="BQ684" s="296"/>
      <c r="BR684" s="296"/>
      <c r="BS684" s="296"/>
      <c r="BT684" s="296"/>
      <c r="BU684" s="296"/>
      <c r="BV684" s="296"/>
      <c r="BW684" s="296"/>
      <c r="BX684" s="296"/>
      <c r="BY684" s="296"/>
      <c r="BZ684" s="296"/>
      <c r="CA684" s="296"/>
      <c r="CB684" s="296"/>
      <c r="CC684" s="296"/>
      <c r="CD684" s="296"/>
      <c r="CE684" s="296"/>
      <c r="CF684" s="296"/>
      <c r="CG684" s="296"/>
      <c r="CH684" s="296"/>
      <c r="CI684" s="296"/>
      <c r="CJ684" s="296"/>
      <c r="CK684" s="296"/>
      <c r="CL684" s="296"/>
      <c r="CM684" s="296"/>
      <c r="CN684" s="296"/>
      <c r="CO684" s="296"/>
      <c r="CP684" s="296"/>
      <c r="CQ684" s="296"/>
      <c r="CR684" s="296"/>
      <c r="CS684" s="296"/>
      <c r="CT684" s="296"/>
      <c r="CU684" s="296"/>
      <c r="CV684" s="296"/>
      <c r="CW684" s="296"/>
      <c r="CX684" s="296"/>
      <c r="CY684" s="296"/>
      <c r="CZ684" s="296"/>
      <c r="DA684" s="296"/>
      <c r="DB684" s="296"/>
      <c r="DC684" s="296"/>
      <c r="DD684" s="296"/>
      <c r="DE684" s="296"/>
      <c r="DF684" s="296"/>
      <c r="DG684" s="296"/>
      <c r="DH684" s="296"/>
      <c r="DI684" s="296"/>
      <c r="DJ684" s="296"/>
      <c r="DK684" s="296"/>
      <c r="DL684" s="296"/>
      <c r="DM684" s="296"/>
      <c r="DN684" s="296"/>
      <c r="DO684" s="296"/>
      <c r="DP684" s="296"/>
      <c r="DQ684" s="296"/>
      <c r="DR684" s="296"/>
      <c r="DS684" s="296"/>
      <c r="DT684" s="296"/>
      <c r="DU684" s="296"/>
      <c r="DV684" s="296"/>
      <c r="DW684" s="296"/>
      <c r="DX684" s="296"/>
      <c r="DY684" s="296"/>
      <c r="DZ684" s="296"/>
      <c r="EA684" s="296"/>
      <c r="EB684" s="296"/>
    </row>
    <row r="685" spans="1:132" s="292" customFormat="1" x14ac:dyDescent="0.2">
      <c r="A685" s="541"/>
      <c r="B685" s="539"/>
      <c r="C685" s="539"/>
      <c r="D685" s="539"/>
      <c r="E685" s="337"/>
      <c r="F685" s="526"/>
      <c r="G685" s="296"/>
      <c r="H685" s="296"/>
      <c r="I685" s="296"/>
      <c r="J685" s="296"/>
      <c r="K685" s="296"/>
      <c r="L685" s="296"/>
      <c r="M685" s="296"/>
      <c r="N685" s="296"/>
      <c r="O685" s="296"/>
      <c r="P685" s="296"/>
      <c r="Q685" s="296"/>
      <c r="R685" s="296"/>
      <c r="S685" s="296"/>
      <c r="T685" s="296"/>
      <c r="U685" s="296"/>
      <c r="V685" s="296"/>
      <c r="W685" s="296"/>
      <c r="X685" s="296"/>
      <c r="Y685" s="296"/>
      <c r="Z685" s="296"/>
      <c r="AA685" s="296"/>
      <c r="AB685" s="296"/>
      <c r="AC685" s="296"/>
      <c r="AD685" s="296"/>
      <c r="AE685" s="296"/>
      <c r="AF685" s="296"/>
      <c r="AG685" s="296"/>
      <c r="AH685" s="296"/>
      <c r="AI685" s="296"/>
      <c r="AJ685" s="296"/>
      <c r="AK685" s="296"/>
      <c r="AL685" s="296"/>
      <c r="AM685" s="296"/>
      <c r="AN685" s="296"/>
      <c r="AO685" s="296"/>
      <c r="AP685" s="296"/>
      <c r="AQ685" s="296"/>
      <c r="AR685" s="296"/>
      <c r="AS685" s="296"/>
      <c r="AT685" s="296"/>
      <c r="AU685" s="296"/>
      <c r="AV685" s="296"/>
      <c r="AW685" s="296"/>
      <c r="AX685" s="296"/>
      <c r="AY685" s="296"/>
      <c r="AZ685" s="296"/>
      <c r="BA685" s="296"/>
      <c r="BB685" s="296"/>
      <c r="BC685" s="296"/>
      <c r="BD685" s="296"/>
      <c r="BE685" s="296"/>
      <c r="BF685" s="296"/>
      <c r="BG685" s="296"/>
      <c r="BH685" s="296"/>
      <c r="BI685" s="296"/>
      <c r="BJ685" s="296"/>
      <c r="BK685" s="296"/>
      <c r="BL685" s="296"/>
      <c r="BM685" s="296"/>
      <c r="BN685" s="296"/>
      <c r="BO685" s="296"/>
      <c r="BP685" s="296"/>
      <c r="BQ685" s="296"/>
      <c r="BR685" s="296"/>
      <c r="BS685" s="296"/>
      <c r="BT685" s="296"/>
      <c r="BU685" s="296"/>
      <c r="BV685" s="296"/>
      <c r="BW685" s="296"/>
      <c r="BX685" s="296"/>
      <c r="BY685" s="296"/>
      <c r="BZ685" s="296"/>
      <c r="CA685" s="296"/>
      <c r="CB685" s="296"/>
      <c r="CC685" s="296"/>
      <c r="CD685" s="296"/>
      <c r="CE685" s="296"/>
      <c r="CF685" s="296"/>
      <c r="CG685" s="296"/>
      <c r="CH685" s="296"/>
      <c r="CI685" s="296"/>
      <c r="CJ685" s="296"/>
      <c r="CK685" s="296"/>
      <c r="CL685" s="296"/>
      <c r="CM685" s="296"/>
      <c r="CN685" s="296"/>
      <c r="CO685" s="296"/>
      <c r="CP685" s="296"/>
      <c r="CQ685" s="296"/>
      <c r="CR685" s="296"/>
      <c r="CS685" s="296"/>
      <c r="CT685" s="296"/>
      <c r="CU685" s="296"/>
      <c r="CV685" s="296"/>
      <c r="CW685" s="296"/>
      <c r="CX685" s="296"/>
      <c r="CY685" s="296"/>
      <c r="CZ685" s="296"/>
      <c r="DA685" s="296"/>
      <c r="DB685" s="296"/>
      <c r="DC685" s="296"/>
      <c r="DD685" s="296"/>
      <c r="DE685" s="296"/>
      <c r="DF685" s="296"/>
      <c r="DG685" s="296"/>
      <c r="DH685" s="296"/>
      <c r="DI685" s="296"/>
      <c r="DJ685" s="296"/>
      <c r="DK685" s="296"/>
      <c r="DL685" s="296"/>
      <c r="DM685" s="296"/>
      <c r="DN685" s="296"/>
      <c r="DO685" s="296"/>
      <c r="DP685" s="296"/>
      <c r="DQ685" s="296"/>
      <c r="DR685" s="296"/>
      <c r="DS685" s="296"/>
      <c r="DT685" s="296"/>
      <c r="DU685" s="296"/>
      <c r="DV685" s="296"/>
      <c r="DW685" s="296"/>
      <c r="DX685" s="296"/>
      <c r="DY685" s="296"/>
      <c r="DZ685" s="296"/>
      <c r="EA685" s="296"/>
      <c r="EB685" s="296"/>
    </row>
    <row r="686" spans="1:132" s="292" customFormat="1" x14ac:dyDescent="0.2">
      <c r="A686" s="541"/>
      <c r="B686" s="539"/>
      <c r="C686" s="539"/>
      <c r="D686" s="539"/>
      <c r="E686" s="337"/>
      <c r="F686" s="526"/>
      <c r="G686" s="296"/>
      <c r="H686" s="296"/>
      <c r="I686" s="296"/>
      <c r="J686" s="296"/>
      <c r="K686" s="296"/>
      <c r="L686" s="296"/>
      <c r="M686" s="296"/>
      <c r="N686" s="296"/>
      <c r="O686" s="296"/>
      <c r="P686" s="296"/>
      <c r="Q686" s="296"/>
      <c r="R686" s="296"/>
      <c r="S686" s="296"/>
      <c r="T686" s="296"/>
      <c r="U686" s="296"/>
      <c r="V686" s="296"/>
      <c r="W686" s="296"/>
      <c r="X686" s="296"/>
      <c r="Y686" s="296"/>
      <c r="Z686" s="296"/>
      <c r="AA686" s="296"/>
      <c r="AB686" s="296"/>
      <c r="AC686" s="296"/>
      <c r="AD686" s="296"/>
      <c r="AE686" s="296"/>
      <c r="AF686" s="296"/>
      <c r="AG686" s="296"/>
      <c r="AH686" s="296"/>
      <c r="AI686" s="296"/>
      <c r="AJ686" s="296"/>
      <c r="AK686" s="296"/>
      <c r="AL686" s="296"/>
      <c r="AM686" s="296"/>
      <c r="AN686" s="296"/>
      <c r="AO686" s="296"/>
      <c r="AP686" s="296"/>
      <c r="AQ686" s="296"/>
      <c r="AR686" s="296"/>
      <c r="AS686" s="296"/>
      <c r="AT686" s="296"/>
      <c r="AU686" s="296"/>
      <c r="AV686" s="296"/>
      <c r="AW686" s="296"/>
      <c r="AX686" s="296"/>
      <c r="AY686" s="296"/>
      <c r="AZ686" s="296"/>
      <c r="BA686" s="296"/>
      <c r="BB686" s="296"/>
      <c r="BC686" s="296"/>
      <c r="BD686" s="296"/>
      <c r="BE686" s="296"/>
      <c r="BF686" s="296"/>
      <c r="BG686" s="296"/>
      <c r="BH686" s="296"/>
      <c r="BI686" s="296"/>
      <c r="BJ686" s="296"/>
      <c r="BK686" s="296"/>
      <c r="BL686" s="296"/>
      <c r="BM686" s="296"/>
      <c r="BN686" s="296"/>
      <c r="BO686" s="296"/>
      <c r="BP686" s="296"/>
      <c r="BQ686" s="296"/>
      <c r="BR686" s="296"/>
      <c r="BS686" s="296"/>
      <c r="BT686" s="296"/>
      <c r="BU686" s="296"/>
      <c r="BV686" s="296"/>
      <c r="BW686" s="296"/>
      <c r="BX686" s="296"/>
      <c r="BY686" s="296"/>
      <c r="BZ686" s="296"/>
      <c r="CA686" s="296"/>
      <c r="CB686" s="296"/>
      <c r="CC686" s="296"/>
      <c r="CD686" s="296"/>
      <c r="CE686" s="296"/>
      <c r="CF686" s="296"/>
      <c r="CG686" s="296"/>
      <c r="CH686" s="296"/>
      <c r="CI686" s="296"/>
      <c r="CJ686" s="296"/>
      <c r="CK686" s="296"/>
      <c r="CL686" s="296"/>
      <c r="CM686" s="296"/>
      <c r="CN686" s="296"/>
      <c r="CO686" s="296"/>
      <c r="CP686" s="296"/>
      <c r="CQ686" s="296"/>
      <c r="CR686" s="296"/>
      <c r="CS686" s="296"/>
      <c r="CT686" s="296"/>
      <c r="CU686" s="296"/>
      <c r="CV686" s="296"/>
      <c r="CW686" s="296"/>
      <c r="CX686" s="296"/>
      <c r="CY686" s="296"/>
      <c r="CZ686" s="296"/>
      <c r="DA686" s="296"/>
      <c r="DB686" s="296"/>
      <c r="DC686" s="296"/>
      <c r="DD686" s="296"/>
      <c r="DE686" s="296"/>
      <c r="DF686" s="296"/>
      <c r="DG686" s="296"/>
      <c r="DH686" s="296"/>
      <c r="DI686" s="296"/>
      <c r="DJ686" s="296"/>
      <c r="DK686" s="296"/>
      <c r="DL686" s="296"/>
      <c r="DM686" s="296"/>
      <c r="DN686" s="296"/>
      <c r="DO686" s="296"/>
      <c r="DP686" s="296"/>
      <c r="DQ686" s="296"/>
      <c r="DR686" s="296"/>
      <c r="DS686" s="296"/>
      <c r="DT686" s="296"/>
      <c r="DU686" s="296"/>
      <c r="DV686" s="296"/>
      <c r="DW686" s="296"/>
      <c r="DX686" s="296"/>
      <c r="DY686" s="296"/>
      <c r="DZ686" s="296"/>
      <c r="EA686" s="296"/>
      <c r="EB686" s="296"/>
    </row>
    <row r="687" spans="1:132" s="292" customFormat="1" x14ac:dyDescent="0.2">
      <c r="A687" s="541"/>
      <c r="B687" s="539"/>
      <c r="C687" s="539"/>
      <c r="D687" s="539"/>
      <c r="E687" s="337"/>
      <c r="F687" s="526"/>
      <c r="G687" s="296"/>
      <c r="H687" s="296"/>
      <c r="I687" s="296"/>
      <c r="J687" s="296"/>
      <c r="K687" s="296"/>
      <c r="L687" s="296"/>
      <c r="M687" s="296"/>
      <c r="N687" s="296"/>
      <c r="O687" s="296"/>
      <c r="P687" s="296"/>
      <c r="Q687" s="296"/>
      <c r="R687" s="296"/>
      <c r="S687" s="296"/>
      <c r="T687" s="296"/>
      <c r="U687" s="296"/>
      <c r="V687" s="296"/>
      <c r="W687" s="296"/>
      <c r="X687" s="296"/>
      <c r="Y687" s="296"/>
      <c r="Z687" s="296"/>
      <c r="AA687" s="296"/>
      <c r="AB687" s="296"/>
      <c r="AC687" s="296"/>
      <c r="AD687" s="296"/>
      <c r="AE687" s="296"/>
      <c r="AF687" s="296"/>
      <c r="AG687" s="296"/>
      <c r="AH687" s="296"/>
      <c r="AI687" s="296"/>
      <c r="AJ687" s="296"/>
      <c r="AK687" s="296"/>
      <c r="AL687" s="296"/>
      <c r="AM687" s="296"/>
      <c r="AN687" s="296"/>
      <c r="AO687" s="296"/>
      <c r="AP687" s="296"/>
      <c r="AQ687" s="296"/>
      <c r="AR687" s="296"/>
      <c r="AS687" s="296"/>
      <c r="AT687" s="296"/>
      <c r="AU687" s="296"/>
      <c r="AV687" s="296"/>
      <c r="AW687" s="296"/>
      <c r="AX687" s="296"/>
      <c r="AY687" s="296"/>
      <c r="AZ687" s="296"/>
      <c r="BA687" s="296"/>
      <c r="BB687" s="296"/>
      <c r="BC687" s="296"/>
      <c r="BD687" s="296"/>
      <c r="BE687" s="296"/>
      <c r="BF687" s="296"/>
      <c r="BG687" s="296"/>
      <c r="BH687" s="296"/>
      <c r="BI687" s="296"/>
      <c r="BJ687" s="296"/>
      <c r="BK687" s="296"/>
      <c r="BL687" s="296"/>
      <c r="BM687" s="296"/>
      <c r="BN687" s="296"/>
      <c r="BO687" s="296"/>
      <c r="BP687" s="296"/>
      <c r="BQ687" s="296"/>
      <c r="BR687" s="296"/>
      <c r="BS687" s="296"/>
      <c r="BT687" s="296"/>
      <c r="BU687" s="296"/>
      <c r="BV687" s="296"/>
      <c r="BW687" s="296"/>
      <c r="BX687" s="296"/>
      <c r="BY687" s="296"/>
      <c r="BZ687" s="296"/>
      <c r="CA687" s="296"/>
      <c r="CB687" s="296"/>
      <c r="CC687" s="296"/>
      <c r="CD687" s="296"/>
      <c r="CE687" s="296"/>
      <c r="CF687" s="296"/>
      <c r="CG687" s="296"/>
      <c r="CH687" s="296"/>
      <c r="CI687" s="296"/>
      <c r="CJ687" s="296"/>
      <c r="CK687" s="296"/>
      <c r="CL687" s="296"/>
      <c r="CM687" s="296"/>
      <c r="CN687" s="296"/>
      <c r="CO687" s="296"/>
      <c r="CP687" s="296"/>
      <c r="CQ687" s="296"/>
      <c r="CR687" s="296"/>
      <c r="CS687" s="296"/>
      <c r="CT687" s="296"/>
      <c r="CU687" s="296"/>
      <c r="CV687" s="296"/>
      <c r="CW687" s="296"/>
      <c r="CX687" s="296"/>
      <c r="CY687" s="296"/>
      <c r="CZ687" s="296"/>
      <c r="DA687" s="296"/>
      <c r="DB687" s="296"/>
      <c r="DC687" s="296"/>
      <c r="DD687" s="296"/>
      <c r="DE687" s="296"/>
      <c r="DF687" s="296"/>
      <c r="DG687" s="296"/>
      <c r="DH687" s="296"/>
      <c r="DI687" s="296"/>
      <c r="DJ687" s="296"/>
      <c r="DK687" s="296"/>
      <c r="DL687" s="296"/>
      <c r="DM687" s="296"/>
      <c r="DN687" s="296"/>
      <c r="DO687" s="296"/>
      <c r="DP687" s="296"/>
      <c r="DQ687" s="296"/>
      <c r="DR687" s="296"/>
      <c r="DS687" s="296"/>
      <c r="DT687" s="296"/>
      <c r="DU687" s="296"/>
      <c r="DV687" s="296"/>
      <c r="DW687" s="296"/>
      <c r="DX687" s="296"/>
      <c r="DY687" s="296"/>
      <c r="DZ687" s="296"/>
      <c r="EA687" s="296"/>
      <c r="EB687" s="296"/>
    </row>
    <row r="688" spans="1:132" s="292" customFormat="1" x14ac:dyDescent="0.2">
      <c r="A688" s="330" t="s">
        <v>8507</v>
      </c>
      <c r="B688" s="331" t="s">
        <v>8508</v>
      </c>
      <c r="C688" s="538" t="s">
        <v>7884</v>
      </c>
      <c r="D688" s="538"/>
      <c r="E688" s="301">
        <v>1050</v>
      </c>
      <c r="F688" s="308">
        <v>1050</v>
      </c>
      <c r="G688" s="296"/>
      <c r="H688" s="296"/>
      <c r="I688" s="296"/>
      <c r="J688" s="296"/>
      <c r="K688" s="296"/>
      <c r="L688" s="296"/>
      <c r="M688" s="296"/>
      <c r="N688" s="296"/>
      <c r="O688" s="296"/>
      <c r="P688" s="296"/>
      <c r="Q688" s="296"/>
      <c r="R688" s="296"/>
      <c r="S688" s="296"/>
      <c r="T688" s="296"/>
      <c r="U688" s="296"/>
      <c r="V688" s="296"/>
      <c r="W688" s="296"/>
      <c r="X688" s="296"/>
      <c r="Y688" s="296"/>
      <c r="Z688" s="296"/>
      <c r="AA688" s="296"/>
      <c r="AB688" s="296"/>
      <c r="AC688" s="296"/>
      <c r="AD688" s="296"/>
      <c r="AE688" s="296"/>
      <c r="AF688" s="296"/>
      <c r="AG688" s="296"/>
      <c r="AH688" s="296"/>
      <c r="AI688" s="296"/>
      <c r="AJ688" s="296"/>
      <c r="AK688" s="296"/>
      <c r="AL688" s="296"/>
      <c r="AM688" s="296"/>
      <c r="AN688" s="296"/>
      <c r="AO688" s="296"/>
      <c r="AP688" s="296"/>
      <c r="AQ688" s="296"/>
      <c r="AR688" s="296"/>
      <c r="AS688" s="296"/>
      <c r="AT688" s="296"/>
      <c r="AU688" s="296"/>
      <c r="AV688" s="296"/>
      <c r="AW688" s="296"/>
      <c r="AX688" s="296"/>
      <c r="AY688" s="296"/>
      <c r="AZ688" s="296"/>
      <c r="BA688" s="296"/>
      <c r="BB688" s="296"/>
      <c r="BC688" s="296"/>
      <c r="BD688" s="296"/>
      <c r="BE688" s="296"/>
      <c r="BF688" s="296"/>
      <c r="BG688" s="296"/>
      <c r="BH688" s="296"/>
      <c r="BI688" s="296"/>
      <c r="BJ688" s="296"/>
      <c r="BK688" s="296"/>
      <c r="BL688" s="296"/>
      <c r="BM688" s="296"/>
      <c r="BN688" s="296"/>
      <c r="BO688" s="296"/>
      <c r="BP688" s="296"/>
      <c r="BQ688" s="296"/>
      <c r="BR688" s="296"/>
      <c r="BS688" s="296"/>
      <c r="BT688" s="296"/>
      <c r="BU688" s="296"/>
      <c r="BV688" s="296"/>
      <c r="BW688" s="296"/>
      <c r="BX688" s="296"/>
      <c r="BY688" s="296"/>
      <c r="BZ688" s="296"/>
      <c r="CA688" s="296"/>
      <c r="CB688" s="296"/>
      <c r="CC688" s="296"/>
      <c r="CD688" s="296"/>
      <c r="CE688" s="296"/>
      <c r="CF688" s="296"/>
      <c r="CG688" s="296"/>
      <c r="CH688" s="296"/>
      <c r="CI688" s="296"/>
      <c r="CJ688" s="296"/>
      <c r="CK688" s="296"/>
      <c r="CL688" s="296"/>
      <c r="CM688" s="296"/>
      <c r="CN688" s="296"/>
      <c r="CO688" s="296"/>
      <c r="CP688" s="296"/>
      <c r="CQ688" s="296"/>
      <c r="CR688" s="296"/>
      <c r="CS688" s="296"/>
      <c r="CT688" s="296"/>
      <c r="CU688" s="296"/>
      <c r="CV688" s="296"/>
      <c r="CW688" s="296"/>
      <c r="CX688" s="296"/>
      <c r="CY688" s="296"/>
      <c r="CZ688" s="296"/>
      <c r="DA688" s="296"/>
      <c r="DB688" s="296"/>
      <c r="DC688" s="296"/>
      <c r="DD688" s="296"/>
      <c r="DE688" s="296"/>
      <c r="DF688" s="296"/>
      <c r="DG688" s="296"/>
      <c r="DH688" s="296"/>
      <c r="DI688" s="296"/>
      <c r="DJ688" s="296"/>
      <c r="DK688" s="296"/>
      <c r="DL688" s="296"/>
      <c r="DM688" s="296"/>
      <c r="DN688" s="296"/>
      <c r="DO688" s="296"/>
      <c r="DP688" s="296"/>
      <c r="DQ688" s="296"/>
      <c r="DR688" s="296"/>
      <c r="DS688" s="296"/>
      <c r="DT688" s="296"/>
      <c r="DU688" s="296"/>
      <c r="DV688" s="296"/>
      <c r="DW688" s="296"/>
      <c r="DX688" s="296"/>
      <c r="DY688" s="296"/>
      <c r="DZ688" s="296"/>
      <c r="EA688" s="296"/>
      <c r="EB688" s="296"/>
    </row>
    <row r="689" spans="1:132" s="292" customFormat="1" x14ac:dyDescent="0.2">
      <c r="A689" s="330" t="s">
        <v>8509</v>
      </c>
      <c r="B689" s="331" t="s">
        <v>8510</v>
      </c>
      <c r="C689" s="538" t="s">
        <v>7884</v>
      </c>
      <c r="D689" s="538"/>
      <c r="E689" s="301">
        <v>1250</v>
      </c>
      <c r="F689" s="308">
        <v>1250</v>
      </c>
      <c r="G689" s="296"/>
      <c r="H689" s="296"/>
      <c r="I689" s="296"/>
      <c r="J689" s="296"/>
      <c r="K689" s="296"/>
      <c r="L689" s="296"/>
      <c r="M689" s="296"/>
      <c r="N689" s="296"/>
      <c r="O689" s="296"/>
      <c r="P689" s="296"/>
      <c r="Q689" s="296"/>
      <c r="R689" s="296"/>
      <c r="S689" s="296"/>
      <c r="T689" s="296"/>
      <c r="U689" s="296"/>
      <c r="V689" s="296"/>
      <c r="W689" s="296"/>
      <c r="X689" s="296"/>
      <c r="Y689" s="296"/>
      <c r="Z689" s="296"/>
      <c r="AA689" s="296"/>
      <c r="AB689" s="296"/>
      <c r="AC689" s="296"/>
      <c r="AD689" s="296"/>
      <c r="AE689" s="296"/>
      <c r="AF689" s="296"/>
      <c r="AG689" s="296"/>
      <c r="AH689" s="296"/>
      <c r="AI689" s="296"/>
      <c r="AJ689" s="296"/>
      <c r="AK689" s="296"/>
      <c r="AL689" s="296"/>
      <c r="AM689" s="296"/>
      <c r="AN689" s="296"/>
      <c r="AO689" s="296"/>
      <c r="AP689" s="296"/>
      <c r="AQ689" s="296"/>
      <c r="AR689" s="296"/>
      <c r="AS689" s="296"/>
      <c r="AT689" s="296"/>
      <c r="AU689" s="296"/>
      <c r="AV689" s="296"/>
      <c r="AW689" s="296"/>
      <c r="AX689" s="296"/>
      <c r="AY689" s="296"/>
      <c r="AZ689" s="296"/>
      <c r="BA689" s="296"/>
      <c r="BB689" s="296"/>
      <c r="BC689" s="296"/>
      <c r="BD689" s="296"/>
      <c r="BE689" s="296"/>
      <c r="BF689" s="296"/>
      <c r="BG689" s="296"/>
      <c r="BH689" s="296"/>
      <c r="BI689" s="296"/>
      <c r="BJ689" s="296"/>
      <c r="BK689" s="296"/>
      <c r="BL689" s="296"/>
      <c r="BM689" s="296"/>
      <c r="BN689" s="296"/>
      <c r="BO689" s="296"/>
      <c r="BP689" s="296"/>
      <c r="BQ689" s="296"/>
      <c r="BR689" s="296"/>
      <c r="BS689" s="296"/>
      <c r="BT689" s="296"/>
      <c r="BU689" s="296"/>
      <c r="BV689" s="296"/>
      <c r="BW689" s="296"/>
      <c r="BX689" s="296"/>
      <c r="BY689" s="296"/>
      <c r="BZ689" s="296"/>
      <c r="CA689" s="296"/>
      <c r="CB689" s="296"/>
      <c r="CC689" s="296"/>
      <c r="CD689" s="296"/>
      <c r="CE689" s="296"/>
      <c r="CF689" s="296"/>
      <c r="CG689" s="296"/>
      <c r="CH689" s="296"/>
      <c r="CI689" s="296"/>
      <c r="CJ689" s="296"/>
      <c r="CK689" s="296"/>
      <c r="CL689" s="296"/>
      <c r="CM689" s="296"/>
      <c r="CN689" s="296"/>
      <c r="CO689" s="296"/>
      <c r="CP689" s="296"/>
      <c r="CQ689" s="296"/>
      <c r="CR689" s="296"/>
      <c r="CS689" s="296"/>
      <c r="CT689" s="296"/>
      <c r="CU689" s="296"/>
      <c r="CV689" s="296"/>
      <c r="CW689" s="296"/>
      <c r="CX689" s="296"/>
      <c r="CY689" s="296"/>
      <c r="CZ689" s="296"/>
      <c r="DA689" s="296"/>
      <c r="DB689" s="296"/>
      <c r="DC689" s="296"/>
      <c r="DD689" s="296"/>
      <c r="DE689" s="296"/>
      <c r="DF689" s="296"/>
      <c r="DG689" s="296"/>
      <c r="DH689" s="296"/>
      <c r="DI689" s="296"/>
      <c r="DJ689" s="296"/>
      <c r="DK689" s="296"/>
      <c r="DL689" s="296"/>
      <c r="DM689" s="296"/>
      <c r="DN689" s="296"/>
      <c r="DO689" s="296"/>
      <c r="DP689" s="296"/>
      <c r="DQ689" s="296"/>
      <c r="DR689" s="296"/>
      <c r="DS689" s="296"/>
      <c r="DT689" s="296"/>
      <c r="DU689" s="296"/>
      <c r="DV689" s="296"/>
      <c r="DW689" s="296"/>
      <c r="DX689" s="296"/>
      <c r="DY689" s="296"/>
      <c r="DZ689" s="296"/>
      <c r="EA689" s="296"/>
      <c r="EB689" s="296"/>
    </row>
    <row r="690" spans="1:132" s="292" customFormat="1" x14ac:dyDescent="0.2">
      <c r="A690" s="332" t="s">
        <v>8511</v>
      </c>
      <c r="B690" s="333" t="s">
        <v>8512</v>
      </c>
      <c r="C690" s="539" t="s">
        <v>7884</v>
      </c>
      <c r="D690" s="539"/>
      <c r="E690" s="337">
        <v>2000</v>
      </c>
      <c r="F690" s="308">
        <v>2000</v>
      </c>
      <c r="G690" s="296"/>
      <c r="H690" s="296"/>
      <c r="I690" s="296"/>
      <c r="J690" s="296"/>
      <c r="K690" s="296"/>
      <c r="L690" s="296"/>
      <c r="M690" s="296"/>
      <c r="N690" s="296"/>
      <c r="O690" s="296"/>
      <c r="P690" s="296"/>
      <c r="Q690" s="296"/>
      <c r="R690" s="296"/>
      <c r="S690" s="296"/>
      <c r="T690" s="296"/>
      <c r="U690" s="296"/>
      <c r="V690" s="296"/>
      <c r="W690" s="296"/>
      <c r="X690" s="296"/>
      <c r="Y690" s="296"/>
      <c r="Z690" s="296"/>
      <c r="AA690" s="296"/>
      <c r="AB690" s="296"/>
      <c r="AC690" s="296"/>
      <c r="AD690" s="296"/>
      <c r="AE690" s="296"/>
      <c r="AF690" s="296"/>
      <c r="AG690" s="296"/>
      <c r="AH690" s="296"/>
      <c r="AI690" s="296"/>
      <c r="AJ690" s="296"/>
      <c r="AK690" s="296"/>
      <c r="AL690" s="296"/>
      <c r="AM690" s="296"/>
      <c r="AN690" s="296"/>
      <c r="AO690" s="296"/>
      <c r="AP690" s="296"/>
      <c r="AQ690" s="296"/>
      <c r="AR690" s="296"/>
      <c r="AS690" s="296"/>
      <c r="AT690" s="296"/>
      <c r="AU690" s="296"/>
      <c r="AV690" s="296"/>
      <c r="AW690" s="296"/>
      <c r="AX690" s="296"/>
      <c r="AY690" s="296"/>
      <c r="AZ690" s="296"/>
      <c r="BA690" s="296"/>
      <c r="BB690" s="296"/>
      <c r="BC690" s="296"/>
      <c r="BD690" s="296"/>
      <c r="BE690" s="296"/>
      <c r="BF690" s="296"/>
      <c r="BG690" s="296"/>
      <c r="BH690" s="296"/>
      <c r="BI690" s="296"/>
      <c r="BJ690" s="296"/>
      <c r="BK690" s="296"/>
      <c r="BL690" s="296"/>
      <c r="BM690" s="296"/>
      <c r="BN690" s="296"/>
      <c r="BO690" s="296"/>
      <c r="BP690" s="296"/>
      <c r="BQ690" s="296"/>
      <c r="BR690" s="296"/>
      <c r="BS690" s="296"/>
      <c r="BT690" s="296"/>
      <c r="BU690" s="296"/>
      <c r="BV690" s="296"/>
      <c r="BW690" s="296"/>
      <c r="BX690" s="296"/>
      <c r="BY690" s="296"/>
      <c r="BZ690" s="296"/>
      <c r="CA690" s="296"/>
      <c r="CB690" s="296"/>
      <c r="CC690" s="296"/>
      <c r="CD690" s="296"/>
      <c r="CE690" s="296"/>
      <c r="CF690" s="296"/>
      <c r="CG690" s="296"/>
      <c r="CH690" s="296"/>
      <c r="CI690" s="296"/>
      <c r="CJ690" s="296"/>
      <c r="CK690" s="296"/>
      <c r="CL690" s="296"/>
      <c r="CM690" s="296"/>
      <c r="CN690" s="296"/>
      <c r="CO690" s="296"/>
      <c r="CP690" s="296"/>
      <c r="CQ690" s="296"/>
      <c r="CR690" s="296"/>
      <c r="CS690" s="296"/>
      <c r="CT690" s="296"/>
      <c r="CU690" s="296"/>
      <c r="CV690" s="296"/>
      <c r="CW690" s="296"/>
      <c r="CX690" s="296"/>
      <c r="CY690" s="296"/>
      <c r="CZ690" s="296"/>
      <c r="DA690" s="296"/>
      <c r="DB690" s="296"/>
      <c r="DC690" s="296"/>
      <c r="DD690" s="296"/>
      <c r="DE690" s="296"/>
      <c r="DF690" s="296"/>
      <c r="DG690" s="296"/>
      <c r="DH690" s="296"/>
      <c r="DI690" s="296"/>
      <c r="DJ690" s="296"/>
      <c r="DK690" s="296"/>
      <c r="DL690" s="296"/>
      <c r="DM690" s="296"/>
      <c r="DN690" s="296"/>
      <c r="DO690" s="296"/>
      <c r="DP690" s="296"/>
      <c r="DQ690" s="296"/>
      <c r="DR690" s="296"/>
      <c r="DS690" s="296"/>
      <c r="DT690" s="296"/>
      <c r="DU690" s="296"/>
      <c r="DV690" s="296"/>
      <c r="DW690" s="296"/>
      <c r="DX690" s="296"/>
      <c r="DY690" s="296"/>
      <c r="DZ690" s="296"/>
      <c r="EA690" s="296"/>
      <c r="EB690" s="296"/>
    </row>
    <row r="691" spans="1:132" s="292" customFormat="1" x14ac:dyDescent="0.2">
      <c r="A691" s="540" t="s">
        <v>8513</v>
      </c>
      <c r="B691" s="530" t="s">
        <v>8514</v>
      </c>
      <c r="C691" s="335" t="s">
        <v>8515</v>
      </c>
      <c r="D691" s="329"/>
      <c r="E691" s="337">
        <v>5000</v>
      </c>
      <c r="F691" s="308">
        <v>5000</v>
      </c>
      <c r="G691" s="297"/>
      <c r="H691" s="297"/>
      <c r="I691" s="297"/>
      <c r="J691" s="297"/>
      <c r="K691" s="297"/>
      <c r="L691" s="297"/>
      <c r="M691" s="297"/>
      <c r="N691" s="297"/>
      <c r="O691" s="297"/>
      <c r="P691" s="297"/>
      <c r="Q691" s="297"/>
      <c r="R691" s="297"/>
      <c r="S691" s="297"/>
      <c r="T691" s="297"/>
      <c r="U691" s="297"/>
      <c r="V691" s="297"/>
      <c r="W691" s="297"/>
      <c r="X691" s="297"/>
      <c r="Y691" s="297"/>
      <c r="Z691" s="297"/>
      <c r="AA691" s="297"/>
      <c r="AB691" s="297"/>
      <c r="AC691" s="297"/>
      <c r="AD691" s="297"/>
      <c r="AE691" s="297"/>
      <c r="AF691" s="297"/>
      <c r="AG691" s="297"/>
      <c r="AH691" s="297"/>
      <c r="AI691" s="297"/>
      <c r="AJ691" s="297"/>
      <c r="AK691" s="297"/>
      <c r="AL691" s="297"/>
      <c r="AM691" s="297"/>
      <c r="AN691" s="297"/>
      <c r="AO691" s="297"/>
      <c r="AP691" s="297"/>
      <c r="AQ691" s="297"/>
      <c r="AR691" s="297"/>
      <c r="AS691" s="297"/>
      <c r="AT691" s="297"/>
      <c r="AU691" s="297"/>
      <c r="AV691" s="297"/>
      <c r="AW691" s="297"/>
      <c r="AX691" s="297"/>
      <c r="AY691" s="297"/>
      <c r="AZ691" s="297"/>
      <c r="BA691" s="297"/>
      <c r="BB691" s="297"/>
      <c r="BC691" s="297"/>
      <c r="BD691" s="297"/>
      <c r="BE691" s="297"/>
      <c r="BF691" s="297"/>
      <c r="BG691" s="297"/>
      <c r="BH691" s="297"/>
      <c r="BI691" s="297"/>
      <c r="BJ691" s="297"/>
      <c r="BK691" s="297"/>
      <c r="BL691" s="297"/>
      <c r="BM691" s="297"/>
      <c r="BN691" s="297"/>
      <c r="BO691" s="297"/>
      <c r="BP691" s="297"/>
      <c r="BQ691" s="297"/>
      <c r="BR691" s="297"/>
      <c r="BS691" s="297"/>
      <c r="BT691" s="297"/>
      <c r="BU691" s="297"/>
      <c r="BV691" s="297"/>
      <c r="BW691" s="297"/>
      <c r="BX691" s="297"/>
      <c r="BY691" s="297"/>
      <c r="BZ691" s="297"/>
      <c r="CA691" s="297"/>
      <c r="CB691" s="297"/>
      <c r="CC691" s="297"/>
      <c r="CD691" s="297"/>
      <c r="CE691" s="297"/>
      <c r="CF691" s="297"/>
      <c r="CG691" s="297"/>
      <c r="CH691" s="297"/>
      <c r="CI691" s="297"/>
      <c r="CJ691" s="297"/>
      <c r="CK691" s="297"/>
      <c r="CL691" s="297"/>
      <c r="CM691" s="297"/>
      <c r="CN691" s="297"/>
      <c r="CO691" s="297"/>
      <c r="CP691" s="297"/>
      <c r="CQ691" s="297"/>
      <c r="CR691" s="297"/>
      <c r="CS691" s="297"/>
      <c r="CT691" s="297"/>
      <c r="CU691" s="297"/>
      <c r="CV691" s="297"/>
      <c r="CW691" s="297"/>
      <c r="CX691" s="297"/>
      <c r="CY691" s="297"/>
      <c r="CZ691" s="297"/>
      <c r="DA691" s="297"/>
      <c r="DB691" s="297"/>
      <c r="DC691" s="297"/>
      <c r="DD691" s="297"/>
      <c r="DE691" s="297"/>
      <c r="DF691" s="297"/>
      <c r="DG691" s="297"/>
      <c r="DH691" s="297"/>
      <c r="DI691" s="297"/>
      <c r="DJ691" s="297"/>
      <c r="DK691" s="297"/>
      <c r="DL691" s="297"/>
      <c r="DM691" s="297"/>
      <c r="DN691" s="297"/>
      <c r="DO691" s="297"/>
      <c r="DP691" s="297"/>
      <c r="DQ691" s="297"/>
      <c r="DR691" s="297"/>
      <c r="DS691" s="297"/>
      <c r="DT691" s="297"/>
      <c r="DU691" s="297"/>
      <c r="DV691" s="297"/>
      <c r="DW691" s="297"/>
      <c r="DX691" s="297"/>
      <c r="DY691" s="297"/>
      <c r="DZ691" s="297"/>
      <c r="EA691" s="297"/>
      <c r="EB691" s="297"/>
    </row>
    <row r="692" spans="1:132" s="292" customFormat="1" ht="37.5" x14ac:dyDescent="0.2">
      <c r="A692" s="540" t="s">
        <v>8428</v>
      </c>
      <c r="B692" s="530"/>
      <c r="C692" s="335" t="s">
        <v>8516</v>
      </c>
      <c r="D692" s="335"/>
      <c r="E692" s="337">
        <v>4000</v>
      </c>
      <c r="F692" s="308">
        <v>4000</v>
      </c>
      <c r="G692" s="296"/>
      <c r="H692" s="296"/>
      <c r="I692" s="296"/>
      <c r="J692" s="296"/>
      <c r="K692" s="296"/>
      <c r="L692" s="296"/>
      <c r="M692" s="296"/>
      <c r="N692" s="296"/>
      <c r="O692" s="296"/>
      <c r="P692" s="296"/>
      <c r="Q692" s="296"/>
      <c r="R692" s="296"/>
      <c r="S692" s="296"/>
      <c r="T692" s="296"/>
      <c r="U692" s="296"/>
      <c r="V692" s="296"/>
      <c r="W692" s="296"/>
      <c r="X692" s="296"/>
      <c r="Y692" s="296"/>
      <c r="Z692" s="296"/>
      <c r="AA692" s="296"/>
      <c r="AB692" s="296"/>
      <c r="AC692" s="296"/>
      <c r="AD692" s="296"/>
      <c r="AE692" s="296"/>
      <c r="AF692" s="296"/>
      <c r="AG692" s="296"/>
      <c r="AH692" s="296"/>
      <c r="AI692" s="296"/>
      <c r="AJ692" s="296"/>
      <c r="AK692" s="296"/>
      <c r="AL692" s="296"/>
      <c r="AM692" s="296"/>
      <c r="AN692" s="296"/>
      <c r="AO692" s="296"/>
      <c r="AP692" s="296"/>
      <c r="AQ692" s="296"/>
      <c r="AR692" s="296"/>
      <c r="AS692" s="296"/>
      <c r="AT692" s="296"/>
      <c r="AU692" s="296"/>
      <c r="AV692" s="296"/>
      <c r="AW692" s="296"/>
      <c r="AX692" s="296"/>
      <c r="AY692" s="296"/>
      <c r="AZ692" s="296"/>
      <c r="BA692" s="296"/>
      <c r="BB692" s="296"/>
      <c r="BC692" s="296"/>
      <c r="BD692" s="296"/>
      <c r="BE692" s="296"/>
      <c r="BF692" s="296"/>
      <c r="BG692" s="296"/>
      <c r="BH692" s="296"/>
      <c r="BI692" s="296"/>
      <c r="BJ692" s="296"/>
      <c r="BK692" s="296"/>
      <c r="BL692" s="296"/>
      <c r="BM692" s="296"/>
      <c r="BN692" s="296"/>
      <c r="BO692" s="296"/>
      <c r="BP692" s="296"/>
      <c r="BQ692" s="296"/>
      <c r="BR692" s="296"/>
      <c r="BS692" s="296"/>
      <c r="BT692" s="296"/>
      <c r="BU692" s="296"/>
      <c r="BV692" s="296"/>
      <c r="BW692" s="296"/>
      <c r="BX692" s="296"/>
      <c r="BY692" s="296"/>
      <c r="BZ692" s="296"/>
      <c r="CA692" s="296"/>
      <c r="CB692" s="296"/>
      <c r="CC692" s="296"/>
      <c r="CD692" s="296"/>
      <c r="CE692" s="296"/>
      <c r="CF692" s="296"/>
      <c r="CG692" s="296"/>
      <c r="CH692" s="296"/>
      <c r="CI692" s="296"/>
      <c r="CJ692" s="296"/>
      <c r="CK692" s="296"/>
      <c r="CL692" s="296"/>
      <c r="CM692" s="296"/>
      <c r="CN692" s="296"/>
      <c r="CO692" s="296"/>
      <c r="CP692" s="296"/>
      <c r="CQ692" s="296"/>
      <c r="CR692" s="296"/>
      <c r="CS692" s="296"/>
      <c r="CT692" s="296"/>
      <c r="CU692" s="296"/>
      <c r="CV692" s="296"/>
      <c r="CW692" s="296"/>
      <c r="CX692" s="296"/>
      <c r="CY692" s="296"/>
      <c r="CZ692" s="296"/>
      <c r="DA692" s="296"/>
      <c r="DB692" s="296"/>
      <c r="DC692" s="296"/>
      <c r="DD692" s="296"/>
      <c r="DE692" s="296"/>
      <c r="DF692" s="296"/>
      <c r="DG692" s="296"/>
      <c r="DH692" s="296"/>
      <c r="DI692" s="296"/>
      <c r="DJ692" s="296"/>
      <c r="DK692" s="296"/>
      <c r="DL692" s="296"/>
      <c r="DM692" s="296"/>
      <c r="DN692" s="296"/>
      <c r="DO692" s="296"/>
      <c r="DP692" s="296"/>
      <c r="DQ692" s="296"/>
      <c r="DR692" s="296"/>
      <c r="DS692" s="296"/>
      <c r="DT692" s="296"/>
      <c r="DU692" s="296"/>
      <c r="DV692" s="296"/>
      <c r="DW692" s="296"/>
      <c r="DX692" s="296"/>
      <c r="DY692" s="296"/>
      <c r="DZ692" s="296"/>
      <c r="EA692" s="296"/>
      <c r="EB692" s="296"/>
    </row>
    <row r="693" spans="1:132" s="292" customFormat="1" ht="37.5" x14ac:dyDescent="0.2">
      <c r="A693" s="540" t="s">
        <v>8428</v>
      </c>
      <c r="B693" s="530"/>
      <c r="C693" s="335" t="s">
        <v>8517</v>
      </c>
      <c r="D693" s="335"/>
      <c r="E693" s="337">
        <v>3800</v>
      </c>
      <c r="F693" s="308">
        <v>3800</v>
      </c>
      <c r="G693" s="296"/>
      <c r="H693" s="296"/>
      <c r="I693" s="296"/>
      <c r="J693" s="296"/>
      <c r="K693" s="296"/>
      <c r="L693" s="296"/>
      <c r="M693" s="296"/>
      <c r="N693" s="296"/>
      <c r="O693" s="296"/>
      <c r="P693" s="296"/>
      <c r="Q693" s="296"/>
      <c r="R693" s="296"/>
      <c r="S693" s="296"/>
      <c r="T693" s="296"/>
      <c r="U693" s="296"/>
      <c r="V693" s="296"/>
      <c r="W693" s="296"/>
      <c r="X693" s="296"/>
      <c r="Y693" s="296"/>
      <c r="Z693" s="296"/>
      <c r="AA693" s="296"/>
      <c r="AB693" s="296"/>
      <c r="AC693" s="296"/>
      <c r="AD693" s="296"/>
      <c r="AE693" s="296"/>
      <c r="AF693" s="296"/>
      <c r="AG693" s="296"/>
      <c r="AH693" s="296"/>
      <c r="AI693" s="296"/>
      <c r="AJ693" s="296"/>
      <c r="AK693" s="296"/>
      <c r="AL693" s="296"/>
      <c r="AM693" s="296"/>
      <c r="AN693" s="296"/>
      <c r="AO693" s="296"/>
      <c r="AP693" s="296"/>
      <c r="AQ693" s="296"/>
      <c r="AR693" s="296"/>
      <c r="AS693" s="296"/>
      <c r="AT693" s="296"/>
      <c r="AU693" s="296"/>
      <c r="AV693" s="296"/>
      <c r="AW693" s="296"/>
      <c r="AX693" s="296"/>
      <c r="AY693" s="296"/>
      <c r="AZ693" s="296"/>
      <c r="BA693" s="296"/>
      <c r="BB693" s="296"/>
      <c r="BC693" s="296"/>
      <c r="BD693" s="296"/>
      <c r="BE693" s="296"/>
      <c r="BF693" s="296"/>
      <c r="BG693" s="296"/>
      <c r="BH693" s="296"/>
      <c r="BI693" s="296"/>
      <c r="BJ693" s="296"/>
      <c r="BK693" s="296"/>
      <c r="BL693" s="296"/>
      <c r="BM693" s="296"/>
      <c r="BN693" s="296"/>
      <c r="BO693" s="296"/>
      <c r="BP693" s="296"/>
      <c r="BQ693" s="296"/>
      <c r="BR693" s="296"/>
      <c r="BS693" s="296"/>
      <c r="BT693" s="296"/>
      <c r="BU693" s="296"/>
      <c r="BV693" s="296"/>
      <c r="BW693" s="296"/>
      <c r="BX693" s="296"/>
      <c r="BY693" s="296"/>
      <c r="BZ693" s="296"/>
      <c r="CA693" s="296"/>
      <c r="CB693" s="296"/>
      <c r="CC693" s="296"/>
      <c r="CD693" s="296"/>
      <c r="CE693" s="296"/>
      <c r="CF693" s="296"/>
      <c r="CG693" s="296"/>
      <c r="CH693" s="296"/>
      <c r="CI693" s="296"/>
      <c r="CJ693" s="296"/>
      <c r="CK693" s="296"/>
      <c r="CL693" s="296"/>
      <c r="CM693" s="296"/>
      <c r="CN693" s="296"/>
      <c r="CO693" s="296"/>
      <c r="CP693" s="296"/>
      <c r="CQ693" s="296"/>
      <c r="CR693" s="296"/>
      <c r="CS693" s="296"/>
      <c r="CT693" s="296"/>
      <c r="CU693" s="296"/>
      <c r="CV693" s="296"/>
      <c r="CW693" s="296"/>
      <c r="CX693" s="296"/>
      <c r="CY693" s="296"/>
      <c r="CZ693" s="296"/>
      <c r="DA693" s="296"/>
      <c r="DB693" s="296"/>
      <c r="DC693" s="296"/>
      <c r="DD693" s="296"/>
      <c r="DE693" s="296"/>
      <c r="DF693" s="296"/>
      <c r="DG693" s="296"/>
      <c r="DH693" s="296"/>
      <c r="DI693" s="296"/>
      <c r="DJ693" s="296"/>
      <c r="DK693" s="296"/>
      <c r="DL693" s="296"/>
      <c r="DM693" s="296"/>
      <c r="DN693" s="296"/>
      <c r="DO693" s="296"/>
      <c r="DP693" s="296"/>
      <c r="DQ693" s="296"/>
      <c r="DR693" s="296"/>
      <c r="DS693" s="296"/>
      <c r="DT693" s="296"/>
      <c r="DU693" s="296"/>
      <c r="DV693" s="296"/>
      <c r="DW693" s="296"/>
      <c r="DX693" s="296"/>
      <c r="DY693" s="296"/>
      <c r="DZ693" s="296"/>
      <c r="EA693" s="296"/>
      <c r="EB693" s="296"/>
    </row>
    <row r="694" spans="1:132" s="292" customFormat="1" ht="37.5" x14ac:dyDescent="0.2">
      <c r="A694" s="540" t="s">
        <v>8428</v>
      </c>
      <c r="B694" s="530"/>
      <c r="C694" s="335" t="s">
        <v>8518</v>
      </c>
      <c r="D694" s="335"/>
      <c r="E694" s="337">
        <v>3600</v>
      </c>
      <c r="F694" s="308">
        <v>3600</v>
      </c>
      <c r="G694" s="296"/>
      <c r="H694" s="296"/>
      <c r="I694" s="296"/>
      <c r="J694" s="296"/>
      <c r="K694" s="296"/>
      <c r="L694" s="296"/>
      <c r="M694" s="296"/>
      <c r="N694" s="296"/>
      <c r="O694" s="296"/>
      <c r="P694" s="296"/>
      <c r="Q694" s="296"/>
      <c r="R694" s="296"/>
      <c r="S694" s="296"/>
      <c r="T694" s="296"/>
      <c r="U694" s="296"/>
      <c r="V694" s="296"/>
      <c r="W694" s="296"/>
      <c r="X694" s="296"/>
      <c r="Y694" s="296"/>
      <c r="Z694" s="296"/>
      <c r="AA694" s="296"/>
      <c r="AB694" s="296"/>
      <c r="AC694" s="296"/>
      <c r="AD694" s="296"/>
      <c r="AE694" s="296"/>
      <c r="AF694" s="296"/>
      <c r="AG694" s="296"/>
      <c r="AH694" s="296"/>
      <c r="AI694" s="296"/>
      <c r="AJ694" s="296"/>
      <c r="AK694" s="296"/>
      <c r="AL694" s="296"/>
      <c r="AM694" s="296"/>
      <c r="AN694" s="296"/>
      <c r="AO694" s="296"/>
      <c r="AP694" s="296"/>
      <c r="AQ694" s="296"/>
      <c r="AR694" s="296"/>
      <c r="AS694" s="296"/>
      <c r="AT694" s="296"/>
      <c r="AU694" s="296"/>
      <c r="AV694" s="296"/>
      <c r="AW694" s="296"/>
      <c r="AX694" s="296"/>
      <c r="AY694" s="296"/>
      <c r="AZ694" s="296"/>
      <c r="BA694" s="296"/>
      <c r="BB694" s="296"/>
      <c r="BC694" s="296"/>
      <c r="BD694" s="296"/>
      <c r="BE694" s="296"/>
      <c r="BF694" s="296"/>
      <c r="BG694" s="296"/>
      <c r="BH694" s="296"/>
      <c r="BI694" s="296"/>
      <c r="BJ694" s="296"/>
      <c r="BK694" s="296"/>
      <c r="BL694" s="296"/>
      <c r="BM694" s="296"/>
      <c r="BN694" s="296"/>
      <c r="BO694" s="296"/>
      <c r="BP694" s="296"/>
      <c r="BQ694" s="296"/>
      <c r="BR694" s="296"/>
      <c r="BS694" s="296"/>
      <c r="BT694" s="296"/>
      <c r="BU694" s="296"/>
      <c r="BV694" s="296"/>
      <c r="BW694" s="296"/>
      <c r="BX694" s="296"/>
      <c r="BY694" s="296"/>
      <c r="BZ694" s="296"/>
      <c r="CA694" s="296"/>
      <c r="CB694" s="296"/>
      <c r="CC694" s="296"/>
      <c r="CD694" s="296"/>
      <c r="CE694" s="296"/>
      <c r="CF694" s="296"/>
      <c r="CG694" s="296"/>
      <c r="CH694" s="296"/>
      <c r="CI694" s="296"/>
      <c r="CJ694" s="296"/>
      <c r="CK694" s="296"/>
      <c r="CL694" s="296"/>
      <c r="CM694" s="296"/>
      <c r="CN694" s="296"/>
      <c r="CO694" s="296"/>
      <c r="CP694" s="296"/>
      <c r="CQ694" s="296"/>
      <c r="CR694" s="296"/>
      <c r="CS694" s="296"/>
      <c r="CT694" s="296"/>
      <c r="CU694" s="296"/>
      <c r="CV694" s="296"/>
      <c r="CW694" s="296"/>
      <c r="CX694" s="296"/>
      <c r="CY694" s="296"/>
      <c r="CZ694" s="296"/>
      <c r="DA694" s="296"/>
      <c r="DB694" s="296"/>
      <c r="DC694" s="296"/>
      <c r="DD694" s="296"/>
      <c r="DE694" s="296"/>
      <c r="DF694" s="296"/>
      <c r="DG694" s="296"/>
      <c r="DH694" s="296"/>
      <c r="DI694" s="296"/>
      <c r="DJ694" s="296"/>
      <c r="DK694" s="296"/>
      <c r="DL694" s="296"/>
      <c r="DM694" s="296"/>
      <c r="DN694" s="296"/>
      <c r="DO694" s="296"/>
      <c r="DP694" s="296"/>
      <c r="DQ694" s="296"/>
      <c r="DR694" s="296"/>
      <c r="DS694" s="296"/>
      <c r="DT694" s="296"/>
      <c r="DU694" s="296"/>
      <c r="DV694" s="296"/>
      <c r="DW694" s="296"/>
      <c r="DX694" s="296"/>
      <c r="DY694" s="296"/>
      <c r="DZ694" s="296"/>
      <c r="EA694" s="296"/>
      <c r="EB694" s="296"/>
    </row>
    <row r="695" spans="1:132" s="292" customFormat="1" ht="37.5" x14ac:dyDescent="0.2">
      <c r="A695" s="540" t="s">
        <v>8428</v>
      </c>
      <c r="B695" s="530"/>
      <c r="C695" s="335" t="s">
        <v>8519</v>
      </c>
      <c r="D695" s="335"/>
      <c r="E695" s="337">
        <v>4000</v>
      </c>
      <c r="F695" s="308">
        <v>4000</v>
      </c>
      <c r="G695" s="296"/>
      <c r="H695" s="296"/>
      <c r="I695" s="296"/>
      <c r="J695" s="296"/>
      <c r="K695" s="296"/>
      <c r="L695" s="296"/>
      <c r="M695" s="296"/>
      <c r="N695" s="296"/>
      <c r="O695" s="296"/>
      <c r="P695" s="296"/>
      <c r="Q695" s="296"/>
      <c r="R695" s="296"/>
      <c r="S695" s="296"/>
      <c r="T695" s="296"/>
      <c r="U695" s="296"/>
      <c r="V695" s="296"/>
      <c r="W695" s="296"/>
      <c r="X695" s="296"/>
      <c r="Y695" s="296"/>
      <c r="Z695" s="296"/>
      <c r="AA695" s="296"/>
      <c r="AB695" s="296"/>
      <c r="AC695" s="296"/>
      <c r="AD695" s="296"/>
      <c r="AE695" s="296"/>
      <c r="AF695" s="296"/>
      <c r="AG695" s="296"/>
      <c r="AH695" s="296"/>
      <c r="AI695" s="296"/>
      <c r="AJ695" s="296"/>
      <c r="AK695" s="296"/>
      <c r="AL695" s="296"/>
      <c r="AM695" s="296"/>
      <c r="AN695" s="296"/>
      <c r="AO695" s="296"/>
      <c r="AP695" s="296"/>
      <c r="AQ695" s="296"/>
      <c r="AR695" s="296"/>
      <c r="AS695" s="296"/>
      <c r="AT695" s="296"/>
      <c r="AU695" s="296"/>
      <c r="AV695" s="296"/>
      <c r="AW695" s="296"/>
      <c r="AX695" s="296"/>
      <c r="AY695" s="296"/>
      <c r="AZ695" s="296"/>
      <c r="BA695" s="296"/>
      <c r="BB695" s="296"/>
      <c r="BC695" s="296"/>
      <c r="BD695" s="296"/>
      <c r="BE695" s="296"/>
      <c r="BF695" s="296"/>
      <c r="BG695" s="296"/>
      <c r="BH695" s="296"/>
      <c r="BI695" s="296"/>
      <c r="BJ695" s="296"/>
      <c r="BK695" s="296"/>
      <c r="BL695" s="296"/>
      <c r="BM695" s="296"/>
      <c r="BN695" s="296"/>
      <c r="BO695" s="296"/>
      <c r="BP695" s="296"/>
      <c r="BQ695" s="296"/>
      <c r="BR695" s="296"/>
      <c r="BS695" s="296"/>
      <c r="BT695" s="296"/>
      <c r="BU695" s="296"/>
      <c r="BV695" s="296"/>
      <c r="BW695" s="296"/>
      <c r="BX695" s="296"/>
      <c r="BY695" s="296"/>
      <c r="BZ695" s="296"/>
      <c r="CA695" s="296"/>
      <c r="CB695" s="296"/>
      <c r="CC695" s="296"/>
      <c r="CD695" s="296"/>
      <c r="CE695" s="296"/>
      <c r="CF695" s="296"/>
      <c r="CG695" s="296"/>
      <c r="CH695" s="296"/>
      <c r="CI695" s="296"/>
      <c r="CJ695" s="296"/>
      <c r="CK695" s="296"/>
      <c r="CL695" s="296"/>
      <c r="CM695" s="296"/>
      <c r="CN695" s="296"/>
      <c r="CO695" s="296"/>
      <c r="CP695" s="296"/>
      <c r="CQ695" s="296"/>
      <c r="CR695" s="296"/>
      <c r="CS695" s="296"/>
      <c r="CT695" s="296"/>
      <c r="CU695" s="296"/>
      <c r="CV695" s="296"/>
      <c r="CW695" s="296"/>
      <c r="CX695" s="296"/>
      <c r="CY695" s="296"/>
      <c r="CZ695" s="296"/>
      <c r="DA695" s="296"/>
      <c r="DB695" s="296"/>
      <c r="DC695" s="296"/>
      <c r="DD695" s="296"/>
      <c r="DE695" s="296"/>
      <c r="DF695" s="296"/>
      <c r="DG695" s="296"/>
      <c r="DH695" s="296"/>
      <c r="DI695" s="296"/>
      <c r="DJ695" s="296"/>
      <c r="DK695" s="296"/>
      <c r="DL695" s="296"/>
      <c r="DM695" s="296"/>
      <c r="DN695" s="296"/>
      <c r="DO695" s="296"/>
      <c r="DP695" s="296"/>
      <c r="DQ695" s="296"/>
      <c r="DR695" s="296"/>
      <c r="DS695" s="296"/>
      <c r="DT695" s="296"/>
      <c r="DU695" s="296"/>
      <c r="DV695" s="296"/>
      <c r="DW695" s="296"/>
      <c r="DX695" s="296"/>
      <c r="DY695" s="296"/>
      <c r="DZ695" s="296"/>
      <c r="EA695" s="296"/>
      <c r="EB695" s="296"/>
    </row>
    <row r="696" spans="1:132" s="292" customFormat="1" ht="37.5" x14ac:dyDescent="0.2">
      <c r="A696" s="540" t="s">
        <v>8428</v>
      </c>
      <c r="B696" s="530"/>
      <c r="C696" s="335" t="s">
        <v>8520</v>
      </c>
      <c r="D696" s="335"/>
      <c r="E696" s="337">
        <v>3800</v>
      </c>
      <c r="F696" s="308">
        <v>3800</v>
      </c>
      <c r="G696" s="296"/>
      <c r="H696" s="296"/>
      <c r="I696" s="296"/>
      <c r="J696" s="296"/>
      <c r="K696" s="296"/>
      <c r="L696" s="296"/>
      <c r="M696" s="296"/>
      <c r="N696" s="296"/>
      <c r="O696" s="296"/>
      <c r="P696" s="296"/>
      <c r="Q696" s="296"/>
      <c r="R696" s="296"/>
      <c r="S696" s="296"/>
      <c r="T696" s="296"/>
      <c r="U696" s="296"/>
      <c r="V696" s="296"/>
      <c r="W696" s="296"/>
      <c r="X696" s="296"/>
      <c r="Y696" s="296"/>
      <c r="Z696" s="296"/>
      <c r="AA696" s="296"/>
      <c r="AB696" s="296"/>
      <c r="AC696" s="296"/>
      <c r="AD696" s="296"/>
      <c r="AE696" s="296"/>
      <c r="AF696" s="296"/>
      <c r="AG696" s="296"/>
      <c r="AH696" s="296"/>
      <c r="AI696" s="296"/>
      <c r="AJ696" s="296"/>
      <c r="AK696" s="296"/>
      <c r="AL696" s="296"/>
      <c r="AM696" s="296"/>
      <c r="AN696" s="296"/>
      <c r="AO696" s="296"/>
      <c r="AP696" s="296"/>
      <c r="AQ696" s="296"/>
      <c r="AR696" s="296"/>
      <c r="AS696" s="296"/>
      <c r="AT696" s="296"/>
      <c r="AU696" s="296"/>
      <c r="AV696" s="296"/>
      <c r="AW696" s="296"/>
      <c r="AX696" s="296"/>
      <c r="AY696" s="296"/>
      <c r="AZ696" s="296"/>
      <c r="BA696" s="296"/>
      <c r="BB696" s="296"/>
      <c r="BC696" s="296"/>
      <c r="BD696" s="296"/>
      <c r="BE696" s="296"/>
      <c r="BF696" s="296"/>
      <c r="BG696" s="296"/>
      <c r="BH696" s="296"/>
      <c r="BI696" s="296"/>
      <c r="BJ696" s="296"/>
      <c r="BK696" s="296"/>
      <c r="BL696" s="296"/>
      <c r="BM696" s="296"/>
      <c r="BN696" s="296"/>
      <c r="BO696" s="296"/>
      <c r="BP696" s="296"/>
      <c r="BQ696" s="296"/>
      <c r="BR696" s="296"/>
      <c r="BS696" s="296"/>
      <c r="BT696" s="296"/>
      <c r="BU696" s="296"/>
      <c r="BV696" s="296"/>
      <c r="BW696" s="296"/>
      <c r="BX696" s="296"/>
      <c r="BY696" s="296"/>
      <c r="BZ696" s="296"/>
      <c r="CA696" s="296"/>
      <c r="CB696" s="296"/>
      <c r="CC696" s="296"/>
      <c r="CD696" s="296"/>
      <c r="CE696" s="296"/>
      <c r="CF696" s="296"/>
      <c r="CG696" s="296"/>
      <c r="CH696" s="296"/>
      <c r="CI696" s="296"/>
      <c r="CJ696" s="296"/>
      <c r="CK696" s="296"/>
      <c r="CL696" s="296"/>
      <c r="CM696" s="296"/>
      <c r="CN696" s="296"/>
      <c r="CO696" s="296"/>
      <c r="CP696" s="296"/>
      <c r="CQ696" s="296"/>
      <c r="CR696" s="296"/>
      <c r="CS696" s="296"/>
      <c r="CT696" s="296"/>
      <c r="CU696" s="296"/>
      <c r="CV696" s="296"/>
      <c r="CW696" s="296"/>
      <c r="CX696" s="296"/>
      <c r="CY696" s="296"/>
      <c r="CZ696" s="296"/>
      <c r="DA696" s="296"/>
      <c r="DB696" s="296"/>
      <c r="DC696" s="296"/>
      <c r="DD696" s="296"/>
      <c r="DE696" s="296"/>
      <c r="DF696" s="296"/>
      <c r="DG696" s="296"/>
      <c r="DH696" s="296"/>
      <c r="DI696" s="296"/>
      <c r="DJ696" s="296"/>
      <c r="DK696" s="296"/>
      <c r="DL696" s="296"/>
      <c r="DM696" s="296"/>
      <c r="DN696" s="296"/>
      <c r="DO696" s="296"/>
      <c r="DP696" s="296"/>
      <c r="DQ696" s="296"/>
      <c r="DR696" s="296"/>
      <c r="DS696" s="296"/>
      <c r="DT696" s="296"/>
      <c r="DU696" s="296"/>
      <c r="DV696" s="296"/>
      <c r="DW696" s="296"/>
      <c r="DX696" s="296"/>
      <c r="DY696" s="296"/>
      <c r="DZ696" s="296"/>
      <c r="EA696" s="296"/>
      <c r="EB696" s="296"/>
    </row>
    <row r="697" spans="1:132" s="292" customFormat="1" ht="37.5" x14ac:dyDescent="0.2">
      <c r="A697" s="540" t="s">
        <v>8428</v>
      </c>
      <c r="B697" s="530"/>
      <c r="C697" s="335" t="s">
        <v>8521</v>
      </c>
      <c r="D697" s="335"/>
      <c r="E697" s="337">
        <v>3600</v>
      </c>
      <c r="F697" s="308">
        <v>3600</v>
      </c>
      <c r="G697" s="296"/>
      <c r="H697" s="296"/>
      <c r="I697" s="296"/>
      <c r="J697" s="296"/>
      <c r="K697" s="296"/>
      <c r="L697" s="296"/>
      <c r="M697" s="296"/>
      <c r="N697" s="296"/>
      <c r="O697" s="296"/>
      <c r="P697" s="296"/>
      <c r="Q697" s="296"/>
      <c r="R697" s="296"/>
      <c r="S697" s="296"/>
      <c r="T697" s="296"/>
      <c r="U697" s="296"/>
      <c r="V697" s="296"/>
      <c r="W697" s="296"/>
      <c r="X697" s="296"/>
      <c r="Y697" s="296"/>
      <c r="Z697" s="296"/>
      <c r="AA697" s="296"/>
      <c r="AB697" s="296"/>
      <c r="AC697" s="296"/>
      <c r="AD697" s="296"/>
      <c r="AE697" s="296"/>
      <c r="AF697" s="296"/>
      <c r="AG697" s="296"/>
      <c r="AH697" s="296"/>
      <c r="AI697" s="296"/>
      <c r="AJ697" s="296"/>
      <c r="AK697" s="296"/>
      <c r="AL697" s="296"/>
      <c r="AM697" s="296"/>
      <c r="AN697" s="296"/>
      <c r="AO697" s="296"/>
      <c r="AP697" s="296"/>
      <c r="AQ697" s="296"/>
      <c r="AR697" s="296"/>
      <c r="AS697" s="296"/>
      <c r="AT697" s="296"/>
      <c r="AU697" s="296"/>
      <c r="AV697" s="296"/>
      <c r="AW697" s="296"/>
      <c r="AX697" s="296"/>
      <c r="AY697" s="296"/>
      <c r="AZ697" s="296"/>
      <c r="BA697" s="296"/>
      <c r="BB697" s="296"/>
      <c r="BC697" s="296"/>
      <c r="BD697" s="296"/>
      <c r="BE697" s="296"/>
      <c r="BF697" s="296"/>
      <c r="BG697" s="296"/>
      <c r="BH697" s="296"/>
      <c r="BI697" s="296"/>
      <c r="BJ697" s="296"/>
      <c r="BK697" s="296"/>
      <c r="BL697" s="296"/>
      <c r="BM697" s="296"/>
      <c r="BN697" s="296"/>
      <c r="BO697" s="296"/>
      <c r="BP697" s="296"/>
      <c r="BQ697" s="296"/>
      <c r="BR697" s="296"/>
      <c r="BS697" s="296"/>
      <c r="BT697" s="296"/>
      <c r="BU697" s="296"/>
      <c r="BV697" s="296"/>
      <c r="BW697" s="296"/>
      <c r="BX697" s="296"/>
      <c r="BY697" s="296"/>
      <c r="BZ697" s="296"/>
      <c r="CA697" s="296"/>
      <c r="CB697" s="296"/>
      <c r="CC697" s="296"/>
      <c r="CD697" s="296"/>
      <c r="CE697" s="296"/>
      <c r="CF697" s="296"/>
      <c r="CG697" s="296"/>
      <c r="CH697" s="296"/>
      <c r="CI697" s="296"/>
      <c r="CJ697" s="296"/>
      <c r="CK697" s="296"/>
      <c r="CL697" s="296"/>
      <c r="CM697" s="296"/>
      <c r="CN697" s="296"/>
      <c r="CO697" s="296"/>
      <c r="CP697" s="296"/>
      <c r="CQ697" s="296"/>
      <c r="CR697" s="296"/>
      <c r="CS697" s="296"/>
      <c r="CT697" s="296"/>
      <c r="CU697" s="296"/>
      <c r="CV697" s="296"/>
      <c r="CW697" s="296"/>
      <c r="CX697" s="296"/>
      <c r="CY697" s="296"/>
      <c r="CZ697" s="296"/>
      <c r="DA697" s="296"/>
      <c r="DB697" s="296"/>
      <c r="DC697" s="296"/>
      <c r="DD697" s="296"/>
      <c r="DE697" s="296"/>
      <c r="DF697" s="296"/>
      <c r="DG697" s="296"/>
      <c r="DH697" s="296"/>
      <c r="DI697" s="296"/>
      <c r="DJ697" s="296"/>
      <c r="DK697" s="296"/>
      <c r="DL697" s="296"/>
      <c r="DM697" s="296"/>
      <c r="DN697" s="296"/>
      <c r="DO697" s="296"/>
      <c r="DP697" s="296"/>
      <c r="DQ697" s="296"/>
      <c r="DR697" s="296"/>
      <c r="DS697" s="296"/>
      <c r="DT697" s="296"/>
      <c r="DU697" s="296"/>
      <c r="DV697" s="296"/>
      <c r="DW697" s="296"/>
      <c r="DX697" s="296"/>
      <c r="DY697" s="296"/>
      <c r="DZ697" s="296"/>
      <c r="EA697" s="296"/>
      <c r="EB697" s="296"/>
    </row>
    <row r="698" spans="1:132" s="292" customFormat="1" ht="37.5" x14ac:dyDescent="0.2">
      <c r="A698" s="540" t="s">
        <v>8428</v>
      </c>
      <c r="B698" s="530"/>
      <c r="C698" s="335" t="s">
        <v>8522</v>
      </c>
      <c r="D698" s="335"/>
      <c r="E698" s="337">
        <v>4000</v>
      </c>
      <c r="F698" s="308">
        <v>4000</v>
      </c>
      <c r="G698" s="296"/>
      <c r="H698" s="296"/>
      <c r="I698" s="296"/>
      <c r="J698" s="296"/>
      <c r="K698" s="296"/>
      <c r="L698" s="296"/>
      <c r="M698" s="296"/>
      <c r="N698" s="296"/>
      <c r="O698" s="296"/>
      <c r="P698" s="296"/>
      <c r="Q698" s="296"/>
      <c r="R698" s="296"/>
      <c r="S698" s="296"/>
      <c r="T698" s="296"/>
      <c r="U698" s="296"/>
      <c r="V698" s="296"/>
      <c r="W698" s="296"/>
      <c r="X698" s="296"/>
      <c r="Y698" s="296"/>
      <c r="Z698" s="296"/>
      <c r="AA698" s="296"/>
      <c r="AB698" s="296"/>
      <c r="AC698" s="296"/>
      <c r="AD698" s="296"/>
      <c r="AE698" s="296"/>
      <c r="AF698" s="296"/>
      <c r="AG698" s="296"/>
      <c r="AH698" s="296"/>
      <c r="AI698" s="296"/>
      <c r="AJ698" s="296"/>
      <c r="AK698" s="296"/>
      <c r="AL698" s="296"/>
      <c r="AM698" s="296"/>
      <c r="AN698" s="296"/>
      <c r="AO698" s="296"/>
      <c r="AP698" s="296"/>
      <c r="AQ698" s="296"/>
      <c r="AR698" s="296"/>
      <c r="AS698" s="296"/>
      <c r="AT698" s="296"/>
      <c r="AU698" s="296"/>
      <c r="AV698" s="296"/>
      <c r="AW698" s="296"/>
      <c r="AX698" s="296"/>
      <c r="AY698" s="296"/>
      <c r="AZ698" s="296"/>
      <c r="BA698" s="296"/>
      <c r="BB698" s="296"/>
      <c r="BC698" s="296"/>
      <c r="BD698" s="296"/>
      <c r="BE698" s="296"/>
      <c r="BF698" s="296"/>
      <c r="BG698" s="296"/>
      <c r="BH698" s="296"/>
      <c r="BI698" s="296"/>
      <c r="BJ698" s="296"/>
      <c r="BK698" s="296"/>
      <c r="BL698" s="296"/>
      <c r="BM698" s="296"/>
      <c r="BN698" s="296"/>
      <c r="BO698" s="296"/>
      <c r="BP698" s="296"/>
      <c r="BQ698" s="296"/>
      <c r="BR698" s="296"/>
      <c r="BS698" s="296"/>
      <c r="BT698" s="296"/>
      <c r="BU698" s="296"/>
      <c r="BV698" s="296"/>
      <c r="BW698" s="296"/>
      <c r="BX698" s="296"/>
      <c r="BY698" s="296"/>
      <c r="BZ698" s="296"/>
      <c r="CA698" s="296"/>
      <c r="CB698" s="296"/>
      <c r="CC698" s="296"/>
      <c r="CD698" s="296"/>
      <c r="CE698" s="296"/>
      <c r="CF698" s="296"/>
      <c r="CG698" s="296"/>
      <c r="CH698" s="296"/>
      <c r="CI698" s="296"/>
      <c r="CJ698" s="296"/>
      <c r="CK698" s="296"/>
      <c r="CL698" s="296"/>
      <c r="CM698" s="296"/>
      <c r="CN698" s="296"/>
      <c r="CO698" s="296"/>
      <c r="CP698" s="296"/>
      <c r="CQ698" s="296"/>
      <c r="CR698" s="296"/>
      <c r="CS698" s="296"/>
      <c r="CT698" s="296"/>
      <c r="CU698" s="296"/>
      <c r="CV698" s="296"/>
      <c r="CW698" s="296"/>
      <c r="CX698" s="296"/>
      <c r="CY698" s="296"/>
      <c r="CZ698" s="296"/>
      <c r="DA698" s="296"/>
      <c r="DB698" s="296"/>
      <c r="DC698" s="296"/>
      <c r="DD698" s="296"/>
      <c r="DE698" s="296"/>
      <c r="DF698" s="296"/>
      <c r="DG698" s="296"/>
      <c r="DH698" s="296"/>
      <c r="DI698" s="296"/>
      <c r="DJ698" s="296"/>
      <c r="DK698" s="296"/>
      <c r="DL698" s="296"/>
      <c r="DM698" s="296"/>
      <c r="DN698" s="296"/>
      <c r="DO698" s="296"/>
      <c r="DP698" s="296"/>
      <c r="DQ698" s="296"/>
      <c r="DR698" s="296"/>
      <c r="DS698" s="296"/>
      <c r="DT698" s="296"/>
      <c r="DU698" s="296"/>
      <c r="DV698" s="296"/>
      <c r="DW698" s="296"/>
      <c r="DX698" s="296"/>
      <c r="DY698" s="296"/>
      <c r="DZ698" s="296"/>
      <c r="EA698" s="296"/>
      <c r="EB698" s="296"/>
    </row>
    <row r="699" spans="1:132" s="292" customFormat="1" ht="37.5" x14ac:dyDescent="0.2">
      <c r="A699" s="540" t="s">
        <v>8428</v>
      </c>
      <c r="B699" s="530"/>
      <c r="C699" s="335" t="s">
        <v>8523</v>
      </c>
      <c r="D699" s="335"/>
      <c r="E699" s="337">
        <v>3800</v>
      </c>
      <c r="F699" s="308">
        <v>3800</v>
      </c>
      <c r="G699" s="296"/>
      <c r="H699" s="296"/>
      <c r="I699" s="296"/>
      <c r="J699" s="296"/>
      <c r="K699" s="296"/>
      <c r="L699" s="296"/>
      <c r="M699" s="296"/>
      <c r="N699" s="296"/>
      <c r="O699" s="296"/>
      <c r="P699" s="296"/>
      <c r="Q699" s="296"/>
      <c r="R699" s="296"/>
      <c r="S699" s="296"/>
      <c r="T699" s="296"/>
      <c r="U699" s="296"/>
      <c r="V699" s="296"/>
      <c r="W699" s="296"/>
      <c r="X699" s="296"/>
      <c r="Y699" s="296"/>
      <c r="Z699" s="296"/>
      <c r="AA699" s="296"/>
      <c r="AB699" s="296"/>
      <c r="AC699" s="296"/>
      <c r="AD699" s="296"/>
      <c r="AE699" s="296"/>
      <c r="AF699" s="296"/>
      <c r="AG699" s="296"/>
      <c r="AH699" s="296"/>
      <c r="AI699" s="296"/>
      <c r="AJ699" s="296"/>
      <c r="AK699" s="296"/>
      <c r="AL699" s="296"/>
      <c r="AM699" s="296"/>
      <c r="AN699" s="296"/>
      <c r="AO699" s="296"/>
      <c r="AP699" s="296"/>
      <c r="AQ699" s="296"/>
      <c r="AR699" s="296"/>
      <c r="AS699" s="296"/>
      <c r="AT699" s="296"/>
      <c r="AU699" s="296"/>
      <c r="AV699" s="296"/>
      <c r="AW699" s="296"/>
      <c r="AX699" s="296"/>
      <c r="AY699" s="296"/>
      <c r="AZ699" s="296"/>
      <c r="BA699" s="296"/>
      <c r="BB699" s="296"/>
      <c r="BC699" s="296"/>
      <c r="BD699" s="296"/>
      <c r="BE699" s="296"/>
      <c r="BF699" s="296"/>
      <c r="BG699" s="296"/>
      <c r="BH699" s="296"/>
      <c r="BI699" s="296"/>
      <c r="BJ699" s="296"/>
      <c r="BK699" s="296"/>
      <c r="BL699" s="296"/>
      <c r="BM699" s="296"/>
      <c r="BN699" s="296"/>
      <c r="BO699" s="296"/>
      <c r="BP699" s="296"/>
      <c r="BQ699" s="296"/>
      <c r="BR699" s="296"/>
      <c r="BS699" s="296"/>
      <c r="BT699" s="296"/>
      <c r="BU699" s="296"/>
      <c r="BV699" s="296"/>
      <c r="BW699" s="296"/>
      <c r="BX699" s="296"/>
      <c r="BY699" s="296"/>
      <c r="BZ699" s="296"/>
      <c r="CA699" s="296"/>
      <c r="CB699" s="296"/>
      <c r="CC699" s="296"/>
      <c r="CD699" s="296"/>
      <c r="CE699" s="296"/>
      <c r="CF699" s="296"/>
      <c r="CG699" s="296"/>
      <c r="CH699" s="296"/>
      <c r="CI699" s="296"/>
      <c r="CJ699" s="296"/>
      <c r="CK699" s="296"/>
      <c r="CL699" s="296"/>
      <c r="CM699" s="296"/>
      <c r="CN699" s="296"/>
      <c r="CO699" s="296"/>
      <c r="CP699" s="296"/>
      <c r="CQ699" s="296"/>
      <c r="CR699" s="296"/>
      <c r="CS699" s="296"/>
      <c r="CT699" s="296"/>
      <c r="CU699" s="296"/>
      <c r="CV699" s="296"/>
      <c r="CW699" s="296"/>
      <c r="CX699" s="296"/>
      <c r="CY699" s="296"/>
      <c r="CZ699" s="296"/>
      <c r="DA699" s="296"/>
      <c r="DB699" s="296"/>
      <c r="DC699" s="296"/>
      <c r="DD699" s="296"/>
      <c r="DE699" s="296"/>
      <c r="DF699" s="296"/>
      <c r="DG699" s="296"/>
      <c r="DH699" s="296"/>
      <c r="DI699" s="296"/>
      <c r="DJ699" s="296"/>
      <c r="DK699" s="296"/>
      <c r="DL699" s="296"/>
      <c r="DM699" s="296"/>
      <c r="DN699" s="296"/>
      <c r="DO699" s="296"/>
      <c r="DP699" s="296"/>
      <c r="DQ699" s="296"/>
      <c r="DR699" s="296"/>
      <c r="DS699" s="296"/>
      <c r="DT699" s="296"/>
      <c r="DU699" s="296"/>
      <c r="DV699" s="296"/>
      <c r="DW699" s="296"/>
      <c r="DX699" s="296"/>
      <c r="DY699" s="296"/>
      <c r="DZ699" s="296"/>
      <c r="EA699" s="296"/>
      <c r="EB699" s="296"/>
    </row>
    <row r="700" spans="1:132" s="292" customFormat="1" ht="37.5" x14ac:dyDescent="0.2">
      <c r="A700" s="540" t="s">
        <v>8428</v>
      </c>
      <c r="B700" s="530"/>
      <c r="C700" s="335" t="s">
        <v>8524</v>
      </c>
      <c r="D700" s="335"/>
      <c r="E700" s="337">
        <v>3600</v>
      </c>
      <c r="F700" s="308">
        <v>3600</v>
      </c>
      <c r="G700" s="296"/>
      <c r="H700" s="296"/>
      <c r="I700" s="296"/>
      <c r="J700" s="296"/>
      <c r="K700" s="296"/>
      <c r="L700" s="296"/>
      <c r="M700" s="296"/>
      <c r="N700" s="296"/>
      <c r="O700" s="296"/>
      <c r="P700" s="296"/>
      <c r="Q700" s="296"/>
      <c r="R700" s="296"/>
      <c r="S700" s="296"/>
      <c r="T700" s="296"/>
      <c r="U700" s="296"/>
      <c r="V700" s="296"/>
      <c r="W700" s="296"/>
      <c r="X700" s="296"/>
      <c r="Y700" s="296"/>
      <c r="Z700" s="296"/>
      <c r="AA700" s="296"/>
      <c r="AB700" s="296"/>
      <c r="AC700" s="296"/>
      <c r="AD700" s="296"/>
      <c r="AE700" s="296"/>
      <c r="AF700" s="296"/>
      <c r="AG700" s="296"/>
      <c r="AH700" s="296"/>
      <c r="AI700" s="296"/>
      <c r="AJ700" s="296"/>
      <c r="AK700" s="296"/>
      <c r="AL700" s="296"/>
      <c r="AM700" s="296"/>
      <c r="AN700" s="296"/>
      <c r="AO700" s="296"/>
      <c r="AP700" s="296"/>
      <c r="AQ700" s="296"/>
      <c r="AR700" s="296"/>
      <c r="AS700" s="296"/>
      <c r="AT700" s="296"/>
      <c r="AU700" s="296"/>
      <c r="AV700" s="296"/>
      <c r="AW700" s="296"/>
      <c r="AX700" s="296"/>
      <c r="AY700" s="296"/>
      <c r="AZ700" s="296"/>
      <c r="BA700" s="296"/>
      <c r="BB700" s="296"/>
      <c r="BC700" s="296"/>
      <c r="BD700" s="296"/>
      <c r="BE700" s="296"/>
      <c r="BF700" s="296"/>
      <c r="BG700" s="296"/>
      <c r="BH700" s="296"/>
      <c r="BI700" s="296"/>
      <c r="BJ700" s="296"/>
      <c r="BK700" s="296"/>
      <c r="BL700" s="296"/>
      <c r="BM700" s="296"/>
      <c r="BN700" s="296"/>
      <c r="BO700" s="296"/>
      <c r="BP700" s="296"/>
      <c r="BQ700" s="296"/>
      <c r="BR700" s="296"/>
      <c r="BS700" s="296"/>
      <c r="BT700" s="296"/>
      <c r="BU700" s="296"/>
      <c r="BV700" s="296"/>
      <c r="BW700" s="296"/>
      <c r="BX700" s="296"/>
      <c r="BY700" s="296"/>
      <c r="BZ700" s="296"/>
      <c r="CA700" s="296"/>
      <c r="CB700" s="296"/>
      <c r="CC700" s="296"/>
      <c r="CD700" s="296"/>
      <c r="CE700" s="296"/>
      <c r="CF700" s="296"/>
      <c r="CG700" s="296"/>
      <c r="CH700" s="296"/>
      <c r="CI700" s="296"/>
      <c r="CJ700" s="296"/>
      <c r="CK700" s="296"/>
      <c r="CL700" s="296"/>
      <c r="CM700" s="296"/>
      <c r="CN700" s="296"/>
      <c r="CO700" s="296"/>
      <c r="CP700" s="296"/>
      <c r="CQ700" s="296"/>
      <c r="CR700" s="296"/>
      <c r="CS700" s="296"/>
      <c r="CT700" s="296"/>
      <c r="CU700" s="296"/>
      <c r="CV700" s="296"/>
      <c r="CW700" s="296"/>
      <c r="CX700" s="296"/>
      <c r="CY700" s="296"/>
      <c r="CZ700" s="296"/>
      <c r="DA700" s="296"/>
      <c r="DB700" s="296"/>
      <c r="DC700" s="296"/>
      <c r="DD700" s="296"/>
      <c r="DE700" s="296"/>
      <c r="DF700" s="296"/>
      <c r="DG700" s="296"/>
      <c r="DH700" s="296"/>
      <c r="DI700" s="296"/>
      <c r="DJ700" s="296"/>
      <c r="DK700" s="296"/>
      <c r="DL700" s="296"/>
      <c r="DM700" s="296"/>
      <c r="DN700" s="296"/>
      <c r="DO700" s="296"/>
      <c r="DP700" s="296"/>
      <c r="DQ700" s="296"/>
      <c r="DR700" s="296"/>
      <c r="DS700" s="296"/>
      <c r="DT700" s="296"/>
      <c r="DU700" s="296"/>
      <c r="DV700" s="296"/>
      <c r="DW700" s="296"/>
      <c r="DX700" s="296"/>
      <c r="DY700" s="296"/>
      <c r="DZ700" s="296"/>
      <c r="EA700" s="296"/>
      <c r="EB700" s="296"/>
    </row>
    <row r="701" spans="1:132" s="292" customFormat="1" x14ac:dyDescent="0.2">
      <c r="A701" s="540" t="s">
        <v>8428</v>
      </c>
      <c r="B701" s="530"/>
      <c r="C701" s="335" t="s">
        <v>8525</v>
      </c>
      <c r="D701" s="335"/>
      <c r="E701" s="337">
        <v>4000</v>
      </c>
      <c r="F701" s="308">
        <v>4000</v>
      </c>
      <c r="G701" s="296"/>
      <c r="H701" s="296"/>
      <c r="I701" s="296"/>
      <c r="J701" s="296"/>
      <c r="K701" s="296"/>
      <c r="L701" s="296"/>
      <c r="M701" s="296"/>
      <c r="N701" s="296"/>
      <c r="O701" s="296"/>
      <c r="P701" s="296"/>
      <c r="Q701" s="296"/>
      <c r="R701" s="296"/>
      <c r="S701" s="296"/>
      <c r="T701" s="296"/>
      <c r="U701" s="296"/>
      <c r="V701" s="296"/>
      <c r="W701" s="296"/>
      <c r="X701" s="296"/>
      <c r="Y701" s="296"/>
      <c r="Z701" s="296"/>
      <c r="AA701" s="296"/>
      <c r="AB701" s="296"/>
      <c r="AC701" s="296"/>
      <c r="AD701" s="296"/>
      <c r="AE701" s="296"/>
      <c r="AF701" s="296"/>
      <c r="AG701" s="296"/>
      <c r="AH701" s="296"/>
      <c r="AI701" s="296"/>
      <c r="AJ701" s="296"/>
      <c r="AK701" s="296"/>
      <c r="AL701" s="296"/>
      <c r="AM701" s="296"/>
      <c r="AN701" s="296"/>
      <c r="AO701" s="296"/>
      <c r="AP701" s="296"/>
      <c r="AQ701" s="296"/>
      <c r="AR701" s="296"/>
      <c r="AS701" s="296"/>
      <c r="AT701" s="296"/>
      <c r="AU701" s="296"/>
      <c r="AV701" s="296"/>
      <c r="AW701" s="296"/>
      <c r="AX701" s="296"/>
      <c r="AY701" s="296"/>
      <c r="AZ701" s="296"/>
      <c r="BA701" s="296"/>
      <c r="BB701" s="296"/>
      <c r="BC701" s="296"/>
      <c r="BD701" s="296"/>
      <c r="BE701" s="296"/>
      <c r="BF701" s="296"/>
      <c r="BG701" s="296"/>
      <c r="BH701" s="296"/>
      <c r="BI701" s="296"/>
      <c r="BJ701" s="296"/>
      <c r="BK701" s="296"/>
      <c r="BL701" s="296"/>
      <c r="BM701" s="296"/>
      <c r="BN701" s="296"/>
      <c r="BO701" s="296"/>
      <c r="BP701" s="296"/>
      <c r="BQ701" s="296"/>
      <c r="BR701" s="296"/>
      <c r="BS701" s="296"/>
      <c r="BT701" s="296"/>
      <c r="BU701" s="296"/>
      <c r="BV701" s="296"/>
      <c r="BW701" s="296"/>
      <c r="BX701" s="296"/>
      <c r="BY701" s="296"/>
      <c r="BZ701" s="296"/>
      <c r="CA701" s="296"/>
      <c r="CB701" s="296"/>
      <c r="CC701" s="296"/>
      <c r="CD701" s="296"/>
      <c r="CE701" s="296"/>
      <c r="CF701" s="296"/>
      <c r="CG701" s="296"/>
      <c r="CH701" s="296"/>
      <c r="CI701" s="296"/>
      <c r="CJ701" s="296"/>
      <c r="CK701" s="296"/>
      <c r="CL701" s="296"/>
      <c r="CM701" s="296"/>
      <c r="CN701" s="296"/>
      <c r="CO701" s="296"/>
      <c r="CP701" s="296"/>
      <c r="CQ701" s="296"/>
      <c r="CR701" s="296"/>
      <c r="CS701" s="296"/>
      <c r="CT701" s="296"/>
      <c r="CU701" s="296"/>
      <c r="CV701" s="296"/>
      <c r="CW701" s="296"/>
      <c r="CX701" s="296"/>
      <c r="CY701" s="296"/>
      <c r="CZ701" s="296"/>
      <c r="DA701" s="296"/>
      <c r="DB701" s="296"/>
      <c r="DC701" s="296"/>
      <c r="DD701" s="296"/>
      <c r="DE701" s="296"/>
      <c r="DF701" s="296"/>
      <c r="DG701" s="296"/>
      <c r="DH701" s="296"/>
      <c r="DI701" s="296"/>
      <c r="DJ701" s="296"/>
      <c r="DK701" s="296"/>
      <c r="DL701" s="296"/>
      <c r="DM701" s="296"/>
      <c r="DN701" s="296"/>
      <c r="DO701" s="296"/>
      <c r="DP701" s="296"/>
      <c r="DQ701" s="296"/>
      <c r="DR701" s="296"/>
      <c r="DS701" s="296"/>
      <c r="DT701" s="296"/>
      <c r="DU701" s="296"/>
      <c r="DV701" s="296"/>
      <c r="DW701" s="296"/>
      <c r="DX701" s="296"/>
      <c r="DY701" s="296"/>
      <c r="DZ701" s="296"/>
      <c r="EA701" s="296"/>
      <c r="EB701" s="296"/>
    </row>
    <row r="702" spans="1:132" s="292" customFormat="1" x14ac:dyDescent="0.2">
      <c r="A702" s="540" t="s">
        <v>8428</v>
      </c>
      <c r="B702" s="530"/>
      <c r="C702" s="335" t="s">
        <v>8526</v>
      </c>
      <c r="D702" s="335"/>
      <c r="E702" s="337">
        <v>3800</v>
      </c>
      <c r="F702" s="308">
        <v>3800</v>
      </c>
      <c r="G702" s="296"/>
      <c r="H702" s="296"/>
      <c r="I702" s="296"/>
      <c r="J702" s="296"/>
      <c r="K702" s="296"/>
      <c r="L702" s="296"/>
      <c r="M702" s="296"/>
      <c r="N702" s="296"/>
      <c r="O702" s="296"/>
      <c r="P702" s="296"/>
      <c r="Q702" s="296"/>
      <c r="R702" s="296"/>
      <c r="S702" s="296"/>
      <c r="T702" s="296"/>
      <c r="U702" s="296"/>
      <c r="V702" s="296"/>
      <c r="W702" s="296"/>
      <c r="X702" s="296"/>
      <c r="Y702" s="296"/>
      <c r="Z702" s="296"/>
      <c r="AA702" s="296"/>
      <c r="AB702" s="296"/>
      <c r="AC702" s="296"/>
      <c r="AD702" s="296"/>
      <c r="AE702" s="296"/>
      <c r="AF702" s="296"/>
      <c r="AG702" s="296"/>
      <c r="AH702" s="296"/>
      <c r="AI702" s="296"/>
      <c r="AJ702" s="296"/>
      <c r="AK702" s="296"/>
      <c r="AL702" s="296"/>
      <c r="AM702" s="296"/>
      <c r="AN702" s="296"/>
      <c r="AO702" s="296"/>
      <c r="AP702" s="296"/>
      <c r="AQ702" s="296"/>
      <c r="AR702" s="296"/>
      <c r="AS702" s="296"/>
      <c r="AT702" s="296"/>
      <c r="AU702" s="296"/>
      <c r="AV702" s="296"/>
      <c r="AW702" s="296"/>
      <c r="AX702" s="296"/>
      <c r="AY702" s="296"/>
      <c r="AZ702" s="296"/>
      <c r="BA702" s="296"/>
      <c r="BB702" s="296"/>
      <c r="BC702" s="296"/>
      <c r="BD702" s="296"/>
      <c r="BE702" s="296"/>
      <c r="BF702" s="296"/>
      <c r="BG702" s="296"/>
      <c r="BH702" s="296"/>
      <c r="BI702" s="296"/>
      <c r="BJ702" s="296"/>
      <c r="BK702" s="296"/>
      <c r="BL702" s="296"/>
      <c r="BM702" s="296"/>
      <c r="BN702" s="296"/>
      <c r="BO702" s="296"/>
      <c r="BP702" s="296"/>
      <c r="BQ702" s="296"/>
      <c r="BR702" s="296"/>
      <c r="BS702" s="296"/>
      <c r="BT702" s="296"/>
      <c r="BU702" s="296"/>
      <c r="BV702" s="296"/>
      <c r="BW702" s="296"/>
      <c r="BX702" s="296"/>
      <c r="BY702" s="296"/>
      <c r="BZ702" s="296"/>
      <c r="CA702" s="296"/>
      <c r="CB702" s="296"/>
      <c r="CC702" s="296"/>
      <c r="CD702" s="296"/>
      <c r="CE702" s="296"/>
      <c r="CF702" s="296"/>
      <c r="CG702" s="296"/>
      <c r="CH702" s="296"/>
      <c r="CI702" s="296"/>
      <c r="CJ702" s="296"/>
      <c r="CK702" s="296"/>
      <c r="CL702" s="296"/>
      <c r="CM702" s="296"/>
      <c r="CN702" s="296"/>
      <c r="CO702" s="296"/>
      <c r="CP702" s="296"/>
      <c r="CQ702" s="296"/>
      <c r="CR702" s="296"/>
      <c r="CS702" s="296"/>
      <c r="CT702" s="296"/>
      <c r="CU702" s="296"/>
      <c r="CV702" s="296"/>
      <c r="CW702" s="296"/>
      <c r="CX702" s="296"/>
      <c r="CY702" s="296"/>
      <c r="CZ702" s="296"/>
      <c r="DA702" s="296"/>
      <c r="DB702" s="296"/>
      <c r="DC702" s="296"/>
      <c r="DD702" s="296"/>
      <c r="DE702" s="296"/>
      <c r="DF702" s="296"/>
      <c r="DG702" s="296"/>
      <c r="DH702" s="296"/>
      <c r="DI702" s="296"/>
      <c r="DJ702" s="296"/>
      <c r="DK702" s="296"/>
      <c r="DL702" s="296"/>
      <c r="DM702" s="296"/>
      <c r="DN702" s="296"/>
      <c r="DO702" s="296"/>
      <c r="DP702" s="296"/>
      <c r="DQ702" s="296"/>
      <c r="DR702" s="296"/>
      <c r="DS702" s="296"/>
      <c r="DT702" s="296"/>
      <c r="DU702" s="296"/>
      <c r="DV702" s="296"/>
      <c r="DW702" s="296"/>
      <c r="DX702" s="296"/>
      <c r="DY702" s="296"/>
      <c r="DZ702" s="296"/>
      <c r="EA702" s="296"/>
      <c r="EB702" s="296"/>
    </row>
    <row r="703" spans="1:132" s="292" customFormat="1" x14ac:dyDescent="0.2">
      <c r="A703" s="540" t="s">
        <v>8428</v>
      </c>
      <c r="B703" s="530"/>
      <c r="C703" s="335" t="s">
        <v>8527</v>
      </c>
      <c r="D703" s="335"/>
      <c r="E703" s="337">
        <v>3600</v>
      </c>
      <c r="F703" s="308">
        <v>3600</v>
      </c>
      <c r="G703" s="296"/>
      <c r="H703" s="296"/>
      <c r="I703" s="296"/>
      <c r="J703" s="296"/>
      <c r="K703" s="296"/>
      <c r="L703" s="296"/>
      <c r="M703" s="296"/>
      <c r="N703" s="296"/>
      <c r="O703" s="296"/>
      <c r="P703" s="296"/>
      <c r="Q703" s="296"/>
      <c r="R703" s="296"/>
      <c r="S703" s="296"/>
      <c r="T703" s="296"/>
      <c r="U703" s="296"/>
      <c r="V703" s="296"/>
      <c r="W703" s="296"/>
      <c r="X703" s="296"/>
      <c r="Y703" s="296"/>
      <c r="Z703" s="296"/>
      <c r="AA703" s="296"/>
      <c r="AB703" s="296"/>
      <c r="AC703" s="296"/>
      <c r="AD703" s="296"/>
      <c r="AE703" s="296"/>
      <c r="AF703" s="296"/>
      <c r="AG703" s="296"/>
      <c r="AH703" s="296"/>
      <c r="AI703" s="296"/>
      <c r="AJ703" s="296"/>
      <c r="AK703" s="296"/>
      <c r="AL703" s="296"/>
      <c r="AM703" s="296"/>
      <c r="AN703" s="296"/>
      <c r="AO703" s="296"/>
      <c r="AP703" s="296"/>
      <c r="AQ703" s="296"/>
      <c r="AR703" s="296"/>
      <c r="AS703" s="296"/>
      <c r="AT703" s="296"/>
      <c r="AU703" s="296"/>
      <c r="AV703" s="296"/>
      <c r="AW703" s="296"/>
      <c r="AX703" s="296"/>
      <c r="AY703" s="296"/>
      <c r="AZ703" s="296"/>
      <c r="BA703" s="296"/>
      <c r="BB703" s="296"/>
      <c r="BC703" s="296"/>
      <c r="BD703" s="296"/>
      <c r="BE703" s="296"/>
      <c r="BF703" s="296"/>
      <c r="BG703" s="296"/>
      <c r="BH703" s="296"/>
      <c r="BI703" s="296"/>
      <c r="BJ703" s="296"/>
      <c r="BK703" s="296"/>
      <c r="BL703" s="296"/>
      <c r="BM703" s="296"/>
      <c r="BN703" s="296"/>
      <c r="BO703" s="296"/>
      <c r="BP703" s="296"/>
      <c r="BQ703" s="296"/>
      <c r="BR703" s="296"/>
      <c r="BS703" s="296"/>
      <c r="BT703" s="296"/>
      <c r="BU703" s="296"/>
      <c r="BV703" s="296"/>
      <c r="BW703" s="296"/>
      <c r="BX703" s="296"/>
      <c r="BY703" s="296"/>
      <c r="BZ703" s="296"/>
      <c r="CA703" s="296"/>
      <c r="CB703" s="296"/>
      <c r="CC703" s="296"/>
      <c r="CD703" s="296"/>
      <c r="CE703" s="296"/>
      <c r="CF703" s="296"/>
      <c r="CG703" s="296"/>
      <c r="CH703" s="296"/>
      <c r="CI703" s="296"/>
      <c r="CJ703" s="296"/>
      <c r="CK703" s="296"/>
      <c r="CL703" s="296"/>
      <c r="CM703" s="296"/>
      <c r="CN703" s="296"/>
      <c r="CO703" s="296"/>
      <c r="CP703" s="296"/>
      <c r="CQ703" s="296"/>
      <c r="CR703" s="296"/>
      <c r="CS703" s="296"/>
      <c r="CT703" s="296"/>
      <c r="CU703" s="296"/>
      <c r="CV703" s="296"/>
      <c r="CW703" s="296"/>
      <c r="CX703" s="296"/>
      <c r="CY703" s="296"/>
      <c r="CZ703" s="296"/>
      <c r="DA703" s="296"/>
      <c r="DB703" s="296"/>
      <c r="DC703" s="296"/>
      <c r="DD703" s="296"/>
      <c r="DE703" s="296"/>
      <c r="DF703" s="296"/>
      <c r="DG703" s="296"/>
      <c r="DH703" s="296"/>
      <c r="DI703" s="296"/>
      <c r="DJ703" s="296"/>
      <c r="DK703" s="296"/>
      <c r="DL703" s="296"/>
      <c r="DM703" s="296"/>
      <c r="DN703" s="296"/>
      <c r="DO703" s="296"/>
      <c r="DP703" s="296"/>
      <c r="DQ703" s="296"/>
      <c r="DR703" s="296"/>
      <c r="DS703" s="296"/>
      <c r="DT703" s="296"/>
      <c r="DU703" s="296"/>
      <c r="DV703" s="296"/>
      <c r="DW703" s="296"/>
      <c r="DX703" s="296"/>
      <c r="DY703" s="296"/>
      <c r="DZ703" s="296"/>
      <c r="EA703" s="296"/>
      <c r="EB703" s="296"/>
    </row>
    <row r="704" spans="1:132" s="292" customFormat="1" x14ac:dyDescent="0.2">
      <c r="A704" s="529" t="s">
        <v>8528</v>
      </c>
      <c r="B704" s="530" t="s">
        <v>8529</v>
      </c>
      <c r="C704" s="335" t="s">
        <v>8515</v>
      </c>
      <c r="D704" s="335"/>
      <c r="E704" s="344">
        <v>5000</v>
      </c>
      <c r="F704" s="308">
        <v>5000</v>
      </c>
      <c r="G704" s="296"/>
      <c r="H704" s="296"/>
      <c r="I704" s="296"/>
      <c r="J704" s="296"/>
      <c r="K704" s="296"/>
      <c r="L704" s="296"/>
      <c r="M704" s="296"/>
      <c r="N704" s="296"/>
      <c r="O704" s="296"/>
      <c r="P704" s="296"/>
      <c r="Q704" s="296"/>
      <c r="R704" s="296"/>
      <c r="S704" s="296"/>
      <c r="T704" s="296"/>
      <c r="U704" s="296"/>
      <c r="V704" s="296"/>
      <c r="W704" s="296"/>
      <c r="X704" s="296"/>
      <c r="Y704" s="296"/>
      <c r="Z704" s="296"/>
      <c r="AA704" s="296"/>
      <c r="AB704" s="296"/>
      <c r="AC704" s="296"/>
      <c r="AD704" s="296"/>
      <c r="AE704" s="296"/>
      <c r="AF704" s="296"/>
      <c r="AG704" s="296"/>
      <c r="AH704" s="296"/>
      <c r="AI704" s="296"/>
      <c r="AJ704" s="296"/>
      <c r="AK704" s="296"/>
      <c r="AL704" s="296"/>
      <c r="AM704" s="296"/>
      <c r="AN704" s="296"/>
      <c r="AO704" s="296"/>
      <c r="AP704" s="296"/>
      <c r="AQ704" s="296"/>
      <c r="AR704" s="296"/>
      <c r="AS704" s="296"/>
      <c r="AT704" s="296"/>
      <c r="AU704" s="296"/>
      <c r="AV704" s="296"/>
      <c r="AW704" s="296"/>
      <c r="AX704" s="296"/>
      <c r="AY704" s="296"/>
      <c r="AZ704" s="296"/>
      <c r="BA704" s="296"/>
      <c r="BB704" s="296"/>
      <c r="BC704" s="296"/>
      <c r="BD704" s="296"/>
      <c r="BE704" s="296"/>
      <c r="BF704" s="296"/>
      <c r="BG704" s="296"/>
      <c r="BH704" s="296"/>
      <c r="BI704" s="296"/>
      <c r="BJ704" s="296"/>
      <c r="BK704" s="296"/>
      <c r="BL704" s="296"/>
      <c r="BM704" s="296"/>
      <c r="BN704" s="296"/>
      <c r="BO704" s="296"/>
      <c r="BP704" s="296"/>
      <c r="BQ704" s="296"/>
      <c r="BR704" s="296"/>
      <c r="BS704" s="296"/>
      <c r="BT704" s="296"/>
      <c r="BU704" s="296"/>
      <c r="BV704" s="296"/>
      <c r="BW704" s="296"/>
      <c r="BX704" s="296"/>
      <c r="BY704" s="296"/>
      <c r="BZ704" s="296"/>
      <c r="CA704" s="296"/>
      <c r="CB704" s="296"/>
      <c r="CC704" s="296"/>
      <c r="CD704" s="296"/>
      <c r="CE704" s="296"/>
      <c r="CF704" s="296"/>
      <c r="CG704" s="296"/>
      <c r="CH704" s="296"/>
      <c r="CI704" s="296"/>
      <c r="CJ704" s="296"/>
      <c r="CK704" s="296"/>
      <c r="CL704" s="296"/>
      <c r="CM704" s="296"/>
      <c r="CN704" s="296"/>
      <c r="CO704" s="296"/>
      <c r="CP704" s="296"/>
      <c r="CQ704" s="296"/>
      <c r="CR704" s="296"/>
      <c r="CS704" s="296"/>
      <c r="CT704" s="296"/>
      <c r="CU704" s="296"/>
      <c r="CV704" s="296"/>
      <c r="CW704" s="296"/>
      <c r="CX704" s="296"/>
      <c r="CY704" s="296"/>
      <c r="CZ704" s="296"/>
      <c r="DA704" s="296"/>
      <c r="DB704" s="296"/>
      <c r="DC704" s="296"/>
      <c r="DD704" s="296"/>
      <c r="DE704" s="296"/>
      <c r="DF704" s="296"/>
      <c r="DG704" s="296"/>
      <c r="DH704" s="296"/>
      <c r="DI704" s="296"/>
      <c r="DJ704" s="296"/>
      <c r="DK704" s="296"/>
      <c r="DL704" s="296"/>
      <c r="DM704" s="296"/>
      <c r="DN704" s="296"/>
      <c r="DO704" s="296"/>
      <c r="DP704" s="296"/>
      <c r="DQ704" s="296"/>
      <c r="DR704" s="296"/>
      <c r="DS704" s="296"/>
      <c r="DT704" s="296"/>
      <c r="DU704" s="296"/>
      <c r="DV704" s="296"/>
      <c r="DW704" s="296"/>
      <c r="DX704" s="296"/>
      <c r="DY704" s="296"/>
      <c r="DZ704" s="296"/>
      <c r="EA704" s="296"/>
      <c r="EB704" s="296"/>
    </row>
    <row r="705" spans="1:132" s="292" customFormat="1" ht="37.5" x14ac:dyDescent="0.2">
      <c r="A705" s="529" t="s">
        <v>8428</v>
      </c>
      <c r="B705" s="530"/>
      <c r="C705" s="335" t="s">
        <v>8530</v>
      </c>
      <c r="D705" s="335"/>
      <c r="E705" s="337">
        <v>3000</v>
      </c>
      <c r="F705" s="308">
        <v>3000</v>
      </c>
      <c r="G705" s="296"/>
      <c r="H705" s="296"/>
      <c r="I705" s="296"/>
      <c r="J705" s="296"/>
      <c r="K705" s="296"/>
      <c r="L705" s="296"/>
      <c r="M705" s="296"/>
      <c r="N705" s="296"/>
      <c r="O705" s="296"/>
      <c r="P705" s="296"/>
      <c r="Q705" s="296"/>
      <c r="R705" s="296"/>
      <c r="S705" s="296"/>
      <c r="T705" s="296"/>
      <c r="U705" s="296"/>
      <c r="V705" s="296"/>
      <c r="W705" s="296"/>
      <c r="X705" s="296"/>
      <c r="Y705" s="296"/>
      <c r="Z705" s="296"/>
      <c r="AA705" s="296"/>
      <c r="AB705" s="296"/>
      <c r="AC705" s="296"/>
      <c r="AD705" s="296"/>
      <c r="AE705" s="296"/>
      <c r="AF705" s="296"/>
      <c r="AG705" s="296"/>
      <c r="AH705" s="296"/>
      <c r="AI705" s="296"/>
      <c r="AJ705" s="296"/>
      <c r="AK705" s="296"/>
      <c r="AL705" s="296"/>
      <c r="AM705" s="296"/>
      <c r="AN705" s="296"/>
      <c r="AO705" s="296"/>
      <c r="AP705" s="296"/>
      <c r="AQ705" s="296"/>
      <c r="AR705" s="296"/>
      <c r="AS705" s="296"/>
      <c r="AT705" s="296"/>
      <c r="AU705" s="296"/>
      <c r="AV705" s="296"/>
      <c r="AW705" s="296"/>
      <c r="AX705" s="296"/>
      <c r="AY705" s="296"/>
      <c r="AZ705" s="296"/>
      <c r="BA705" s="296"/>
      <c r="BB705" s="296"/>
      <c r="BC705" s="296"/>
      <c r="BD705" s="296"/>
      <c r="BE705" s="296"/>
      <c r="BF705" s="296"/>
      <c r="BG705" s="296"/>
      <c r="BH705" s="296"/>
      <c r="BI705" s="296"/>
      <c r="BJ705" s="296"/>
      <c r="BK705" s="296"/>
      <c r="BL705" s="296"/>
      <c r="BM705" s="296"/>
      <c r="BN705" s="296"/>
      <c r="BO705" s="296"/>
      <c r="BP705" s="296"/>
      <c r="BQ705" s="296"/>
      <c r="BR705" s="296"/>
      <c r="BS705" s="296"/>
      <c r="BT705" s="296"/>
      <c r="BU705" s="296"/>
      <c r="BV705" s="296"/>
      <c r="BW705" s="296"/>
      <c r="BX705" s="296"/>
      <c r="BY705" s="296"/>
      <c r="BZ705" s="296"/>
      <c r="CA705" s="296"/>
      <c r="CB705" s="296"/>
      <c r="CC705" s="296"/>
      <c r="CD705" s="296"/>
      <c r="CE705" s="296"/>
      <c r="CF705" s="296"/>
      <c r="CG705" s="296"/>
      <c r="CH705" s="296"/>
      <c r="CI705" s="296"/>
      <c r="CJ705" s="296"/>
      <c r="CK705" s="296"/>
      <c r="CL705" s="296"/>
      <c r="CM705" s="296"/>
      <c r="CN705" s="296"/>
      <c r="CO705" s="296"/>
      <c r="CP705" s="296"/>
      <c r="CQ705" s="296"/>
      <c r="CR705" s="296"/>
      <c r="CS705" s="296"/>
      <c r="CT705" s="296"/>
      <c r="CU705" s="296"/>
      <c r="CV705" s="296"/>
      <c r="CW705" s="296"/>
      <c r="CX705" s="296"/>
      <c r="CY705" s="296"/>
      <c r="CZ705" s="296"/>
      <c r="DA705" s="296"/>
      <c r="DB705" s="296"/>
      <c r="DC705" s="296"/>
      <c r="DD705" s="296"/>
      <c r="DE705" s="296"/>
      <c r="DF705" s="296"/>
      <c r="DG705" s="296"/>
      <c r="DH705" s="296"/>
      <c r="DI705" s="296"/>
      <c r="DJ705" s="296"/>
      <c r="DK705" s="296"/>
      <c r="DL705" s="296"/>
      <c r="DM705" s="296"/>
      <c r="DN705" s="296"/>
      <c r="DO705" s="296"/>
      <c r="DP705" s="296"/>
      <c r="DQ705" s="296"/>
      <c r="DR705" s="296"/>
      <c r="DS705" s="296"/>
      <c r="DT705" s="296"/>
      <c r="DU705" s="296"/>
      <c r="DV705" s="296"/>
      <c r="DW705" s="296"/>
      <c r="DX705" s="296"/>
      <c r="DY705" s="296"/>
      <c r="DZ705" s="296"/>
      <c r="EA705" s="296"/>
      <c r="EB705" s="296"/>
    </row>
    <row r="706" spans="1:132" s="292" customFormat="1" ht="37.5" x14ac:dyDescent="0.2">
      <c r="A706" s="529" t="s">
        <v>8428</v>
      </c>
      <c r="B706" s="530"/>
      <c r="C706" s="335" t="s">
        <v>8531</v>
      </c>
      <c r="D706" s="335"/>
      <c r="E706" s="344">
        <v>2850</v>
      </c>
      <c r="F706" s="308">
        <v>2850</v>
      </c>
      <c r="G706" s="296"/>
      <c r="H706" s="296"/>
      <c r="I706" s="296"/>
      <c r="J706" s="296"/>
      <c r="K706" s="296"/>
      <c r="L706" s="296"/>
      <c r="M706" s="296"/>
      <c r="N706" s="296"/>
      <c r="O706" s="296"/>
      <c r="P706" s="296"/>
      <c r="Q706" s="296"/>
      <c r="R706" s="296"/>
      <c r="S706" s="296"/>
      <c r="T706" s="296"/>
      <c r="U706" s="296"/>
      <c r="V706" s="296"/>
      <c r="W706" s="296"/>
      <c r="X706" s="296"/>
      <c r="Y706" s="296"/>
      <c r="Z706" s="296"/>
      <c r="AA706" s="296"/>
      <c r="AB706" s="296"/>
      <c r="AC706" s="296"/>
      <c r="AD706" s="296"/>
      <c r="AE706" s="296"/>
      <c r="AF706" s="296"/>
      <c r="AG706" s="296"/>
      <c r="AH706" s="296"/>
      <c r="AI706" s="296"/>
      <c r="AJ706" s="296"/>
      <c r="AK706" s="296"/>
      <c r="AL706" s="296"/>
      <c r="AM706" s="296"/>
      <c r="AN706" s="296"/>
      <c r="AO706" s="296"/>
      <c r="AP706" s="296"/>
      <c r="AQ706" s="296"/>
      <c r="AR706" s="296"/>
      <c r="AS706" s="296"/>
      <c r="AT706" s="296"/>
      <c r="AU706" s="296"/>
      <c r="AV706" s="296"/>
      <c r="AW706" s="296"/>
      <c r="AX706" s="296"/>
      <c r="AY706" s="296"/>
      <c r="AZ706" s="296"/>
      <c r="BA706" s="296"/>
      <c r="BB706" s="296"/>
      <c r="BC706" s="296"/>
      <c r="BD706" s="296"/>
      <c r="BE706" s="296"/>
      <c r="BF706" s="296"/>
      <c r="BG706" s="296"/>
      <c r="BH706" s="296"/>
      <c r="BI706" s="296"/>
      <c r="BJ706" s="296"/>
      <c r="BK706" s="296"/>
      <c r="BL706" s="296"/>
      <c r="BM706" s="296"/>
      <c r="BN706" s="296"/>
      <c r="BO706" s="296"/>
      <c r="BP706" s="296"/>
      <c r="BQ706" s="296"/>
      <c r="BR706" s="296"/>
      <c r="BS706" s="296"/>
      <c r="BT706" s="296"/>
      <c r="BU706" s="296"/>
      <c r="BV706" s="296"/>
      <c r="BW706" s="296"/>
      <c r="BX706" s="296"/>
      <c r="BY706" s="296"/>
      <c r="BZ706" s="296"/>
      <c r="CA706" s="296"/>
      <c r="CB706" s="296"/>
      <c r="CC706" s="296"/>
      <c r="CD706" s="296"/>
      <c r="CE706" s="296"/>
      <c r="CF706" s="296"/>
      <c r="CG706" s="296"/>
      <c r="CH706" s="296"/>
      <c r="CI706" s="296"/>
      <c r="CJ706" s="296"/>
      <c r="CK706" s="296"/>
      <c r="CL706" s="296"/>
      <c r="CM706" s="296"/>
      <c r="CN706" s="296"/>
      <c r="CO706" s="296"/>
      <c r="CP706" s="296"/>
      <c r="CQ706" s="296"/>
      <c r="CR706" s="296"/>
      <c r="CS706" s="296"/>
      <c r="CT706" s="296"/>
      <c r="CU706" s="296"/>
      <c r="CV706" s="296"/>
      <c r="CW706" s="296"/>
      <c r="CX706" s="296"/>
      <c r="CY706" s="296"/>
      <c r="CZ706" s="296"/>
      <c r="DA706" s="296"/>
      <c r="DB706" s="296"/>
      <c r="DC706" s="296"/>
      <c r="DD706" s="296"/>
      <c r="DE706" s="296"/>
      <c r="DF706" s="296"/>
      <c r="DG706" s="296"/>
      <c r="DH706" s="296"/>
      <c r="DI706" s="296"/>
      <c r="DJ706" s="296"/>
      <c r="DK706" s="296"/>
      <c r="DL706" s="296"/>
      <c r="DM706" s="296"/>
      <c r="DN706" s="296"/>
      <c r="DO706" s="296"/>
      <c r="DP706" s="296"/>
      <c r="DQ706" s="296"/>
      <c r="DR706" s="296"/>
      <c r="DS706" s="296"/>
      <c r="DT706" s="296"/>
      <c r="DU706" s="296"/>
      <c r="DV706" s="296"/>
      <c r="DW706" s="296"/>
      <c r="DX706" s="296"/>
      <c r="DY706" s="296"/>
      <c r="DZ706" s="296"/>
      <c r="EA706" s="296"/>
      <c r="EB706" s="296"/>
    </row>
    <row r="707" spans="1:132" s="292" customFormat="1" ht="37.5" x14ac:dyDescent="0.2">
      <c r="A707" s="529" t="s">
        <v>8428</v>
      </c>
      <c r="B707" s="530"/>
      <c r="C707" s="335" t="s">
        <v>8532</v>
      </c>
      <c r="D707" s="335"/>
      <c r="E707" s="337">
        <v>2700</v>
      </c>
      <c r="F707" s="308">
        <v>2700</v>
      </c>
      <c r="G707" s="296"/>
      <c r="H707" s="296"/>
      <c r="I707" s="296"/>
      <c r="J707" s="296"/>
      <c r="K707" s="296"/>
      <c r="L707" s="296"/>
      <c r="M707" s="296"/>
      <c r="N707" s="296"/>
      <c r="O707" s="296"/>
      <c r="P707" s="296"/>
      <c r="Q707" s="296"/>
      <c r="R707" s="296"/>
      <c r="S707" s="296"/>
      <c r="T707" s="296"/>
      <c r="U707" s="296"/>
      <c r="V707" s="296"/>
      <c r="W707" s="296"/>
      <c r="X707" s="296"/>
      <c r="Y707" s="296"/>
      <c r="Z707" s="296"/>
      <c r="AA707" s="296"/>
      <c r="AB707" s="296"/>
      <c r="AC707" s="296"/>
      <c r="AD707" s="296"/>
      <c r="AE707" s="296"/>
      <c r="AF707" s="296"/>
      <c r="AG707" s="296"/>
      <c r="AH707" s="296"/>
      <c r="AI707" s="296"/>
      <c r="AJ707" s="296"/>
      <c r="AK707" s="296"/>
      <c r="AL707" s="296"/>
      <c r="AM707" s="296"/>
      <c r="AN707" s="296"/>
      <c r="AO707" s="296"/>
      <c r="AP707" s="296"/>
      <c r="AQ707" s="296"/>
      <c r="AR707" s="296"/>
      <c r="AS707" s="296"/>
      <c r="AT707" s="296"/>
      <c r="AU707" s="296"/>
      <c r="AV707" s="296"/>
      <c r="AW707" s="296"/>
      <c r="AX707" s="296"/>
      <c r="AY707" s="296"/>
      <c r="AZ707" s="296"/>
      <c r="BA707" s="296"/>
      <c r="BB707" s="296"/>
      <c r="BC707" s="296"/>
      <c r="BD707" s="296"/>
      <c r="BE707" s="296"/>
      <c r="BF707" s="296"/>
      <c r="BG707" s="296"/>
      <c r="BH707" s="296"/>
      <c r="BI707" s="296"/>
      <c r="BJ707" s="296"/>
      <c r="BK707" s="296"/>
      <c r="BL707" s="296"/>
      <c r="BM707" s="296"/>
      <c r="BN707" s="296"/>
      <c r="BO707" s="296"/>
      <c r="BP707" s="296"/>
      <c r="BQ707" s="296"/>
      <c r="BR707" s="296"/>
      <c r="BS707" s="296"/>
      <c r="BT707" s="296"/>
      <c r="BU707" s="296"/>
      <c r="BV707" s="296"/>
      <c r="BW707" s="296"/>
      <c r="BX707" s="296"/>
      <c r="BY707" s="296"/>
      <c r="BZ707" s="296"/>
      <c r="CA707" s="296"/>
      <c r="CB707" s="296"/>
      <c r="CC707" s="296"/>
      <c r="CD707" s="296"/>
      <c r="CE707" s="296"/>
      <c r="CF707" s="296"/>
      <c r="CG707" s="296"/>
      <c r="CH707" s="296"/>
      <c r="CI707" s="296"/>
      <c r="CJ707" s="296"/>
      <c r="CK707" s="296"/>
      <c r="CL707" s="296"/>
      <c r="CM707" s="296"/>
      <c r="CN707" s="296"/>
      <c r="CO707" s="296"/>
      <c r="CP707" s="296"/>
      <c r="CQ707" s="296"/>
      <c r="CR707" s="296"/>
      <c r="CS707" s="296"/>
      <c r="CT707" s="296"/>
      <c r="CU707" s="296"/>
      <c r="CV707" s="296"/>
      <c r="CW707" s="296"/>
      <c r="CX707" s="296"/>
      <c r="CY707" s="296"/>
      <c r="CZ707" s="296"/>
      <c r="DA707" s="296"/>
      <c r="DB707" s="296"/>
      <c r="DC707" s="296"/>
      <c r="DD707" s="296"/>
      <c r="DE707" s="296"/>
      <c r="DF707" s="296"/>
      <c r="DG707" s="296"/>
      <c r="DH707" s="296"/>
      <c r="DI707" s="296"/>
      <c r="DJ707" s="296"/>
      <c r="DK707" s="296"/>
      <c r="DL707" s="296"/>
      <c r="DM707" s="296"/>
      <c r="DN707" s="296"/>
      <c r="DO707" s="296"/>
      <c r="DP707" s="296"/>
      <c r="DQ707" s="296"/>
      <c r="DR707" s="296"/>
      <c r="DS707" s="296"/>
      <c r="DT707" s="296"/>
      <c r="DU707" s="296"/>
      <c r="DV707" s="296"/>
      <c r="DW707" s="296"/>
      <c r="DX707" s="296"/>
      <c r="DY707" s="296"/>
      <c r="DZ707" s="296"/>
      <c r="EA707" s="296"/>
      <c r="EB707" s="296"/>
    </row>
    <row r="708" spans="1:132" s="292" customFormat="1" ht="37.5" x14ac:dyDescent="0.2">
      <c r="A708" s="529" t="s">
        <v>8428</v>
      </c>
      <c r="B708" s="530"/>
      <c r="C708" s="335" t="s">
        <v>8533</v>
      </c>
      <c r="D708" s="335"/>
      <c r="E708" s="337">
        <v>4000</v>
      </c>
      <c r="F708" s="308">
        <v>4000</v>
      </c>
      <c r="G708" s="296"/>
      <c r="H708" s="296"/>
      <c r="I708" s="296"/>
      <c r="J708" s="296"/>
      <c r="K708" s="296"/>
      <c r="L708" s="296"/>
      <c r="M708" s="296"/>
      <c r="N708" s="296"/>
      <c r="O708" s="296"/>
      <c r="P708" s="296"/>
      <c r="Q708" s="296"/>
      <c r="R708" s="296"/>
      <c r="S708" s="296"/>
      <c r="T708" s="296"/>
      <c r="U708" s="296"/>
      <c r="V708" s="296"/>
      <c r="W708" s="296"/>
      <c r="X708" s="296"/>
      <c r="Y708" s="296"/>
      <c r="Z708" s="296"/>
      <c r="AA708" s="296"/>
      <c r="AB708" s="296"/>
      <c r="AC708" s="296"/>
      <c r="AD708" s="296"/>
      <c r="AE708" s="296"/>
      <c r="AF708" s="296"/>
      <c r="AG708" s="296"/>
      <c r="AH708" s="296"/>
      <c r="AI708" s="296"/>
      <c r="AJ708" s="296"/>
      <c r="AK708" s="296"/>
      <c r="AL708" s="296"/>
      <c r="AM708" s="296"/>
      <c r="AN708" s="296"/>
      <c r="AO708" s="296"/>
      <c r="AP708" s="296"/>
      <c r="AQ708" s="296"/>
      <c r="AR708" s="296"/>
      <c r="AS708" s="296"/>
      <c r="AT708" s="296"/>
      <c r="AU708" s="296"/>
      <c r="AV708" s="296"/>
      <c r="AW708" s="296"/>
      <c r="AX708" s="296"/>
      <c r="AY708" s="296"/>
      <c r="AZ708" s="296"/>
      <c r="BA708" s="296"/>
      <c r="BB708" s="296"/>
      <c r="BC708" s="296"/>
      <c r="BD708" s="296"/>
      <c r="BE708" s="296"/>
      <c r="BF708" s="296"/>
      <c r="BG708" s="296"/>
      <c r="BH708" s="296"/>
      <c r="BI708" s="296"/>
      <c r="BJ708" s="296"/>
      <c r="BK708" s="296"/>
      <c r="BL708" s="296"/>
      <c r="BM708" s="296"/>
      <c r="BN708" s="296"/>
      <c r="BO708" s="296"/>
      <c r="BP708" s="296"/>
      <c r="BQ708" s="296"/>
      <c r="BR708" s="296"/>
      <c r="BS708" s="296"/>
      <c r="BT708" s="296"/>
      <c r="BU708" s="296"/>
      <c r="BV708" s="296"/>
      <c r="BW708" s="296"/>
      <c r="BX708" s="296"/>
      <c r="BY708" s="296"/>
      <c r="BZ708" s="296"/>
      <c r="CA708" s="296"/>
      <c r="CB708" s="296"/>
      <c r="CC708" s="296"/>
      <c r="CD708" s="296"/>
      <c r="CE708" s="296"/>
      <c r="CF708" s="296"/>
      <c r="CG708" s="296"/>
      <c r="CH708" s="296"/>
      <c r="CI708" s="296"/>
      <c r="CJ708" s="296"/>
      <c r="CK708" s="296"/>
      <c r="CL708" s="296"/>
      <c r="CM708" s="296"/>
      <c r="CN708" s="296"/>
      <c r="CO708" s="296"/>
      <c r="CP708" s="296"/>
      <c r="CQ708" s="296"/>
      <c r="CR708" s="296"/>
      <c r="CS708" s="296"/>
      <c r="CT708" s="296"/>
      <c r="CU708" s="296"/>
      <c r="CV708" s="296"/>
      <c r="CW708" s="296"/>
      <c r="CX708" s="296"/>
      <c r="CY708" s="296"/>
      <c r="CZ708" s="296"/>
      <c r="DA708" s="296"/>
      <c r="DB708" s="296"/>
      <c r="DC708" s="296"/>
      <c r="DD708" s="296"/>
      <c r="DE708" s="296"/>
      <c r="DF708" s="296"/>
      <c r="DG708" s="296"/>
      <c r="DH708" s="296"/>
      <c r="DI708" s="296"/>
      <c r="DJ708" s="296"/>
      <c r="DK708" s="296"/>
      <c r="DL708" s="296"/>
      <c r="DM708" s="296"/>
      <c r="DN708" s="296"/>
      <c r="DO708" s="296"/>
      <c r="DP708" s="296"/>
      <c r="DQ708" s="296"/>
      <c r="DR708" s="296"/>
      <c r="DS708" s="296"/>
      <c r="DT708" s="296"/>
      <c r="DU708" s="296"/>
      <c r="DV708" s="296"/>
      <c r="DW708" s="296"/>
      <c r="DX708" s="296"/>
      <c r="DY708" s="296"/>
      <c r="DZ708" s="296"/>
      <c r="EA708" s="296"/>
      <c r="EB708" s="296"/>
    </row>
    <row r="709" spans="1:132" s="292" customFormat="1" ht="37.5" x14ac:dyDescent="0.2">
      <c r="A709" s="529" t="s">
        <v>8428</v>
      </c>
      <c r="B709" s="530"/>
      <c r="C709" s="335" t="s">
        <v>8534</v>
      </c>
      <c r="D709" s="335"/>
      <c r="E709" s="337">
        <v>3800</v>
      </c>
      <c r="F709" s="308">
        <v>3800</v>
      </c>
      <c r="G709" s="296"/>
      <c r="H709" s="296"/>
      <c r="I709" s="296"/>
      <c r="J709" s="296"/>
      <c r="K709" s="296"/>
      <c r="L709" s="296"/>
      <c r="M709" s="296"/>
      <c r="N709" s="296"/>
      <c r="O709" s="296"/>
      <c r="P709" s="296"/>
      <c r="Q709" s="296"/>
      <c r="R709" s="296"/>
      <c r="S709" s="296"/>
      <c r="T709" s="296"/>
      <c r="U709" s="296"/>
      <c r="V709" s="296"/>
      <c r="W709" s="296"/>
      <c r="X709" s="296"/>
      <c r="Y709" s="296"/>
      <c r="Z709" s="296"/>
      <c r="AA709" s="296"/>
      <c r="AB709" s="296"/>
      <c r="AC709" s="296"/>
      <c r="AD709" s="296"/>
      <c r="AE709" s="296"/>
      <c r="AF709" s="296"/>
      <c r="AG709" s="296"/>
      <c r="AH709" s="296"/>
      <c r="AI709" s="296"/>
      <c r="AJ709" s="296"/>
      <c r="AK709" s="296"/>
      <c r="AL709" s="296"/>
      <c r="AM709" s="296"/>
      <c r="AN709" s="296"/>
      <c r="AO709" s="296"/>
      <c r="AP709" s="296"/>
      <c r="AQ709" s="296"/>
      <c r="AR709" s="296"/>
      <c r="AS709" s="296"/>
      <c r="AT709" s="296"/>
      <c r="AU709" s="296"/>
      <c r="AV709" s="296"/>
      <c r="AW709" s="296"/>
      <c r="AX709" s="296"/>
      <c r="AY709" s="296"/>
      <c r="AZ709" s="296"/>
      <c r="BA709" s="296"/>
      <c r="BB709" s="296"/>
      <c r="BC709" s="296"/>
      <c r="BD709" s="296"/>
      <c r="BE709" s="296"/>
      <c r="BF709" s="296"/>
      <c r="BG709" s="296"/>
      <c r="BH709" s="296"/>
      <c r="BI709" s="296"/>
      <c r="BJ709" s="296"/>
      <c r="BK709" s="296"/>
      <c r="BL709" s="296"/>
      <c r="BM709" s="296"/>
      <c r="BN709" s="296"/>
      <c r="BO709" s="296"/>
      <c r="BP709" s="296"/>
      <c r="BQ709" s="296"/>
      <c r="BR709" s="296"/>
      <c r="BS709" s="296"/>
      <c r="BT709" s="296"/>
      <c r="BU709" s="296"/>
      <c r="BV709" s="296"/>
      <c r="BW709" s="296"/>
      <c r="BX709" s="296"/>
      <c r="BY709" s="296"/>
      <c r="BZ709" s="296"/>
      <c r="CA709" s="296"/>
      <c r="CB709" s="296"/>
      <c r="CC709" s="296"/>
      <c r="CD709" s="296"/>
      <c r="CE709" s="296"/>
      <c r="CF709" s="296"/>
      <c r="CG709" s="296"/>
      <c r="CH709" s="296"/>
      <c r="CI709" s="296"/>
      <c r="CJ709" s="296"/>
      <c r="CK709" s="296"/>
      <c r="CL709" s="296"/>
      <c r="CM709" s="296"/>
      <c r="CN709" s="296"/>
      <c r="CO709" s="296"/>
      <c r="CP709" s="296"/>
      <c r="CQ709" s="296"/>
      <c r="CR709" s="296"/>
      <c r="CS709" s="296"/>
      <c r="CT709" s="296"/>
      <c r="CU709" s="296"/>
      <c r="CV709" s="296"/>
      <c r="CW709" s="296"/>
      <c r="CX709" s="296"/>
      <c r="CY709" s="296"/>
      <c r="CZ709" s="296"/>
      <c r="DA709" s="296"/>
      <c r="DB709" s="296"/>
      <c r="DC709" s="296"/>
      <c r="DD709" s="296"/>
      <c r="DE709" s="296"/>
      <c r="DF709" s="296"/>
      <c r="DG709" s="296"/>
      <c r="DH709" s="296"/>
      <c r="DI709" s="296"/>
      <c r="DJ709" s="296"/>
      <c r="DK709" s="296"/>
      <c r="DL709" s="296"/>
      <c r="DM709" s="296"/>
      <c r="DN709" s="296"/>
      <c r="DO709" s="296"/>
      <c r="DP709" s="296"/>
      <c r="DQ709" s="296"/>
      <c r="DR709" s="296"/>
      <c r="DS709" s="296"/>
      <c r="DT709" s="296"/>
      <c r="DU709" s="296"/>
      <c r="DV709" s="296"/>
      <c r="DW709" s="296"/>
      <c r="DX709" s="296"/>
      <c r="DY709" s="296"/>
      <c r="DZ709" s="296"/>
      <c r="EA709" s="296"/>
      <c r="EB709" s="296"/>
    </row>
    <row r="710" spans="1:132" s="292" customFormat="1" ht="37.5" x14ac:dyDescent="0.2">
      <c r="A710" s="529" t="s">
        <v>8428</v>
      </c>
      <c r="B710" s="530"/>
      <c r="C710" s="335" t="s">
        <v>8535</v>
      </c>
      <c r="D710" s="335"/>
      <c r="E710" s="344">
        <v>3600</v>
      </c>
      <c r="F710" s="308">
        <v>3600</v>
      </c>
      <c r="G710" s="296"/>
      <c r="H710" s="296"/>
      <c r="I710" s="296"/>
      <c r="J710" s="296"/>
      <c r="K710" s="296"/>
      <c r="L710" s="296"/>
      <c r="M710" s="296"/>
      <c r="N710" s="296"/>
      <c r="O710" s="296"/>
      <c r="P710" s="296"/>
      <c r="Q710" s="296"/>
      <c r="R710" s="296"/>
      <c r="S710" s="296"/>
      <c r="T710" s="296"/>
      <c r="U710" s="296"/>
      <c r="V710" s="296"/>
      <c r="W710" s="296"/>
      <c r="X710" s="296"/>
      <c r="Y710" s="296"/>
      <c r="Z710" s="296"/>
      <c r="AA710" s="296"/>
      <c r="AB710" s="296"/>
      <c r="AC710" s="296"/>
      <c r="AD710" s="296"/>
      <c r="AE710" s="296"/>
      <c r="AF710" s="296"/>
      <c r="AG710" s="296"/>
      <c r="AH710" s="296"/>
      <c r="AI710" s="296"/>
      <c r="AJ710" s="296"/>
      <c r="AK710" s="296"/>
      <c r="AL710" s="296"/>
      <c r="AM710" s="296"/>
      <c r="AN710" s="296"/>
      <c r="AO710" s="296"/>
      <c r="AP710" s="296"/>
      <c r="AQ710" s="296"/>
      <c r="AR710" s="296"/>
      <c r="AS710" s="296"/>
      <c r="AT710" s="296"/>
      <c r="AU710" s="296"/>
      <c r="AV710" s="296"/>
      <c r="AW710" s="296"/>
      <c r="AX710" s="296"/>
      <c r="AY710" s="296"/>
      <c r="AZ710" s="296"/>
      <c r="BA710" s="296"/>
      <c r="BB710" s="296"/>
      <c r="BC710" s="296"/>
      <c r="BD710" s="296"/>
      <c r="BE710" s="296"/>
      <c r="BF710" s="296"/>
      <c r="BG710" s="296"/>
      <c r="BH710" s="296"/>
      <c r="BI710" s="296"/>
      <c r="BJ710" s="296"/>
      <c r="BK710" s="296"/>
      <c r="BL710" s="296"/>
      <c r="BM710" s="296"/>
      <c r="BN710" s="296"/>
      <c r="BO710" s="296"/>
      <c r="BP710" s="296"/>
      <c r="BQ710" s="296"/>
      <c r="BR710" s="296"/>
      <c r="BS710" s="296"/>
      <c r="BT710" s="296"/>
      <c r="BU710" s="296"/>
      <c r="BV710" s="296"/>
      <c r="BW710" s="296"/>
      <c r="BX710" s="296"/>
      <c r="BY710" s="296"/>
      <c r="BZ710" s="296"/>
      <c r="CA710" s="296"/>
      <c r="CB710" s="296"/>
      <c r="CC710" s="296"/>
      <c r="CD710" s="296"/>
      <c r="CE710" s="296"/>
      <c r="CF710" s="296"/>
      <c r="CG710" s="296"/>
      <c r="CH710" s="296"/>
      <c r="CI710" s="296"/>
      <c r="CJ710" s="296"/>
      <c r="CK710" s="296"/>
      <c r="CL710" s="296"/>
      <c r="CM710" s="296"/>
      <c r="CN710" s="296"/>
      <c r="CO710" s="296"/>
      <c r="CP710" s="296"/>
      <c r="CQ710" s="296"/>
      <c r="CR710" s="296"/>
      <c r="CS710" s="296"/>
      <c r="CT710" s="296"/>
      <c r="CU710" s="296"/>
      <c r="CV710" s="296"/>
      <c r="CW710" s="296"/>
      <c r="CX710" s="296"/>
      <c r="CY710" s="296"/>
      <c r="CZ710" s="296"/>
      <c r="DA710" s="296"/>
      <c r="DB710" s="296"/>
      <c r="DC710" s="296"/>
      <c r="DD710" s="296"/>
      <c r="DE710" s="296"/>
      <c r="DF710" s="296"/>
      <c r="DG710" s="296"/>
      <c r="DH710" s="296"/>
      <c r="DI710" s="296"/>
      <c r="DJ710" s="296"/>
      <c r="DK710" s="296"/>
      <c r="DL710" s="296"/>
      <c r="DM710" s="296"/>
      <c r="DN710" s="296"/>
      <c r="DO710" s="296"/>
      <c r="DP710" s="296"/>
      <c r="DQ710" s="296"/>
      <c r="DR710" s="296"/>
      <c r="DS710" s="296"/>
      <c r="DT710" s="296"/>
      <c r="DU710" s="296"/>
      <c r="DV710" s="296"/>
      <c r="DW710" s="296"/>
      <c r="DX710" s="296"/>
      <c r="DY710" s="296"/>
      <c r="DZ710" s="296"/>
      <c r="EA710" s="296"/>
      <c r="EB710" s="296"/>
    </row>
    <row r="711" spans="1:132" s="292" customFormat="1" x14ac:dyDescent="0.2">
      <c r="A711" s="529" t="s">
        <v>8428</v>
      </c>
      <c r="B711" s="530"/>
      <c r="C711" s="335" t="s">
        <v>8525</v>
      </c>
      <c r="D711" s="335"/>
      <c r="E711" s="337">
        <v>4000</v>
      </c>
      <c r="F711" s="308">
        <v>4000</v>
      </c>
      <c r="G711" s="296"/>
      <c r="H711" s="296"/>
      <c r="I711" s="296"/>
      <c r="J711" s="296"/>
      <c r="K711" s="296"/>
      <c r="L711" s="296"/>
      <c r="M711" s="296"/>
      <c r="N711" s="296"/>
      <c r="O711" s="296"/>
      <c r="P711" s="296"/>
      <c r="Q711" s="296"/>
      <c r="R711" s="296"/>
      <c r="S711" s="296"/>
      <c r="T711" s="296"/>
      <c r="U711" s="296"/>
      <c r="V711" s="296"/>
      <c r="W711" s="296"/>
      <c r="X711" s="296"/>
      <c r="Y711" s="296"/>
      <c r="Z711" s="296"/>
      <c r="AA711" s="296"/>
      <c r="AB711" s="296"/>
      <c r="AC711" s="296"/>
      <c r="AD711" s="296"/>
      <c r="AE711" s="296"/>
      <c r="AF711" s="296"/>
      <c r="AG711" s="296"/>
      <c r="AH711" s="296"/>
      <c r="AI711" s="296"/>
      <c r="AJ711" s="296"/>
      <c r="AK711" s="296"/>
      <c r="AL711" s="296"/>
      <c r="AM711" s="296"/>
      <c r="AN711" s="296"/>
      <c r="AO711" s="296"/>
      <c r="AP711" s="296"/>
      <c r="AQ711" s="296"/>
      <c r="AR711" s="296"/>
      <c r="AS711" s="296"/>
      <c r="AT711" s="296"/>
      <c r="AU711" s="296"/>
      <c r="AV711" s="296"/>
      <c r="AW711" s="296"/>
      <c r="AX711" s="296"/>
      <c r="AY711" s="296"/>
      <c r="AZ711" s="296"/>
      <c r="BA711" s="296"/>
      <c r="BB711" s="296"/>
      <c r="BC711" s="296"/>
      <c r="BD711" s="296"/>
      <c r="BE711" s="296"/>
      <c r="BF711" s="296"/>
      <c r="BG711" s="296"/>
      <c r="BH711" s="296"/>
      <c r="BI711" s="296"/>
      <c r="BJ711" s="296"/>
      <c r="BK711" s="296"/>
      <c r="BL711" s="296"/>
      <c r="BM711" s="296"/>
      <c r="BN711" s="296"/>
      <c r="BO711" s="296"/>
      <c r="BP711" s="296"/>
      <c r="BQ711" s="296"/>
      <c r="BR711" s="296"/>
      <c r="BS711" s="296"/>
      <c r="BT711" s="296"/>
      <c r="BU711" s="296"/>
      <c r="BV711" s="296"/>
      <c r="BW711" s="296"/>
      <c r="BX711" s="296"/>
      <c r="BY711" s="296"/>
      <c r="BZ711" s="296"/>
      <c r="CA711" s="296"/>
      <c r="CB711" s="296"/>
      <c r="CC711" s="296"/>
      <c r="CD711" s="296"/>
      <c r="CE711" s="296"/>
      <c r="CF711" s="296"/>
      <c r="CG711" s="296"/>
      <c r="CH711" s="296"/>
      <c r="CI711" s="296"/>
      <c r="CJ711" s="296"/>
      <c r="CK711" s="296"/>
      <c r="CL711" s="296"/>
      <c r="CM711" s="296"/>
      <c r="CN711" s="296"/>
      <c r="CO711" s="296"/>
      <c r="CP711" s="296"/>
      <c r="CQ711" s="296"/>
      <c r="CR711" s="296"/>
      <c r="CS711" s="296"/>
      <c r="CT711" s="296"/>
      <c r="CU711" s="296"/>
      <c r="CV711" s="296"/>
      <c r="CW711" s="296"/>
      <c r="CX711" s="296"/>
      <c r="CY711" s="296"/>
      <c r="CZ711" s="296"/>
      <c r="DA711" s="296"/>
      <c r="DB711" s="296"/>
      <c r="DC711" s="296"/>
      <c r="DD711" s="296"/>
      <c r="DE711" s="296"/>
      <c r="DF711" s="296"/>
      <c r="DG711" s="296"/>
      <c r="DH711" s="296"/>
      <c r="DI711" s="296"/>
      <c r="DJ711" s="296"/>
      <c r="DK711" s="296"/>
      <c r="DL711" s="296"/>
      <c r="DM711" s="296"/>
      <c r="DN711" s="296"/>
      <c r="DO711" s="296"/>
      <c r="DP711" s="296"/>
      <c r="DQ711" s="296"/>
      <c r="DR711" s="296"/>
      <c r="DS711" s="296"/>
      <c r="DT711" s="296"/>
      <c r="DU711" s="296"/>
      <c r="DV711" s="296"/>
      <c r="DW711" s="296"/>
      <c r="DX711" s="296"/>
      <c r="DY711" s="296"/>
      <c r="DZ711" s="296"/>
      <c r="EA711" s="296"/>
      <c r="EB711" s="296"/>
    </row>
    <row r="712" spans="1:132" s="292" customFormat="1" x14ac:dyDescent="0.2">
      <c r="A712" s="529" t="s">
        <v>8428</v>
      </c>
      <c r="B712" s="530"/>
      <c r="C712" s="335" t="s">
        <v>8526</v>
      </c>
      <c r="D712" s="335"/>
      <c r="E712" s="337">
        <v>3800</v>
      </c>
      <c r="F712" s="308">
        <v>3800</v>
      </c>
      <c r="G712" s="296"/>
      <c r="H712" s="296"/>
      <c r="I712" s="296"/>
      <c r="J712" s="296"/>
      <c r="K712" s="296"/>
      <c r="L712" s="296"/>
      <c r="M712" s="296"/>
      <c r="N712" s="296"/>
      <c r="O712" s="296"/>
      <c r="P712" s="296"/>
      <c r="Q712" s="296"/>
      <c r="R712" s="296"/>
      <c r="S712" s="296"/>
      <c r="T712" s="296"/>
      <c r="U712" s="296"/>
      <c r="V712" s="296"/>
      <c r="W712" s="296"/>
      <c r="X712" s="296"/>
      <c r="Y712" s="296"/>
      <c r="Z712" s="296"/>
      <c r="AA712" s="296"/>
      <c r="AB712" s="296"/>
      <c r="AC712" s="296"/>
      <c r="AD712" s="296"/>
      <c r="AE712" s="296"/>
      <c r="AF712" s="296"/>
      <c r="AG712" s="296"/>
      <c r="AH712" s="296"/>
      <c r="AI712" s="296"/>
      <c r="AJ712" s="296"/>
      <c r="AK712" s="296"/>
      <c r="AL712" s="296"/>
      <c r="AM712" s="296"/>
      <c r="AN712" s="296"/>
      <c r="AO712" s="296"/>
      <c r="AP712" s="296"/>
      <c r="AQ712" s="296"/>
      <c r="AR712" s="296"/>
      <c r="AS712" s="296"/>
      <c r="AT712" s="296"/>
      <c r="AU712" s="296"/>
      <c r="AV712" s="296"/>
      <c r="AW712" s="296"/>
      <c r="AX712" s="296"/>
      <c r="AY712" s="296"/>
      <c r="AZ712" s="296"/>
      <c r="BA712" s="296"/>
      <c r="BB712" s="296"/>
      <c r="BC712" s="296"/>
      <c r="BD712" s="296"/>
      <c r="BE712" s="296"/>
      <c r="BF712" s="296"/>
      <c r="BG712" s="296"/>
      <c r="BH712" s="296"/>
      <c r="BI712" s="296"/>
      <c r="BJ712" s="296"/>
      <c r="BK712" s="296"/>
      <c r="BL712" s="296"/>
      <c r="BM712" s="296"/>
      <c r="BN712" s="296"/>
      <c r="BO712" s="296"/>
      <c r="BP712" s="296"/>
      <c r="BQ712" s="296"/>
      <c r="BR712" s="296"/>
      <c r="BS712" s="296"/>
      <c r="BT712" s="296"/>
      <c r="BU712" s="296"/>
      <c r="BV712" s="296"/>
      <c r="BW712" s="296"/>
      <c r="BX712" s="296"/>
      <c r="BY712" s="296"/>
      <c r="BZ712" s="296"/>
      <c r="CA712" s="296"/>
      <c r="CB712" s="296"/>
      <c r="CC712" s="296"/>
      <c r="CD712" s="296"/>
      <c r="CE712" s="296"/>
      <c r="CF712" s="296"/>
      <c r="CG712" s="296"/>
      <c r="CH712" s="296"/>
      <c r="CI712" s="296"/>
      <c r="CJ712" s="296"/>
      <c r="CK712" s="296"/>
      <c r="CL712" s="296"/>
      <c r="CM712" s="296"/>
      <c r="CN712" s="296"/>
      <c r="CO712" s="296"/>
      <c r="CP712" s="296"/>
      <c r="CQ712" s="296"/>
      <c r="CR712" s="296"/>
      <c r="CS712" s="296"/>
      <c r="CT712" s="296"/>
      <c r="CU712" s="296"/>
      <c r="CV712" s="296"/>
      <c r="CW712" s="296"/>
      <c r="CX712" s="296"/>
      <c r="CY712" s="296"/>
      <c r="CZ712" s="296"/>
      <c r="DA712" s="296"/>
      <c r="DB712" s="296"/>
      <c r="DC712" s="296"/>
      <c r="DD712" s="296"/>
      <c r="DE712" s="296"/>
      <c r="DF712" s="296"/>
      <c r="DG712" s="296"/>
      <c r="DH712" s="296"/>
      <c r="DI712" s="296"/>
      <c r="DJ712" s="296"/>
      <c r="DK712" s="296"/>
      <c r="DL712" s="296"/>
      <c r="DM712" s="296"/>
      <c r="DN712" s="296"/>
      <c r="DO712" s="296"/>
      <c r="DP712" s="296"/>
      <c r="DQ712" s="296"/>
      <c r="DR712" s="296"/>
      <c r="DS712" s="296"/>
      <c r="DT712" s="296"/>
      <c r="DU712" s="296"/>
      <c r="DV712" s="296"/>
      <c r="DW712" s="296"/>
      <c r="DX712" s="296"/>
      <c r="DY712" s="296"/>
      <c r="DZ712" s="296"/>
      <c r="EA712" s="296"/>
      <c r="EB712" s="296"/>
    </row>
    <row r="713" spans="1:132" s="292" customFormat="1" x14ac:dyDescent="0.2">
      <c r="A713" s="529" t="s">
        <v>8428</v>
      </c>
      <c r="B713" s="530"/>
      <c r="C713" s="335" t="s">
        <v>8527</v>
      </c>
      <c r="D713" s="335"/>
      <c r="E713" s="337">
        <v>3600</v>
      </c>
      <c r="F713" s="308">
        <v>3600</v>
      </c>
      <c r="G713" s="296"/>
      <c r="H713" s="296"/>
      <c r="I713" s="296"/>
      <c r="J713" s="296"/>
      <c r="K713" s="296"/>
      <c r="L713" s="296"/>
      <c r="M713" s="296"/>
      <c r="N713" s="296"/>
      <c r="O713" s="296"/>
      <c r="P713" s="296"/>
      <c r="Q713" s="296"/>
      <c r="R713" s="296"/>
      <c r="S713" s="296"/>
      <c r="T713" s="296"/>
      <c r="U713" s="296"/>
      <c r="V713" s="296"/>
      <c r="W713" s="296"/>
      <c r="X713" s="296"/>
      <c r="Y713" s="296"/>
      <c r="Z713" s="296"/>
      <c r="AA713" s="296"/>
      <c r="AB713" s="296"/>
      <c r="AC713" s="296"/>
      <c r="AD713" s="296"/>
      <c r="AE713" s="296"/>
      <c r="AF713" s="296"/>
      <c r="AG713" s="296"/>
      <c r="AH713" s="296"/>
      <c r="AI713" s="296"/>
      <c r="AJ713" s="296"/>
      <c r="AK713" s="296"/>
      <c r="AL713" s="296"/>
      <c r="AM713" s="296"/>
      <c r="AN713" s="296"/>
      <c r="AO713" s="296"/>
      <c r="AP713" s="296"/>
      <c r="AQ713" s="296"/>
      <c r="AR713" s="296"/>
      <c r="AS713" s="296"/>
      <c r="AT713" s="296"/>
      <c r="AU713" s="296"/>
      <c r="AV713" s="296"/>
      <c r="AW713" s="296"/>
      <c r="AX713" s="296"/>
      <c r="AY713" s="296"/>
      <c r="AZ713" s="296"/>
      <c r="BA713" s="296"/>
      <c r="BB713" s="296"/>
      <c r="BC713" s="296"/>
      <c r="BD713" s="296"/>
      <c r="BE713" s="296"/>
      <c r="BF713" s="296"/>
      <c r="BG713" s="296"/>
      <c r="BH713" s="296"/>
      <c r="BI713" s="296"/>
      <c r="BJ713" s="296"/>
      <c r="BK713" s="296"/>
      <c r="BL713" s="296"/>
      <c r="BM713" s="296"/>
      <c r="BN713" s="296"/>
      <c r="BO713" s="296"/>
      <c r="BP713" s="296"/>
      <c r="BQ713" s="296"/>
      <c r="BR713" s="296"/>
      <c r="BS713" s="296"/>
      <c r="BT713" s="296"/>
      <c r="BU713" s="296"/>
      <c r="BV713" s="296"/>
      <c r="BW713" s="296"/>
      <c r="BX713" s="296"/>
      <c r="BY713" s="296"/>
      <c r="BZ713" s="296"/>
      <c r="CA713" s="296"/>
      <c r="CB713" s="296"/>
      <c r="CC713" s="296"/>
      <c r="CD713" s="296"/>
      <c r="CE713" s="296"/>
      <c r="CF713" s="296"/>
      <c r="CG713" s="296"/>
      <c r="CH713" s="296"/>
      <c r="CI713" s="296"/>
      <c r="CJ713" s="296"/>
      <c r="CK713" s="296"/>
      <c r="CL713" s="296"/>
      <c r="CM713" s="296"/>
      <c r="CN713" s="296"/>
      <c r="CO713" s="296"/>
      <c r="CP713" s="296"/>
      <c r="CQ713" s="296"/>
      <c r="CR713" s="296"/>
      <c r="CS713" s="296"/>
      <c r="CT713" s="296"/>
      <c r="CU713" s="296"/>
      <c r="CV713" s="296"/>
      <c r="CW713" s="296"/>
      <c r="CX713" s="296"/>
      <c r="CY713" s="296"/>
      <c r="CZ713" s="296"/>
      <c r="DA713" s="296"/>
      <c r="DB713" s="296"/>
      <c r="DC713" s="296"/>
      <c r="DD713" s="296"/>
      <c r="DE713" s="296"/>
      <c r="DF713" s="296"/>
      <c r="DG713" s="296"/>
      <c r="DH713" s="296"/>
      <c r="DI713" s="296"/>
      <c r="DJ713" s="296"/>
      <c r="DK713" s="296"/>
      <c r="DL713" s="296"/>
      <c r="DM713" s="296"/>
      <c r="DN713" s="296"/>
      <c r="DO713" s="296"/>
      <c r="DP713" s="296"/>
      <c r="DQ713" s="296"/>
      <c r="DR713" s="296"/>
      <c r="DS713" s="296"/>
      <c r="DT713" s="296"/>
      <c r="DU713" s="296"/>
      <c r="DV713" s="296"/>
      <c r="DW713" s="296"/>
      <c r="DX713" s="296"/>
      <c r="DY713" s="296"/>
      <c r="DZ713" s="296"/>
      <c r="EA713" s="296"/>
      <c r="EB713" s="296"/>
    </row>
    <row r="714" spans="1:132" s="292" customFormat="1" ht="37.5" x14ac:dyDescent="0.2">
      <c r="A714" s="330" t="s">
        <v>8536</v>
      </c>
      <c r="B714" s="331" t="s">
        <v>8537</v>
      </c>
      <c r="C714" s="333" t="s">
        <v>8436</v>
      </c>
      <c r="D714" s="333" t="s">
        <v>7989</v>
      </c>
      <c r="E714" s="339"/>
      <c r="F714" s="308">
        <v>900</v>
      </c>
      <c r="G714" s="296"/>
      <c r="H714" s="296"/>
      <c r="I714" s="296"/>
      <c r="J714" s="296"/>
      <c r="K714" s="296"/>
      <c r="L714" s="296"/>
      <c r="M714" s="296"/>
      <c r="N714" s="296"/>
      <c r="O714" s="296"/>
      <c r="P714" s="296"/>
      <c r="Q714" s="296"/>
      <c r="R714" s="296"/>
      <c r="S714" s="296"/>
      <c r="T714" s="296"/>
      <c r="U714" s="296"/>
      <c r="V714" s="296"/>
      <c r="W714" s="296"/>
      <c r="X714" s="296"/>
      <c r="Y714" s="296"/>
      <c r="Z714" s="296"/>
      <c r="AA714" s="296"/>
      <c r="AB714" s="296"/>
      <c r="AC714" s="296"/>
      <c r="AD714" s="296"/>
      <c r="AE714" s="296"/>
      <c r="AF714" s="296"/>
      <c r="AG714" s="296"/>
      <c r="AH714" s="296"/>
      <c r="AI714" s="296"/>
      <c r="AJ714" s="296"/>
      <c r="AK714" s="296"/>
      <c r="AL714" s="296"/>
      <c r="AM714" s="296"/>
      <c r="AN714" s="296"/>
      <c r="AO714" s="296"/>
      <c r="AP714" s="296"/>
      <c r="AQ714" s="296"/>
      <c r="AR714" s="296"/>
      <c r="AS714" s="296"/>
      <c r="AT714" s="296"/>
      <c r="AU714" s="296"/>
      <c r="AV714" s="296"/>
      <c r="AW714" s="296"/>
      <c r="AX714" s="296"/>
      <c r="AY714" s="296"/>
      <c r="AZ714" s="296"/>
      <c r="BA714" s="296"/>
      <c r="BB714" s="296"/>
      <c r="BC714" s="296"/>
      <c r="BD714" s="296"/>
      <c r="BE714" s="296"/>
      <c r="BF714" s="296"/>
      <c r="BG714" s="296"/>
      <c r="BH714" s="296"/>
      <c r="BI714" s="296"/>
      <c r="BJ714" s="296"/>
      <c r="BK714" s="296"/>
      <c r="BL714" s="296"/>
      <c r="BM714" s="296"/>
      <c r="BN714" s="296"/>
      <c r="BO714" s="296"/>
      <c r="BP714" s="296"/>
      <c r="BQ714" s="296"/>
      <c r="BR714" s="296"/>
      <c r="BS714" s="296"/>
      <c r="BT714" s="296"/>
      <c r="BU714" s="296"/>
      <c r="BV714" s="296"/>
      <c r="BW714" s="296"/>
      <c r="BX714" s="296"/>
      <c r="BY714" s="296"/>
      <c r="BZ714" s="296"/>
      <c r="CA714" s="296"/>
      <c r="CB714" s="296"/>
      <c r="CC714" s="296"/>
      <c r="CD714" s="296"/>
      <c r="CE714" s="296"/>
      <c r="CF714" s="296"/>
      <c r="CG714" s="296"/>
      <c r="CH714" s="296"/>
      <c r="CI714" s="296"/>
      <c r="CJ714" s="296"/>
      <c r="CK714" s="296"/>
      <c r="CL714" s="296"/>
      <c r="CM714" s="296"/>
      <c r="CN714" s="296"/>
      <c r="CO714" s="296"/>
      <c r="CP714" s="296"/>
      <c r="CQ714" s="296"/>
      <c r="CR714" s="296"/>
      <c r="CS714" s="296"/>
      <c r="CT714" s="296"/>
      <c r="CU714" s="296"/>
      <c r="CV714" s="296"/>
      <c r="CW714" s="296"/>
      <c r="CX714" s="296"/>
      <c r="CY714" s="296"/>
      <c r="CZ714" s="296"/>
      <c r="DA714" s="296"/>
      <c r="DB714" s="296"/>
      <c r="DC714" s="296"/>
      <c r="DD714" s="296"/>
      <c r="DE714" s="296"/>
      <c r="DF714" s="296"/>
      <c r="DG714" s="296"/>
      <c r="DH714" s="296"/>
      <c r="DI714" s="296"/>
      <c r="DJ714" s="296"/>
      <c r="DK714" s="296"/>
      <c r="DL714" s="296"/>
      <c r="DM714" s="296"/>
      <c r="DN714" s="296"/>
      <c r="DO714" s="296"/>
      <c r="DP714" s="296"/>
      <c r="DQ714" s="296"/>
      <c r="DR714" s="296"/>
      <c r="DS714" s="296"/>
      <c r="DT714" s="296"/>
      <c r="DU714" s="296"/>
      <c r="DV714" s="296"/>
      <c r="DW714" s="296"/>
      <c r="DX714" s="296"/>
      <c r="DY714" s="296"/>
      <c r="DZ714" s="296"/>
      <c r="EA714" s="296"/>
      <c r="EB714" s="296"/>
    </row>
    <row r="715" spans="1:132" s="292" customFormat="1" x14ac:dyDescent="0.2">
      <c r="A715" s="523" t="s">
        <v>8501</v>
      </c>
      <c r="B715" s="524" t="s">
        <v>8538</v>
      </c>
      <c r="C715" s="333" t="s">
        <v>8539</v>
      </c>
      <c r="D715" s="333" t="s">
        <v>8540</v>
      </c>
      <c r="E715" s="308">
        <v>900</v>
      </c>
      <c r="F715" s="308">
        <v>900</v>
      </c>
      <c r="G715" s="296"/>
      <c r="H715" s="296"/>
      <c r="I715" s="296"/>
      <c r="J715" s="296"/>
      <c r="K715" s="296"/>
      <c r="L715" s="296"/>
      <c r="M715" s="296"/>
      <c r="N715" s="296"/>
      <c r="O715" s="296"/>
      <c r="P715" s="296"/>
      <c r="Q715" s="296"/>
      <c r="R715" s="296"/>
      <c r="S715" s="296"/>
      <c r="T715" s="296"/>
      <c r="U715" s="296"/>
      <c r="V715" s="296"/>
      <c r="W715" s="296"/>
      <c r="X715" s="296"/>
      <c r="Y715" s="296"/>
      <c r="Z715" s="296"/>
      <c r="AA715" s="296"/>
      <c r="AB715" s="296"/>
      <c r="AC715" s="296"/>
      <c r="AD715" s="296"/>
      <c r="AE715" s="296"/>
      <c r="AF715" s="296"/>
      <c r="AG715" s="296"/>
      <c r="AH715" s="296"/>
      <c r="AI715" s="296"/>
      <c r="AJ715" s="296"/>
      <c r="AK715" s="296"/>
      <c r="AL715" s="296"/>
      <c r="AM715" s="296"/>
      <c r="AN715" s="296"/>
      <c r="AO715" s="296"/>
      <c r="AP715" s="296"/>
      <c r="AQ715" s="296"/>
      <c r="AR715" s="296"/>
      <c r="AS715" s="296"/>
      <c r="AT715" s="296"/>
      <c r="AU715" s="296"/>
      <c r="AV715" s="296"/>
      <c r="AW715" s="296"/>
      <c r="AX715" s="296"/>
      <c r="AY715" s="296"/>
      <c r="AZ715" s="296"/>
      <c r="BA715" s="296"/>
      <c r="BB715" s="296"/>
      <c r="BC715" s="296"/>
      <c r="BD715" s="296"/>
      <c r="BE715" s="296"/>
      <c r="BF715" s="296"/>
      <c r="BG715" s="296"/>
      <c r="BH715" s="296"/>
      <c r="BI715" s="296"/>
      <c r="BJ715" s="296"/>
      <c r="BK715" s="296"/>
      <c r="BL715" s="296"/>
      <c r="BM715" s="296"/>
      <c r="BN715" s="296"/>
      <c r="BO715" s="296"/>
      <c r="BP715" s="296"/>
      <c r="BQ715" s="296"/>
      <c r="BR715" s="296"/>
      <c r="BS715" s="296"/>
      <c r="BT715" s="296"/>
      <c r="BU715" s="296"/>
      <c r="BV715" s="296"/>
      <c r="BW715" s="296"/>
      <c r="BX715" s="296"/>
      <c r="BY715" s="296"/>
      <c r="BZ715" s="296"/>
      <c r="CA715" s="296"/>
      <c r="CB715" s="296"/>
      <c r="CC715" s="296"/>
      <c r="CD715" s="296"/>
      <c r="CE715" s="296"/>
      <c r="CF715" s="296"/>
      <c r="CG715" s="296"/>
      <c r="CH715" s="296"/>
      <c r="CI715" s="296"/>
      <c r="CJ715" s="296"/>
      <c r="CK715" s="296"/>
      <c r="CL715" s="296"/>
      <c r="CM715" s="296"/>
      <c r="CN715" s="296"/>
      <c r="CO715" s="296"/>
      <c r="CP715" s="296"/>
      <c r="CQ715" s="296"/>
      <c r="CR715" s="296"/>
      <c r="CS715" s="296"/>
      <c r="CT715" s="296"/>
      <c r="CU715" s="296"/>
      <c r="CV715" s="296"/>
      <c r="CW715" s="296"/>
      <c r="CX715" s="296"/>
      <c r="CY715" s="296"/>
      <c r="CZ715" s="296"/>
      <c r="DA715" s="296"/>
      <c r="DB715" s="296"/>
      <c r="DC715" s="296"/>
      <c r="DD715" s="296"/>
      <c r="DE715" s="296"/>
      <c r="DF715" s="296"/>
      <c r="DG715" s="296"/>
      <c r="DH715" s="296"/>
      <c r="DI715" s="296"/>
      <c r="DJ715" s="296"/>
      <c r="DK715" s="296"/>
      <c r="DL715" s="296"/>
      <c r="DM715" s="296"/>
      <c r="DN715" s="296"/>
      <c r="DO715" s="296"/>
      <c r="DP715" s="296"/>
      <c r="DQ715" s="296"/>
      <c r="DR715" s="296"/>
      <c r="DS715" s="296"/>
      <c r="DT715" s="296"/>
      <c r="DU715" s="296"/>
      <c r="DV715" s="296"/>
      <c r="DW715" s="296"/>
      <c r="DX715" s="296"/>
      <c r="DY715" s="296"/>
      <c r="DZ715" s="296"/>
      <c r="EA715" s="296"/>
      <c r="EB715" s="296"/>
    </row>
    <row r="716" spans="1:132" s="292" customFormat="1" x14ac:dyDescent="0.2">
      <c r="A716" s="523" t="s">
        <v>8428</v>
      </c>
      <c r="B716" s="524"/>
      <c r="C716" s="333" t="s">
        <v>8540</v>
      </c>
      <c r="D716" s="333" t="s">
        <v>8541</v>
      </c>
      <c r="E716" s="308">
        <v>900</v>
      </c>
      <c r="F716" s="308">
        <v>900</v>
      </c>
      <c r="G716" s="296"/>
      <c r="H716" s="296"/>
      <c r="I716" s="296"/>
      <c r="J716" s="296"/>
      <c r="K716" s="296"/>
      <c r="L716" s="296"/>
      <c r="M716" s="296"/>
      <c r="N716" s="296"/>
      <c r="O716" s="296"/>
      <c r="P716" s="296"/>
      <c r="Q716" s="296"/>
      <c r="R716" s="296"/>
      <c r="S716" s="296"/>
      <c r="T716" s="296"/>
      <c r="U716" s="296"/>
      <c r="V716" s="296"/>
      <c r="W716" s="296"/>
      <c r="X716" s="296"/>
      <c r="Y716" s="296"/>
      <c r="Z716" s="296"/>
      <c r="AA716" s="296"/>
      <c r="AB716" s="296"/>
      <c r="AC716" s="296"/>
      <c r="AD716" s="296"/>
      <c r="AE716" s="296"/>
      <c r="AF716" s="296"/>
      <c r="AG716" s="296"/>
      <c r="AH716" s="296"/>
      <c r="AI716" s="296"/>
      <c r="AJ716" s="296"/>
      <c r="AK716" s="296"/>
      <c r="AL716" s="296"/>
      <c r="AM716" s="296"/>
      <c r="AN716" s="296"/>
      <c r="AO716" s="296"/>
      <c r="AP716" s="296"/>
      <c r="AQ716" s="296"/>
      <c r="AR716" s="296"/>
      <c r="AS716" s="296"/>
      <c r="AT716" s="296"/>
      <c r="AU716" s="296"/>
      <c r="AV716" s="296"/>
      <c r="AW716" s="296"/>
      <c r="AX716" s="296"/>
      <c r="AY716" s="296"/>
      <c r="AZ716" s="296"/>
      <c r="BA716" s="296"/>
      <c r="BB716" s="296"/>
      <c r="BC716" s="296"/>
      <c r="BD716" s="296"/>
      <c r="BE716" s="296"/>
      <c r="BF716" s="296"/>
      <c r="BG716" s="296"/>
      <c r="BH716" s="296"/>
      <c r="BI716" s="296"/>
      <c r="BJ716" s="296"/>
      <c r="BK716" s="296"/>
      <c r="BL716" s="296"/>
      <c r="BM716" s="296"/>
      <c r="BN716" s="296"/>
      <c r="BO716" s="296"/>
      <c r="BP716" s="296"/>
      <c r="BQ716" s="296"/>
      <c r="BR716" s="296"/>
      <c r="BS716" s="296"/>
      <c r="BT716" s="296"/>
      <c r="BU716" s="296"/>
      <c r="BV716" s="296"/>
      <c r="BW716" s="296"/>
      <c r="BX716" s="296"/>
      <c r="BY716" s="296"/>
      <c r="BZ716" s="296"/>
      <c r="CA716" s="296"/>
      <c r="CB716" s="296"/>
      <c r="CC716" s="296"/>
      <c r="CD716" s="296"/>
      <c r="CE716" s="296"/>
      <c r="CF716" s="296"/>
      <c r="CG716" s="296"/>
      <c r="CH716" s="296"/>
      <c r="CI716" s="296"/>
      <c r="CJ716" s="296"/>
      <c r="CK716" s="296"/>
      <c r="CL716" s="296"/>
      <c r="CM716" s="296"/>
      <c r="CN716" s="296"/>
      <c r="CO716" s="296"/>
      <c r="CP716" s="296"/>
      <c r="CQ716" s="296"/>
      <c r="CR716" s="296"/>
      <c r="CS716" s="296"/>
      <c r="CT716" s="296"/>
      <c r="CU716" s="296"/>
      <c r="CV716" s="296"/>
      <c r="CW716" s="296"/>
      <c r="CX716" s="296"/>
      <c r="CY716" s="296"/>
      <c r="CZ716" s="296"/>
      <c r="DA716" s="296"/>
      <c r="DB716" s="296"/>
      <c r="DC716" s="296"/>
      <c r="DD716" s="296"/>
      <c r="DE716" s="296"/>
      <c r="DF716" s="296"/>
      <c r="DG716" s="296"/>
      <c r="DH716" s="296"/>
      <c r="DI716" s="296"/>
      <c r="DJ716" s="296"/>
      <c r="DK716" s="296"/>
      <c r="DL716" s="296"/>
      <c r="DM716" s="296"/>
      <c r="DN716" s="296"/>
      <c r="DO716" s="296"/>
      <c r="DP716" s="296"/>
      <c r="DQ716" s="296"/>
      <c r="DR716" s="296"/>
      <c r="DS716" s="296"/>
      <c r="DT716" s="296"/>
      <c r="DU716" s="296"/>
      <c r="DV716" s="296"/>
      <c r="DW716" s="296"/>
      <c r="DX716" s="296"/>
      <c r="DY716" s="296"/>
      <c r="DZ716" s="296"/>
      <c r="EA716" s="296"/>
      <c r="EB716" s="296"/>
    </row>
    <row r="717" spans="1:132" s="292" customFormat="1" ht="37.5" x14ac:dyDescent="0.2">
      <c r="A717" s="332" t="s">
        <v>8542</v>
      </c>
      <c r="B717" s="333" t="s">
        <v>8543</v>
      </c>
      <c r="C717" s="333" t="s">
        <v>7188</v>
      </c>
      <c r="D717" s="333" t="s">
        <v>8434</v>
      </c>
      <c r="E717" s="308">
        <v>900</v>
      </c>
      <c r="F717" s="308">
        <v>900</v>
      </c>
      <c r="G717" s="296"/>
      <c r="H717" s="296"/>
      <c r="I717" s="296"/>
      <c r="J717" s="296"/>
      <c r="K717" s="296"/>
      <c r="L717" s="296"/>
      <c r="M717" s="296"/>
      <c r="N717" s="296"/>
      <c r="O717" s="296"/>
      <c r="P717" s="296"/>
      <c r="Q717" s="296"/>
      <c r="R717" s="296"/>
      <c r="S717" s="296"/>
      <c r="T717" s="296"/>
      <c r="U717" s="296"/>
      <c r="V717" s="296"/>
      <c r="W717" s="296"/>
      <c r="X717" s="296"/>
      <c r="Y717" s="296"/>
      <c r="Z717" s="296"/>
      <c r="AA717" s="296"/>
      <c r="AB717" s="296"/>
      <c r="AC717" s="296"/>
      <c r="AD717" s="296"/>
      <c r="AE717" s="296"/>
      <c r="AF717" s="296"/>
      <c r="AG717" s="296"/>
      <c r="AH717" s="296"/>
      <c r="AI717" s="296"/>
      <c r="AJ717" s="296"/>
      <c r="AK717" s="296"/>
      <c r="AL717" s="296"/>
      <c r="AM717" s="296"/>
      <c r="AN717" s="296"/>
      <c r="AO717" s="296"/>
      <c r="AP717" s="296"/>
      <c r="AQ717" s="296"/>
      <c r="AR717" s="296"/>
      <c r="AS717" s="296"/>
      <c r="AT717" s="296"/>
      <c r="AU717" s="296"/>
      <c r="AV717" s="296"/>
      <c r="AW717" s="296"/>
      <c r="AX717" s="296"/>
      <c r="AY717" s="296"/>
      <c r="AZ717" s="296"/>
      <c r="BA717" s="296"/>
      <c r="BB717" s="296"/>
      <c r="BC717" s="296"/>
      <c r="BD717" s="296"/>
      <c r="BE717" s="296"/>
      <c r="BF717" s="296"/>
      <c r="BG717" s="296"/>
      <c r="BH717" s="296"/>
      <c r="BI717" s="296"/>
      <c r="BJ717" s="296"/>
      <c r="BK717" s="296"/>
      <c r="BL717" s="296"/>
      <c r="BM717" s="296"/>
      <c r="BN717" s="296"/>
      <c r="BO717" s="296"/>
      <c r="BP717" s="296"/>
      <c r="BQ717" s="296"/>
      <c r="BR717" s="296"/>
      <c r="BS717" s="296"/>
      <c r="BT717" s="296"/>
      <c r="BU717" s="296"/>
      <c r="BV717" s="296"/>
      <c r="BW717" s="296"/>
      <c r="BX717" s="296"/>
      <c r="BY717" s="296"/>
      <c r="BZ717" s="296"/>
      <c r="CA717" s="296"/>
      <c r="CB717" s="296"/>
      <c r="CC717" s="296"/>
      <c r="CD717" s="296"/>
      <c r="CE717" s="296"/>
      <c r="CF717" s="296"/>
      <c r="CG717" s="296"/>
      <c r="CH717" s="296"/>
      <c r="CI717" s="296"/>
      <c r="CJ717" s="296"/>
      <c r="CK717" s="296"/>
      <c r="CL717" s="296"/>
      <c r="CM717" s="296"/>
      <c r="CN717" s="296"/>
      <c r="CO717" s="296"/>
      <c r="CP717" s="296"/>
      <c r="CQ717" s="296"/>
      <c r="CR717" s="296"/>
      <c r="CS717" s="296"/>
      <c r="CT717" s="296"/>
      <c r="CU717" s="296"/>
      <c r="CV717" s="296"/>
      <c r="CW717" s="296"/>
      <c r="CX717" s="296"/>
      <c r="CY717" s="296"/>
      <c r="CZ717" s="296"/>
      <c r="DA717" s="296"/>
      <c r="DB717" s="296"/>
      <c r="DC717" s="296"/>
      <c r="DD717" s="296"/>
      <c r="DE717" s="296"/>
      <c r="DF717" s="296"/>
      <c r="DG717" s="296"/>
      <c r="DH717" s="296"/>
      <c r="DI717" s="296"/>
      <c r="DJ717" s="296"/>
      <c r="DK717" s="296"/>
      <c r="DL717" s="296"/>
      <c r="DM717" s="296"/>
      <c r="DN717" s="296"/>
      <c r="DO717" s="296"/>
      <c r="DP717" s="296"/>
      <c r="DQ717" s="296"/>
      <c r="DR717" s="296"/>
      <c r="DS717" s="296"/>
      <c r="DT717" s="296"/>
      <c r="DU717" s="296"/>
      <c r="DV717" s="296"/>
      <c r="DW717" s="296"/>
      <c r="DX717" s="296"/>
      <c r="DY717" s="296"/>
      <c r="DZ717" s="296"/>
      <c r="EA717" s="296"/>
      <c r="EB717" s="296"/>
    </row>
    <row r="718" spans="1:132" s="292" customFormat="1" x14ac:dyDescent="0.2">
      <c r="A718" s="541" t="s">
        <v>8544</v>
      </c>
      <c r="B718" s="539" t="s">
        <v>8545</v>
      </c>
      <c r="C718" s="539" t="s">
        <v>8546</v>
      </c>
      <c r="D718" s="539" t="s">
        <v>8547</v>
      </c>
      <c r="E718" s="308">
        <v>900</v>
      </c>
      <c r="F718" s="526">
        <v>900</v>
      </c>
      <c r="G718" s="296"/>
      <c r="H718" s="296"/>
      <c r="I718" s="296"/>
      <c r="J718" s="296"/>
      <c r="K718" s="296"/>
      <c r="L718" s="296"/>
      <c r="M718" s="296"/>
      <c r="N718" s="296"/>
      <c r="O718" s="296"/>
      <c r="P718" s="296"/>
      <c r="Q718" s="296"/>
      <c r="R718" s="296"/>
      <c r="S718" s="296"/>
      <c r="T718" s="296"/>
      <c r="U718" s="296"/>
      <c r="V718" s="296"/>
      <c r="W718" s="296"/>
      <c r="X718" s="296"/>
      <c r="Y718" s="296"/>
      <c r="Z718" s="296"/>
      <c r="AA718" s="296"/>
      <c r="AB718" s="296"/>
      <c r="AC718" s="296"/>
      <c r="AD718" s="296"/>
      <c r="AE718" s="296"/>
      <c r="AF718" s="296"/>
      <c r="AG718" s="296"/>
      <c r="AH718" s="296"/>
      <c r="AI718" s="296"/>
      <c r="AJ718" s="296"/>
      <c r="AK718" s="296"/>
      <c r="AL718" s="296"/>
      <c r="AM718" s="296"/>
      <c r="AN718" s="296"/>
      <c r="AO718" s="296"/>
      <c r="AP718" s="296"/>
      <c r="AQ718" s="296"/>
      <c r="AR718" s="296"/>
      <c r="AS718" s="296"/>
      <c r="AT718" s="296"/>
      <c r="AU718" s="296"/>
      <c r="AV718" s="296"/>
      <c r="AW718" s="296"/>
      <c r="AX718" s="296"/>
      <c r="AY718" s="296"/>
      <c r="AZ718" s="296"/>
      <c r="BA718" s="296"/>
      <c r="BB718" s="296"/>
      <c r="BC718" s="296"/>
      <c r="BD718" s="296"/>
      <c r="BE718" s="296"/>
      <c r="BF718" s="296"/>
      <c r="BG718" s="296"/>
      <c r="BH718" s="296"/>
      <c r="BI718" s="296"/>
      <c r="BJ718" s="296"/>
      <c r="BK718" s="296"/>
      <c r="BL718" s="296"/>
      <c r="BM718" s="296"/>
      <c r="BN718" s="296"/>
      <c r="BO718" s="296"/>
      <c r="BP718" s="296"/>
      <c r="BQ718" s="296"/>
      <c r="BR718" s="296"/>
      <c r="BS718" s="296"/>
      <c r="BT718" s="296"/>
      <c r="BU718" s="296"/>
      <c r="BV718" s="296"/>
      <c r="BW718" s="296"/>
      <c r="BX718" s="296"/>
      <c r="BY718" s="296"/>
      <c r="BZ718" s="296"/>
      <c r="CA718" s="296"/>
      <c r="CB718" s="296"/>
      <c r="CC718" s="296"/>
      <c r="CD718" s="296"/>
      <c r="CE718" s="296"/>
      <c r="CF718" s="296"/>
      <c r="CG718" s="296"/>
      <c r="CH718" s="296"/>
      <c r="CI718" s="296"/>
      <c r="CJ718" s="296"/>
      <c r="CK718" s="296"/>
      <c r="CL718" s="296"/>
      <c r="CM718" s="296"/>
      <c r="CN718" s="296"/>
      <c r="CO718" s="296"/>
      <c r="CP718" s="296"/>
      <c r="CQ718" s="296"/>
      <c r="CR718" s="296"/>
      <c r="CS718" s="296"/>
      <c r="CT718" s="296"/>
      <c r="CU718" s="296"/>
      <c r="CV718" s="296"/>
      <c r="CW718" s="296"/>
      <c r="CX718" s="296"/>
      <c r="CY718" s="296"/>
      <c r="CZ718" s="296"/>
      <c r="DA718" s="296"/>
      <c r="DB718" s="296"/>
      <c r="DC718" s="296"/>
      <c r="DD718" s="296"/>
      <c r="DE718" s="296"/>
      <c r="DF718" s="296"/>
      <c r="DG718" s="296"/>
      <c r="DH718" s="296"/>
      <c r="DI718" s="296"/>
      <c r="DJ718" s="296"/>
      <c r="DK718" s="296"/>
      <c r="DL718" s="296"/>
      <c r="DM718" s="296"/>
      <c r="DN718" s="296"/>
      <c r="DO718" s="296"/>
      <c r="DP718" s="296"/>
      <c r="DQ718" s="296"/>
      <c r="DR718" s="296"/>
      <c r="DS718" s="296"/>
      <c r="DT718" s="296"/>
      <c r="DU718" s="296"/>
      <c r="DV718" s="296"/>
      <c r="DW718" s="296"/>
      <c r="DX718" s="296"/>
      <c r="DY718" s="296"/>
      <c r="DZ718" s="296"/>
      <c r="EA718" s="296"/>
      <c r="EB718" s="296"/>
    </row>
    <row r="719" spans="1:132" s="292" customFormat="1" x14ac:dyDescent="0.2">
      <c r="A719" s="541"/>
      <c r="B719" s="539"/>
      <c r="C719" s="539"/>
      <c r="D719" s="539"/>
      <c r="E719" s="308">
        <v>901</v>
      </c>
      <c r="F719" s="526"/>
      <c r="G719" s="296"/>
      <c r="H719" s="296"/>
      <c r="I719" s="296"/>
      <c r="J719" s="296"/>
      <c r="K719" s="296"/>
      <c r="L719" s="296"/>
      <c r="M719" s="296"/>
      <c r="N719" s="296"/>
      <c r="O719" s="296"/>
      <c r="P719" s="296"/>
      <c r="Q719" s="296"/>
      <c r="R719" s="296"/>
      <c r="S719" s="296"/>
      <c r="T719" s="296"/>
      <c r="U719" s="296"/>
      <c r="V719" s="296"/>
      <c r="W719" s="296"/>
      <c r="X719" s="296"/>
      <c r="Y719" s="296"/>
      <c r="Z719" s="296"/>
      <c r="AA719" s="296"/>
      <c r="AB719" s="296"/>
      <c r="AC719" s="296"/>
      <c r="AD719" s="296"/>
      <c r="AE719" s="296"/>
      <c r="AF719" s="296"/>
      <c r="AG719" s="296"/>
      <c r="AH719" s="296"/>
      <c r="AI719" s="296"/>
      <c r="AJ719" s="296"/>
      <c r="AK719" s="296"/>
      <c r="AL719" s="296"/>
      <c r="AM719" s="296"/>
      <c r="AN719" s="296"/>
      <c r="AO719" s="296"/>
      <c r="AP719" s="296"/>
      <c r="AQ719" s="296"/>
      <c r="AR719" s="296"/>
      <c r="AS719" s="296"/>
      <c r="AT719" s="296"/>
      <c r="AU719" s="296"/>
      <c r="AV719" s="296"/>
      <c r="AW719" s="296"/>
      <c r="AX719" s="296"/>
      <c r="AY719" s="296"/>
      <c r="AZ719" s="296"/>
      <c r="BA719" s="296"/>
      <c r="BB719" s="296"/>
      <c r="BC719" s="296"/>
      <c r="BD719" s="296"/>
      <c r="BE719" s="296"/>
      <c r="BF719" s="296"/>
      <c r="BG719" s="296"/>
      <c r="BH719" s="296"/>
      <c r="BI719" s="296"/>
      <c r="BJ719" s="296"/>
      <c r="BK719" s="296"/>
      <c r="BL719" s="296"/>
      <c r="BM719" s="296"/>
      <c r="BN719" s="296"/>
      <c r="BO719" s="296"/>
      <c r="BP719" s="296"/>
      <c r="BQ719" s="296"/>
      <c r="BR719" s="296"/>
      <c r="BS719" s="296"/>
      <c r="BT719" s="296"/>
      <c r="BU719" s="296"/>
      <c r="BV719" s="296"/>
      <c r="BW719" s="296"/>
      <c r="BX719" s="296"/>
      <c r="BY719" s="296"/>
      <c r="BZ719" s="296"/>
      <c r="CA719" s="296"/>
      <c r="CB719" s="296"/>
      <c r="CC719" s="296"/>
      <c r="CD719" s="296"/>
      <c r="CE719" s="296"/>
      <c r="CF719" s="296"/>
      <c r="CG719" s="296"/>
      <c r="CH719" s="296"/>
      <c r="CI719" s="296"/>
      <c r="CJ719" s="296"/>
      <c r="CK719" s="296"/>
      <c r="CL719" s="296"/>
      <c r="CM719" s="296"/>
      <c r="CN719" s="296"/>
      <c r="CO719" s="296"/>
      <c r="CP719" s="296"/>
      <c r="CQ719" s="296"/>
      <c r="CR719" s="296"/>
      <c r="CS719" s="296"/>
      <c r="CT719" s="296"/>
      <c r="CU719" s="296"/>
      <c r="CV719" s="296"/>
      <c r="CW719" s="296"/>
      <c r="CX719" s="296"/>
      <c r="CY719" s="296"/>
      <c r="CZ719" s="296"/>
      <c r="DA719" s="296"/>
      <c r="DB719" s="296"/>
      <c r="DC719" s="296"/>
      <c r="DD719" s="296"/>
      <c r="DE719" s="296"/>
      <c r="DF719" s="296"/>
      <c r="DG719" s="296"/>
      <c r="DH719" s="296"/>
      <c r="DI719" s="296"/>
      <c r="DJ719" s="296"/>
      <c r="DK719" s="296"/>
      <c r="DL719" s="296"/>
      <c r="DM719" s="296"/>
      <c r="DN719" s="296"/>
      <c r="DO719" s="296"/>
      <c r="DP719" s="296"/>
      <c r="DQ719" s="296"/>
      <c r="DR719" s="296"/>
      <c r="DS719" s="296"/>
      <c r="DT719" s="296"/>
      <c r="DU719" s="296"/>
      <c r="DV719" s="296"/>
      <c r="DW719" s="296"/>
      <c r="DX719" s="296"/>
      <c r="DY719" s="296"/>
      <c r="DZ719" s="296"/>
      <c r="EA719" s="296"/>
      <c r="EB719" s="296"/>
    </row>
    <row r="720" spans="1:132" s="292" customFormat="1" ht="37.5" x14ac:dyDescent="0.2">
      <c r="A720" s="332" t="s">
        <v>8548</v>
      </c>
      <c r="B720" s="333" t="s">
        <v>8549</v>
      </c>
      <c r="C720" s="335" t="s">
        <v>8436</v>
      </c>
      <c r="D720" s="335" t="s">
        <v>7989</v>
      </c>
      <c r="E720" s="308"/>
      <c r="F720" s="308">
        <v>900</v>
      </c>
      <c r="G720" s="296"/>
      <c r="H720" s="296"/>
      <c r="I720" s="296"/>
      <c r="J720" s="296"/>
      <c r="K720" s="296"/>
      <c r="L720" s="296"/>
      <c r="M720" s="296"/>
      <c r="N720" s="296"/>
      <c r="O720" s="296"/>
      <c r="P720" s="296"/>
      <c r="Q720" s="296"/>
      <c r="R720" s="296"/>
      <c r="S720" s="296"/>
      <c r="T720" s="296"/>
      <c r="U720" s="296"/>
      <c r="V720" s="296"/>
      <c r="W720" s="296"/>
      <c r="X720" s="296"/>
      <c r="Y720" s="296"/>
      <c r="Z720" s="296"/>
      <c r="AA720" s="296"/>
      <c r="AB720" s="296"/>
      <c r="AC720" s="296"/>
      <c r="AD720" s="296"/>
      <c r="AE720" s="296"/>
      <c r="AF720" s="296"/>
      <c r="AG720" s="296"/>
      <c r="AH720" s="296"/>
      <c r="AI720" s="296"/>
      <c r="AJ720" s="296"/>
      <c r="AK720" s="296"/>
      <c r="AL720" s="296"/>
      <c r="AM720" s="296"/>
      <c r="AN720" s="296"/>
      <c r="AO720" s="296"/>
      <c r="AP720" s="296"/>
      <c r="AQ720" s="296"/>
      <c r="AR720" s="296"/>
      <c r="AS720" s="296"/>
      <c r="AT720" s="296"/>
      <c r="AU720" s="296"/>
      <c r="AV720" s="296"/>
      <c r="AW720" s="296"/>
      <c r="AX720" s="296"/>
      <c r="AY720" s="296"/>
      <c r="AZ720" s="296"/>
      <c r="BA720" s="296"/>
      <c r="BB720" s="296"/>
      <c r="BC720" s="296"/>
      <c r="BD720" s="296"/>
      <c r="BE720" s="296"/>
      <c r="BF720" s="296"/>
      <c r="BG720" s="296"/>
      <c r="BH720" s="296"/>
      <c r="BI720" s="296"/>
      <c r="BJ720" s="296"/>
      <c r="BK720" s="296"/>
      <c r="BL720" s="296"/>
      <c r="BM720" s="296"/>
      <c r="BN720" s="296"/>
      <c r="BO720" s="296"/>
      <c r="BP720" s="296"/>
      <c r="BQ720" s="296"/>
      <c r="BR720" s="296"/>
      <c r="BS720" s="296"/>
      <c r="BT720" s="296"/>
      <c r="BU720" s="296"/>
      <c r="BV720" s="296"/>
      <c r="BW720" s="296"/>
      <c r="BX720" s="296"/>
      <c r="BY720" s="296"/>
      <c r="BZ720" s="296"/>
      <c r="CA720" s="296"/>
      <c r="CB720" s="296"/>
      <c r="CC720" s="296"/>
      <c r="CD720" s="296"/>
      <c r="CE720" s="296"/>
      <c r="CF720" s="296"/>
      <c r="CG720" s="296"/>
      <c r="CH720" s="296"/>
      <c r="CI720" s="296"/>
      <c r="CJ720" s="296"/>
      <c r="CK720" s="296"/>
      <c r="CL720" s="296"/>
      <c r="CM720" s="296"/>
      <c r="CN720" s="296"/>
      <c r="CO720" s="296"/>
      <c r="CP720" s="296"/>
      <c r="CQ720" s="296"/>
      <c r="CR720" s="296"/>
      <c r="CS720" s="296"/>
      <c r="CT720" s="296"/>
      <c r="CU720" s="296"/>
      <c r="CV720" s="296"/>
      <c r="CW720" s="296"/>
      <c r="CX720" s="296"/>
      <c r="CY720" s="296"/>
      <c r="CZ720" s="296"/>
      <c r="DA720" s="296"/>
      <c r="DB720" s="296"/>
      <c r="DC720" s="296"/>
      <c r="DD720" s="296"/>
      <c r="DE720" s="296"/>
      <c r="DF720" s="296"/>
      <c r="DG720" s="296"/>
      <c r="DH720" s="296"/>
      <c r="DI720" s="296"/>
      <c r="DJ720" s="296"/>
      <c r="DK720" s="296"/>
      <c r="DL720" s="296"/>
      <c r="DM720" s="296"/>
      <c r="DN720" s="296"/>
      <c r="DO720" s="296"/>
      <c r="DP720" s="296"/>
      <c r="DQ720" s="296"/>
      <c r="DR720" s="296"/>
      <c r="DS720" s="296"/>
      <c r="DT720" s="296"/>
      <c r="DU720" s="296"/>
      <c r="DV720" s="296"/>
      <c r="DW720" s="296"/>
      <c r="DX720" s="296"/>
      <c r="DY720" s="296"/>
      <c r="DZ720" s="296"/>
      <c r="EA720" s="296"/>
      <c r="EB720" s="296"/>
    </row>
    <row r="721" spans="1:6" s="295" customFormat="1" x14ac:dyDescent="0.2">
      <c r="A721" s="328">
        <v>27</v>
      </c>
      <c r="B721" s="329" t="s">
        <v>33</v>
      </c>
      <c r="C721" s="329"/>
      <c r="D721" s="329"/>
      <c r="E721" s="306"/>
      <c r="F721" s="355"/>
    </row>
    <row r="722" spans="1:6" s="296" customFormat="1" x14ac:dyDescent="0.2">
      <c r="A722" s="529" t="s">
        <v>8550</v>
      </c>
      <c r="B722" s="530" t="s">
        <v>8551</v>
      </c>
      <c r="C722" s="335" t="s">
        <v>8552</v>
      </c>
      <c r="D722" s="335" t="s">
        <v>8553</v>
      </c>
      <c r="E722" s="345">
        <v>1750</v>
      </c>
      <c r="F722" s="308">
        <v>1750</v>
      </c>
    </row>
    <row r="723" spans="1:6" s="296" customFormat="1" x14ac:dyDescent="0.2">
      <c r="A723" s="529" t="s">
        <v>8554</v>
      </c>
      <c r="B723" s="530"/>
      <c r="C723" s="335" t="s">
        <v>8553</v>
      </c>
      <c r="D723" s="335" t="s">
        <v>8555</v>
      </c>
      <c r="E723" s="345">
        <v>1250</v>
      </c>
      <c r="F723" s="308">
        <v>1250</v>
      </c>
    </row>
    <row r="724" spans="1:6" s="296" customFormat="1" x14ac:dyDescent="0.2">
      <c r="A724" s="529" t="s">
        <v>8554</v>
      </c>
      <c r="B724" s="530"/>
      <c r="C724" s="335" t="s">
        <v>8555</v>
      </c>
      <c r="D724" s="335" t="s">
        <v>8556</v>
      </c>
      <c r="E724" s="345">
        <v>1250</v>
      </c>
      <c r="F724" s="308">
        <v>1250</v>
      </c>
    </row>
    <row r="725" spans="1:6" s="296" customFormat="1" x14ac:dyDescent="0.2">
      <c r="A725" s="529" t="s">
        <v>8554</v>
      </c>
      <c r="B725" s="530"/>
      <c r="C725" s="335" t="s">
        <v>8556</v>
      </c>
      <c r="D725" s="335" t="s">
        <v>7739</v>
      </c>
      <c r="E725" s="345">
        <v>1000</v>
      </c>
      <c r="F725" s="308">
        <v>1000</v>
      </c>
    </row>
    <row r="726" spans="1:6" s="296" customFormat="1" x14ac:dyDescent="0.2">
      <c r="A726" s="529" t="s">
        <v>8557</v>
      </c>
      <c r="B726" s="530" t="s">
        <v>8558</v>
      </c>
      <c r="C726" s="331" t="s">
        <v>8392</v>
      </c>
      <c r="D726" s="331" t="s">
        <v>8559</v>
      </c>
      <c r="E726" s="345">
        <v>1600</v>
      </c>
      <c r="F726" s="308">
        <v>1600</v>
      </c>
    </row>
    <row r="727" spans="1:6" s="296" customFormat="1" x14ac:dyDescent="0.2">
      <c r="A727" s="529" t="s">
        <v>8554</v>
      </c>
      <c r="B727" s="530"/>
      <c r="C727" s="331" t="s">
        <v>8559</v>
      </c>
      <c r="D727" s="331" t="s">
        <v>8560</v>
      </c>
      <c r="E727" s="345">
        <v>2200</v>
      </c>
      <c r="F727" s="308">
        <v>2200</v>
      </c>
    </row>
    <row r="728" spans="1:6" s="296" customFormat="1" x14ac:dyDescent="0.2">
      <c r="A728" s="529" t="s">
        <v>8554</v>
      </c>
      <c r="B728" s="530"/>
      <c r="C728" s="331" t="s">
        <v>8560</v>
      </c>
      <c r="D728" s="331" t="s">
        <v>8561</v>
      </c>
      <c r="E728" s="345">
        <v>1600</v>
      </c>
      <c r="F728" s="308">
        <v>1600</v>
      </c>
    </row>
    <row r="729" spans="1:6" s="296" customFormat="1" ht="37.5" x14ac:dyDescent="0.2">
      <c r="A729" s="338" t="s">
        <v>8562</v>
      </c>
      <c r="B729" s="335" t="s">
        <v>8563</v>
      </c>
      <c r="C729" s="538" t="s">
        <v>7884</v>
      </c>
      <c r="D729" s="538"/>
      <c r="E729" s="345">
        <v>975</v>
      </c>
      <c r="F729" s="308">
        <v>975</v>
      </c>
    </row>
    <row r="730" spans="1:6" s="296" customFormat="1" x14ac:dyDescent="0.2">
      <c r="A730" s="529" t="s">
        <v>8564</v>
      </c>
      <c r="B730" s="530" t="s">
        <v>8565</v>
      </c>
      <c r="C730" s="331" t="s">
        <v>8566</v>
      </c>
      <c r="D730" s="331"/>
      <c r="E730" s="345">
        <v>1540.0000000000002</v>
      </c>
      <c r="F730" s="308">
        <v>1540.0000000000002</v>
      </c>
    </row>
    <row r="731" spans="1:6" s="296" customFormat="1" x14ac:dyDescent="0.2">
      <c r="A731" s="529" t="s">
        <v>8554</v>
      </c>
      <c r="B731" s="530"/>
      <c r="C731" s="331" t="s">
        <v>8567</v>
      </c>
      <c r="D731" s="331"/>
      <c r="E731" s="345">
        <v>1540.0000000000002</v>
      </c>
      <c r="F731" s="308">
        <v>1540.0000000000002</v>
      </c>
    </row>
    <row r="732" spans="1:6" s="296" customFormat="1" x14ac:dyDescent="0.2">
      <c r="A732" s="529" t="s">
        <v>8554</v>
      </c>
      <c r="B732" s="530"/>
      <c r="C732" s="331" t="s">
        <v>8568</v>
      </c>
      <c r="D732" s="331"/>
      <c r="E732" s="345">
        <v>1540.0000000000002</v>
      </c>
      <c r="F732" s="308">
        <v>1540.0000000000002</v>
      </c>
    </row>
    <row r="733" spans="1:6" s="296" customFormat="1" x14ac:dyDescent="0.2">
      <c r="A733" s="529" t="s">
        <v>8554</v>
      </c>
      <c r="B733" s="530"/>
      <c r="C733" s="331" t="s">
        <v>8569</v>
      </c>
      <c r="D733" s="331"/>
      <c r="E733" s="345">
        <v>1540.0000000000002</v>
      </c>
      <c r="F733" s="308">
        <v>1540.0000000000002</v>
      </c>
    </row>
    <row r="734" spans="1:6" s="296" customFormat="1" x14ac:dyDescent="0.2">
      <c r="A734" s="529" t="s">
        <v>8570</v>
      </c>
      <c r="B734" s="530" t="s">
        <v>8571</v>
      </c>
      <c r="C734" s="538" t="s">
        <v>8572</v>
      </c>
      <c r="D734" s="538"/>
      <c r="E734" s="322">
        <v>1200</v>
      </c>
      <c r="F734" s="308">
        <v>1200</v>
      </c>
    </row>
    <row r="735" spans="1:6" s="296" customFormat="1" x14ac:dyDescent="0.2">
      <c r="A735" s="529" t="s">
        <v>8554</v>
      </c>
      <c r="B735" s="530"/>
      <c r="C735" s="538" t="s">
        <v>8573</v>
      </c>
      <c r="D735" s="538"/>
      <c r="E735" s="322">
        <v>1947</v>
      </c>
      <c r="F735" s="308">
        <v>1947</v>
      </c>
    </row>
    <row r="736" spans="1:6" s="296" customFormat="1" ht="37.5" x14ac:dyDescent="0.2">
      <c r="A736" s="338" t="s">
        <v>8574</v>
      </c>
      <c r="B736" s="335" t="s">
        <v>8575</v>
      </c>
      <c r="C736" s="538" t="s">
        <v>8576</v>
      </c>
      <c r="D736" s="538"/>
      <c r="E736" s="345">
        <v>750</v>
      </c>
      <c r="F736" s="308">
        <v>800</v>
      </c>
    </row>
    <row r="737" spans="1:6" s="291" customFormat="1" x14ac:dyDescent="0.2">
      <c r="A737" s="303">
        <v>28</v>
      </c>
      <c r="B737" s="304" t="s">
        <v>34</v>
      </c>
      <c r="C737" s="304"/>
      <c r="D737" s="304"/>
      <c r="E737" s="306"/>
      <c r="F737" s="355"/>
    </row>
    <row r="738" spans="1:6" s="292" customFormat="1" x14ac:dyDescent="0.2">
      <c r="A738" s="532" t="s">
        <v>8577</v>
      </c>
      <c r="B738" s="533" t="s">
        <v>644</v>
      </c>
      <c r="C738" s="312" t="s">
        <v>8351</v>
      </c>
      <c r="D738" s="312" t="s">
        <v>8578</v>
      </c>
      <c r="E738" s="314">
        <v>1540.0000000000002</v>
      </c>
      <c r="F738" s="308">
        <v>1540.0000000000002</v>
      </c>
    </row>
    <row r="739" spans="1:6" s="292" customFormat="1" x14ac:dyDescent="0.2">
      <c r="A739" s="532" t="s">
        <v>8579</v>
      </c>
      <c r="B739" s="533"/>
      <c r="C739" s="312" t="s">
        <v>8578</v>
      </c>
      <c r="D739" s="312" t="s">
        <v>8580</v>
      </c>
      <c r="E739" s="314">
        <v>3750</v>
      </c>
      <c r="F739" s="308">
        <v>3750</v>
      </c>
    </row>
    <row r="740" spans="1:6" s="292" customFormat="1" x14ac:dyDescent="0.2">
      <c r="A740" s="532" t="s">
        <v>8579</v>
      </c>
      <c r="B740" s="533"/>
      <c r="C740" s="312" t="s">
        <v>8580</v>
      </c>
      <c r="D740" s="312" t="s">
        <v>2674</v>
      </c>
      <c r="E740" s="314">
        <v>1320</v>
      </c>
      <c r="F740" s="308">
        <v>1320</v>
      </c>
    </row>
    <row r="741" spans="1:6" s="292" customFormat="1" x14ac:dyDescent="0.2">
      <c r="A741" s="532" t="s">
        <v>8579</v>
      </c>
      <c r="B741" s="533"/>
      <c r="C741" s="312" t="s">
        <v>2674</v>
      </c>
      <c r="D741" s="312" t="s">
        <v>8581</v>
      </c>
      <c r="E741" s="314">
        <v>1000</v>
      </c>
      <c r="F741" s="308">
        <v>1000</v>
      </c>
    </row>
    <row r="742" spans="1:6" s="292" customFormat="1" ht="37.5" x14ac:dyDescent="0.2">
      <c r="A742" s="311" t="s">
        <v>8582</v>
      </c>
      <c r="B742" s="312" t="s">
        <v>2638</v>
      </c>
      <c r="C742" s="312" t="s">
        <v>644</v>
      </c>
      <c r="D742" s="312" t="s">
        <v>8583</v>
      </c>
      <c r="E742" s="314">
        <v>1980</v>
      </c>
      <c r="F742" s="308">
        <v>1980</v>
      </c>
    </row>
    <row r="743" spans="1:6" s="292" customFormat="1" x14ac:dyDescent="0.2">
      <c r="A743" s="532" t="s">
        <v>8584</v>
      </c>
      <c r="B743" s="533" t="s">
        <v>7748</v>
      </c>
      <c r="C743" s="312" t="s">
        <v>829</v>
      </c>
      <c r="D743" s="312" t="s">
        <v>8585</v>
      </c>
      <c r="E743" s="314">
        <v>1980</v>
      </c>
      <c r="F743" s="308">
        <v>1980</v>
      </c>
    </row>
    <row r="744" spans="1:6" s="292" customFormat="1" x14ac:dyDescent="0.2">
      <c r="A744" s="532" t="s">
        <v>8579</v>
      </c>
      <c r="B744" s="533"/>
      <c r="C744" s="312" t="s">
        <v>8580</v>
      </c>
      <c r="D744" s="312" t="s">
        <v>8585</v>
      </c>
      <c r="E744" s="314">
        <v>3750</v>
      </c>
      <c r="F744" s="308">
        <v>3750</v>
      </c>
    </row>
    <row r="745" spans="1:6" s="292" customFormat="1" x14ac:dyDescent="0.2">
      <c r="A745" s="532" t="s">
        <v>8579</v>
      </c>
      <c r="B745" s="533"/>
      <c r="C745" s="312" t="s">
        <v>8585</v>
      </c>
      <c r="D745" s="312" t="s">
        <v>8586</v>
      </c>
      <c r="E745" s="314">
        <v>1400</v>
      </c>
      <c r="F745" s="308">
        <v>1400</v>
      </c>
    </row>
    <row r="746" spans="1:6" s="292" customFormat="1" x14ac:dyDescent="0.2">
      <c r="A746" s="311" t="s">
        <v>8587</v>
      </c>
      <c r="B746" s="312" t="s">
        <v>8588</v>
      </c>
      <c r="C746" s="312" t="s">
        <v>644</v>
      </c>
      <c r="D746" s="312" t="s">
        <v>2610</v>
      </c>
      <c r="E746" s="315">
        <v>1320</v>
      </c>
      <c r="F746" s="308">
        <v>1320</v>
      </c>
    </row>
    <row r="747" spans="1:6" s="292" customFormat="1" x14ac:dyDescent="0.2">
      <c r="A747" s="311" t="s">
        <v>8589</v>
      </c>
      <c r="B747" s="312" t="s">
        <v>8590</v>
      </c>
      <c r="C747" s="312" t="s">
        <v>8591</v>
      </c>
      <c r="D747" s="312" t="s">
        <v>8592</v>
      </c>
      <c r="E747" s="315">
        <v>1000</v>
      </c>
      <c r="F747" s="308">
        <v>1000</v>
      </c>
    </row>
    <row r="748" spans="1:6" s="292" customFormat="1" x14ac:dyDescent="0.2">
      <c r="A748" s="311" t="s">
        <v>8593</v>
      </c>
      <c r="B748" s="312" t="s">
        <v>8594</v>
      </c>
      <c r="C748" s="312" t="s">
        <v>8590</v>
      </c>
      <c r="D748" s="312" t="s">
        <v>7748</v>
      </c>
      <c r="E748" s="315">
        <v>1100</v>
      </c>
      <c r="F748" s="308">
        <v>1100</v>
      </c>
    </row>
    <row r="749" spans="1:6" s="292" customFormat="1" ht="37.5" x14ac:dyDescent="0.2">
      <c r="A749" s="311" t="s">
        <v>8595</v>
      </c>
      <c r="B749" s="312" t="s">
        <v>8596</v>
      </c>
      <c r="C749" s="312" t="s">
        <v>8597</v>
      </c>
      <c r="D749" s="312" t="s">
        <v>8598</v>
      </c>
      <c r="E749" s="314">
        <v>1100</v>
      </c>
      <c r="F749" s="308">
        <v>1100</v>
      </c>
    </row>
    <row r="750" spans="1:6" s="292" customFormat="1" ht="37.5" x14ac:dyDescent="0.2">
      <c r="A750" s="532" t="s">
        <v>8599</v>
      </c>
      <c r="B750" s="533" t="s">
        <v>2610</v>
      </c>
      <c r="C750" s="312" t="s">
        <v>8591</v>
      </c>
      <c r="D750" s="312" t="s">
        <v>8600</v>
      </c>
      <c r="E750" s="315">
        <v>1320</v>
      </c>
      <c r="F750" s="308">
        <v>1320</v>
      </c>
    </row>
    <row r="751" spans="1:6" s="292" customFormat="1" x14ac:dyDescent="0.2">
      <c r="A751" s="532" t="s">
        <v>8579</v>
      </c>
      <c r="B751" s="533"/>
      <c r="C751" s="312" t="s">
        <v>8600</v>
      </c>
      <c r="D751" s="312" t="s">
        <v>8601</v>
      </c>
      <c r="E751" s="315">
        <v>625</v>
      </c>
      <c r="F751" s="308">
        <v>625</v>
      </c>
    </row>
    <row r="752" spans="1:6" s="292" customFormat="1" x14ac:dyDescent="0.2">
      <c r="A752" s="532" t="s">
        <v>8602</v>
      </c>
      <c r="B752" s="533" t="s">
        <v>8600</v>
      </c>
      <c r="C752" s="312" t="s">
        <v>8603</v>
      </c>
      <c r="D752" s="312" t="s">
        <v>2610</v>
      </c>
      <c r="E752" s="315">
        <v>1320</v>
      </c>
      <c r="F752" s="308">
        <v>1320</v>
      </c>
    </row>
    <row r="753" spans="1:6" s="292" customFormat="1" x14ac:dyDescent="0.2">
      <c r="A753" s="532" t="s">
        <v>8579</v>
      </c>
      <c r="B753" s="533"/>
      <c r="C753" s="312" t="s">
        <v>7748</v>
      </c>
      <c r="D753" s="312" t="s">
        <v>644</v>
      </c>
      <c r="E753" s="314">
        <v>1980</v>
      </c>
      <c r="F753" s="308">
        <v>1980</v>
      </c>
    </row>
    <row r="754" spans="1:6" s="292" customFormat="1" x14ac:dyDescent="0.2">
      <c r="A754" s="311" t="s">
        <v>8604</v>
      </c>
      <c r="B754" s="312" t="s">
        <v>8443</v>
      </c>
      <c r="C754" s="312" t="s">
        <v>829</v>
      </c>
      <c r="D754" s="312" t="s">
        <v>644</v>
      </c>
      <c r="E754" s="314">
        <v>1970</v>
      </c>
      <c r="F754" s="308">
        <v>1970</v>
      </c>
    </row>
    <row r="755" spans="1:6" s="292" customFormat="1" x14ac:dyDescent="0.2">
      <c r="A755" s="311" t="s">
        <v>8605</v>
      </c>
      <c r="B755" s="312" t="s">
        <v>8606</v>
      </c>
      <c r="C755" s="533" t="s">
        <v>77</v>
      </c>
      <c r="D755" s="533"/>
      <c r="E755" s="314">
        <v>1970</v>
      </c>
      <c r="F755" s="308">
        <v>1970</v>
      </c>
    </row>
    <row r="756" spans="1:6" s="292" customFormat="1" x14ac:dyDescent="0.2">
      <c r="A756" s="311" t="s">
        <v>8607</v>
      </c>
      <c r="B756" s="312" t="s">
        <v>2717</v>
      </c>
      <c r="C756" s="533" t="s">
        <v>77</v>
      </c>
      <c r="D756" s="533"/>
      <c r="E756" s="314">
        <v>1970</v>
      </c>
      <c r="F756" s="308">
        <v>1970</v>
      </c>
    </row>
    <row r="757" spans="1:6" s="292" customFormat="1" x14ac:dyDescent="0.2">
      <c r="A757" s="311" t="s">
        <v>8608</v>
      </c>
      <c r="B757" s="312" t="s">
        <v>2704</v>
      </c>
      <c r="C757" s="533" t="s">
        <v>77</v>
      </c>
      <c r="D757" s="533"/>
      <c r="E757" s="314">
        <v>1970</v>
      </c>
      <c r="F757" s="308">
        <v>1970</v>
      </c>
    </row>
    <row r="758" spans="1:6" s="292" customFormat="1" x14ac:dyDescent="0.2">
      <c r="A758" s="532" t="s">
        <v>8609</v>
      </c>
      <c r="B758" s="533" t="s">
        <v>8610</v>
      </c>
      <c r="C758" s="533" t="s">
        <v>7884</v>
      </c>
      <c r="D758" s="533"/>
      <c r="E758" s="314">
        <v>1125</v>
      </c>
      <c r="F758" s="308">
        <v>1125</v>
      </c>
    </row>
    <row r="759" spans="1:6" s="292" customFormat="1" x14ac:dyDescent="0.2">
      <c r="A759" s="532" t="s">
        <v>8579</v>
      </c>
      <c r="B759" s="533"/>
      <c r="C759" s="533" t="s">
        <v>8611</v>
      </c>
      <c r="D759" s="533"/>
      <c r="E759" s="314">
        <v>1125</v>
      </c>
      <c r="F759" s="308">
        <v>1125</v>
      </c>
    </row>
    <row r="760" spans="1:6" s="292" customFormat="1" x14ac:dyDescent="0.2">
      <c r="A760" s="523" t="s">
        <v>8612</v>
      </c>
      <c r="B760" s="524" t="s">
        <v>8613</v>
      </c>
      <c r="C760" s="524" t="s">
        <v>7884</v>
      </c>
      <c r="D760" s="524"/>
      <c r="E760" s="314">
        <v>3600</v>
      </c>
      <c r="F760" s="308">
        <v>3600</v>
      </c>
    </row>
    <row r="761" spans="1:6" s="292" customFormat="1" x14ac:dyDescent="0.2">
      <c r="A761" s="523" t="s">
        <v>8579</v>
      </c>
      <c r="B761" s="524"/>
      <c r="C761" s="533" t="s">
        <v>8614</v>
      </c>
      <c r="D761" s="533"/>
      <c r="E761" s="315"/>
      <c r="F761" s="308">
        <v>3200</v>
      </c>
    </row>
    <row r="762" spans="1:6" s="292" customFormat="1" ht="56.25" x14ac:dyDescent="0.2">
      <c r="A762" s="311" t="s">
        <v>8615</v>
      </c>
      <c r="B762" s="312" t="s">
        <v>8616</v>
      </c>
      <c r="C762" s="533" t="s">
        <v>8617</v>
      </c>
      <c r="D762" s="533"/>
      <c r="E762" s="315">
        <v>1980</v>
      </c>
      <c r="F762" s="308">
        <v>1980</v>
      </c>
    </row>
    <row r="763" spans="1:6" s="292" customFormat="1" ht="37.5" x14ac:dyDescent="0.2">
      <c r="A763" s="311" t="s">
        <v>8618</v>
      </c>
      <c r="B763" s="312" t="s">
        <v>8619</v>
      </c>
      <c r="C763" s="533" t="s">
        <v>7884</v>
      </c>
      <c r="D763" s="533"/>
      <c r="E763" s="315">
        <v>1980</v>
      </c>
      <c r="F763" s="308">
        <v>1980</v>
      </c>
    </row>
    <row r="764" spans="1:6" s="292" customFormat="1" x14ac:dyDescent="0.2">
      <c r="A764" s="523" t="s">
        <v>8620</v>
      </c>
      <c r="B764" s="524" t="s">
        <v>8621</v>
      </c>
      <c r="C764" s="524" t="s">
        <v>8622</v>
      </c>
      <c r="D764" s="524"/>
      <c r="E764" s="314">
        <v>6170</v>
      </c>
      <c r="F764" s="308">
        <v>6170</v>
      </c>
    </row>
    <row r="765" spans="1:6" s="292" customFormat="1" x14ac:dyDescent="0.2">
      <c r="A765" s="523" t="s">
        <v>8579</v>
      </c>
      <c r="B765" s="524"/>
      <c r="C765" s="524" t="s">
        <v>8623</v>
      </c>
      <c r="D765" s="524"/>
      <c r="E765" s="315">
        <v>4936</v>
      </c>
      <c r="F765" s="308">
        <v>4936</v>
      </c>
    </row>
    <row r="766" spans="1:6" s="292" customFormat="1" x14ac:dyDescent="0.2">
      <c r="A766" s="523" t="s">
        <v>8579</v>
      </c>
      <c r="B766" s="524"/>
      <c r="C766" s="524" t="s">
        <v>8624</v>
      </c>
      <c r="D766" s="524"/>
      <c r="E766" s="315">
        <v>4319</v>
      </c>
      <c r="F766" s="308">
        <v>4319</v>
      </c>
    </row>
    <row r="767" spans="1:6" s="292" customFormat="1" x14ac:dyDescent="0.2">
      <c r="A767" s="523" t="s">
        <v>8579</v>
      </c>
      <c r="B767" s="524"/>
      <c r="C767" s="533" t="s">
        <v>8625</v>
      </c>
      <c r="D767" s="533"/>
      <c r="E767" s="314"/>
      <c r="F767" s="308">
        <v>6000</v>
      </c>
    </row>
    <row r="768" spans="1:6" s="292" customFormat="1" x14ac:dyDescent="0.2">
      <c r="A768" s="523" t="s">
        <v>8626</v>
      </c>
      <c r="B768" s="524" t="s">
        <v>8627</v>
      </c>
      <c r="C768" s="524" t="s">
        <v>8628</v>
      </c>
      <c r="D768" s="524"/>
      <c r="E768" s="314">
        <v>6170</v>
      </c>
      <c r="F768" s="308">
        <v>6170</v>
      </c>
    </row>
    <row r="769" spans="1:6" s="292" customFormat="1" x14ac:dyDescent="0.2">
      <c r="A769" s="523" t="s">
        <v>8579</v>
      </c>
      <c r="B769" s="524"/>
      <c r="C769" s="524" t="s">
        <v>8629</v>
      </c>
      <c r="D769" s="524"/>
      <c r="E769" s="314">
        <v>4936</v>
      </c>
      <c r="F769" s="308">
        <v>4936</v>
      </c>
    </row>
    <row r="770" spans="1:6" s="292" customFormat="1" x14ac:dyDescent="0.2">
      <c r="A770" s="523" t="s">
        <v>8579</v>
      </c>
      <c r="B770" s="524"/>
      <c r="C770" s="524" t="s">
        <v>8630</v>
      </c>
      <c r="D770" s="524"/>
      <c r="E770" s="314">
        <v>4319</v>
      </c>
      <c r="F770" s="308">
        <v>4319</v>
      </c>
    </row>
    <row r="771" spans="1:6" s="292" customFormat="1" x14ac:dyDescent="0.2">
      <c r="A771" s="523" t="s">
        <v>8579</v>
      </c>
      <c r="B771" s="524"/>
      <c r="C771" s="533" t="s">
        <v>8631</v>
      </c>
      <c r="D771" s="533"/>
      <c r="E771" s="314"/>
      <c r="F771" s="308">
        <v>6000</v>
      </c>
    </row>
    <row r="772" spans="1:6" s="292" customFormat="1" ht="37.5" x14ac:dyDescent="0.2">
      <c r="A772" s="311" t="s">
        <v>8632</v>
      </c>
      <c r="B772" s="312" t="s">
        <v>8633</v>
      </c>
      <c r="C772" s="533" t="s">
        <v>7884</v>
      </c>
      <c r="D772" s="533"/>
      <c r="E772" s="314">
        <v>1320</v>
      </c>
      <c r="F772" s="308">
        <v>1320</v>
      </c>
    </row>
    <row r="773" spans="1:6" s="292" customFormat="1" x14ac:dyDescent="0.2">
      <c r="A773" s="23" t="s">
        <v>8634</v>
      </c>
      <c r="B773" s="21" t="s">
        <v>8635</v>
      </c>
      <c r="C773" s="21" t="s">
        <v>8636</v>
      </c>
      <c r="D773" s="21" t="s">
        <v>8351</v>
      </c>
      <c r="E773" s="314">
        <v>600</v>
      </c>
      <c r="F773" s="308">
        <v>600</v>
      </c>
    </row>
    <row r="774" spans="1:6" s="292" customFormat="1" ht="56.25" x14ac:dyDescent="0.2">
      <c r="A774" s="311" t="s">
        <v>8637</v>
      </c>
      <c r="B774" s="312" t="s">
        <v>8638</v>
      </c>
      <c r="C774" s="335" t="s">
        <v>8636</v>
      </c>
      <c r="D774" s="335" t="s">
        <v>8639</v>
      </c>
      <c r="E774" s="315">
        <v>2400</v>
      </c>
      <c r="F774" s="308">
        <v>2400</v>
      </c>
    </row>
    <row r="775" spans="1:6" s="292" customFormat="1" ht="37.5" x14ac:dyDescent="0.2">
      <c r="A775" s="311" t="s">
        <v>8640</v>
      </c>
      <c r="B775" s="312" t="s">
        <v>8641</v>
      </c>
      <c r="C775" s="335" t="s">
        <v>8642</v>
      </c>
      <c r="D775" s="335" t="s">
        <v>8585</v>
      </c>
      <c r="E775" s="315">
        <v>1500</v>
      </c>
      <c r="F775" s="308">
        <v>1500</v>
      </c>
    </row>
    <row r="776" spans="1:6" s="292" customFormat="1" ht="37.5" x14ac:dyDescent="0.2">
      <c r="A776" s="311" t="s">
        <v>8643</v>
      </c>
      <c r="B776" s="312" t="s">
        <v>8644</v>
      </c>
      <c r="C776" s="335" t="s">
        <v>8351</v>
      </c>
      <c r="D776" s="335" t="s">
        <v>8645</v>
      </c>
      <c r="E776" s="315">
        <v>2400</v>
      </c>
      <c r="F776" s="308">
        <v>2400</v>
      </c>
    </row>
    <row r="777" spans="1:6" s="292" customFormat="1" x14ac:dyDescent="0.2">
      <c r="A777" s="346" t="s">
        <v>8646</v>
      </c>
      <c r="B777" s="347" t="s">
        <v>193</v>
      </c>
      <c r="C777" s="347" t="s">
        <v>8647</v>
      </c>
      <c r="D777" s="347" t="s">
        <v>8585</v>
      </c>
      <c r="E777" s="314">
        <v>5625</v>
      </c>
      <c r="F777" s="308">
        <v>5625</v>
      </c>
    </row>
    <row r="778" spans="1:6" s="292" customFormat="1" ht="56.25" x14ac:dyDescent="0.2">
      <c r="A778" s="346" t="s">
        <v>8648</v>
      </c>
      <c r="B778" s="347" t="s">
        <v>8649</v>
      </c>
      <c r="C778" s="335" t="s">
        <v>8636</v>
      </c>
      <c r="D778" s="347" t="s">
        <v>8650</v>
      </c>
      <c r="E778" s="315"/>
      <c r="F778" s="308">
        <v>4200</v>
      </c>
    </row>
    <row r="779" spans="1:6" s="292" customFormat="1" x14ac:dyDescent="0.2">
      <c r="A779" s="523" t="s">
        <v>8651</v>
      </c>
      <c r="B779" s="524" t="s">
        <v>8652</v>
      </c>
      <c r="C779" s="533" t="s">
        <v>8653</v>
      </c>
      <c r="D779" s="533"/>
      <c r="E779" s="315">
        <v>9040</v>
      </c>
      <c r="F779" s="308">
        <v>9040</v>
      </c>
    </row>
    <row r="780" spans="1:6" s="292" customFormat="1" x14ac:dyDescent="0.2">
      <c r="A780" s="523" t="s">
        <v>8579</v>
      </c>
      <c r="B780" s="524"/>
      <c r="C780" s="533" t="s">
        <v>8654</v>
      </c>
      <c r="D780" s="533"/>
      <c r="E780" s="315">
        <v>6216</v>
      </c>
      <c r="F780" s="308">
        <v>6216</v>
      </c>
    </row>
    <row r="781" spans="1:6" s="292" customFormat="1" x14ac:dyDescent="0.2">
      <c r="A781" s="532" t="s">
        <v>8655</v>
      </c>
      <c r="B781" s="533" t="s">
        <v>8656</v>
      </c>
      <c r="C781" s="530" t="s">
        <v>8657</v>
      </c>
      <c r="D781" s="530"/>
      <c r="E781" s="314">
        <v>4959</v>
      </c>
      <c r="F781" s="308">
        <v>4959</v>
      </c>
    </row>
    <row r="782" spans="1:6" s="292" customFormat="1" x14ac:dyDescent="0.2">
      <c r="A782" s="532" t="s">
        <v>8579</v>
      </c>
      <c r="B782" s="533"/>
      <c r="C782" s="530" t="s">
        <v>8658</v>
      </c>
      <c r="D782" s="530"/>
      <c r="E782" s="314">
        <v>4715</v>
      </c>
      <c r="F782" s="308">
        <v>4715</v>
      </c>
    </row>
    <row r="783" spans="1:6" s="292" customFormat="1" x14ac:dyDescent="0.2">
      <c r="A783" s="532" t="s">
        <v>8579</v>
      </c>
      <c r="B783" s="533"/>
      <c r="C783" s="530" t="s">
        <v>8659</v>
      </c>
      <c r="D783" s="530"/>
      <c r="E783" s="314">
        <v>4569</v>
      </c>
      <c r="F783" s="308">
        <v>4569</v>
      </c>
    </row>
    <row r="784" spans="1:6" s="292" customFormat="1" x14ac:dyDescent="0.2">
      <c r="A784" s="532" t="s">
        <v>8660</v>
      </c>
      <c r="B784" s="533" t="s">
        <v>8661</v>
      </c>
      <c r="C784" s="530" t="s">
        <v>8662</v>
      </c>
      <c r="D784" s="530"/>
      <c r="E784" s="314">
        <v>7410</v>
      </c>
      <c r="F784" s="308">
        <v>7410</v>
      </c>
    </row>
    <row r="785" spans="1:6" s="292" customFormat="1" x14ac:dyDescent="0.2">
      <c r="A785" s="532" t="s">
        <v>8579</v>
      </c>
      <c r="B785" s="533"/>
      <c r="C785" s="530" t="s">
        <v>8663</v>
      </c>
      <c r="D785" s="530"/>
      <c r="E785" s="314">
        <v>6216</v>
      </c>
      <c r="F785" s="308">
        <v>6216</v>
      </c>
    </row>
    <row r="786" spans="1:6" s="292" customFormat="1" x14ac:dyDescent="0.2">
      <c r="A786" s="23" t="s">
        <v>8664</v>
      </c>
      <c r="B786" s="21" t="s">
        <v>8665</v>
      </c>
      <c r="C786" s="21" t="s">
        <v>8666</v>
      </c>
      <c r="D786" s="21" t="s">
        <v>193</v>
      </c>
      <c r="E786" s="314">
        <v>2950</v>
      </c>
      <c r="F786" s="308">
        <v>2950</v>
      </c>
    </row>
    <row r="787" spans="1:6" s="292" customFormat="1" x14ac:dyDescent="0.2">
      <c r="A787" s="523" t="s">
        <v>8667</v>
      </c>
      <c r="B787" s="524" t="s">
        <v>8668</v>
      </c>
      <c r="C787" s="524" t="s">
        <v>8669</v>
      </c>
      <c r="D787" s="524"/>
      <c r="E787" s="314">
        <v>5342</v>
      </c>
      <c r="F787" s="308">
        <v>5342</v>
      </c>
    </row>
    <row r="788" spans="1:6" s="292" customFormat="1" x14ac:dyDescent="0.2">
      <c r="A788" s="523" t="s">
        <v>8579</v>
      </c>
      <c r="B788" s="524"/>
      <c r="C788" s="524" t="s">
        <v>8670</v>
      </c>
      <c r="D788" s="524"/>
      <c r="E788" s="314">
        <v>3205</v>
      </c>
      <c r="F788" s="308">
        <v>3205</v>
      </c>
    </row>
    <row r="789" spans="1:6" s="292" customFormat="1" x14ac:dyDescent="0.2">
      <c r="A789" s="523" t="s">
        <v>8671</v>
      </c>
      <c r="B789" s="524" t="s">
        <v>8672</v>
      </c>
      <c r="C789" s="524" t="s">
        <v>8673</v>
      </c>
      <c r="D789" s="524"/>
      <c r="E789" s="315">
        <v>4712</v>
      </c>
      <c r="F789" s="308">
        <v>4712</v>
      </c>
    </row>
    <row r="790" spans="1:6" s="292" customFormat="1" x14ac:dyDescent="0.2">
      <c r="A790" s="523" t="s">
        <v>8579</v>
      </c>
      <c r="B790" s="524"/>
      <c r="C790" s="524" t="s">
        <v>8674</v>
      </c>
      <c r="D790" s="524"/>
      <c r="E790" s="315">
        <v>4211</v>
      </c>
      <c r="F790" s="308">
        <v>4211</v>
      </c>
    </row>
    <row r="791" spans="1:6" s="292" customFormat="1" x14ac:dyDescent="0.2">
      <c r="A791" s="523" t="s">
        <v>8579</v>
      </c>
      <c r="B791" s="524"/>
      <c r="C791" s="524" t="s">
        <v>8675</v>
      </c>
      <c r="D791" s="524"/>
      <c r="E791" s="315">
        <v>3823</v>
      </c>
      <c r="F791" s="308">
        <v>3823</v>
      </c>
    </row>
    <row r="792" spans="1:6" s="292" customFormat="1" ht="56.25" x14ac:dyDescent="0.2">
      <c r="A792" s="23" t="s">
        <v>8676</v>
      </c>
      <c r="B792" s="21" t="s">
        <v>8677</v>
      </c>
      <c r="C792" s="524" t="s">
        <v>8678</v>
      </c>
      <c r="D792" s="524"/>
      <c r="E792" s="314"/>
      <c r="F792" s="308">
        <v>4500</v>
      </c>
    </row>
    <row r="793" spans="1:6" s="292" customFormat="1" x14ac:dyDescent="0.2">
      <c r="A793" s="523" t="s">
        <v>8679</v>
      </c>
      <c r="B793" s="524" t="s">
        <v>8680</v>
      </c>
      <c r="C793" s="524" t="s">
        <v>8681</v>
      </c>
      <c r="D793" s="524"/>
      <c r="E793" s="308"/>
      <c r="F793" s="308">
        <v>4801</v>
      </c>
    </row>
    <row r="794" spans="1:6" s="292" customFormat="1" x14ac:dyDescent="0.2">
      <c r="A794" s="523" t="s">
        <v>8579</v>
      </c>
      <c r="B794" s="524"/>
      <c r="C794" s="524" t="s">
        <v>8682</v>
      </c>
      <c r="D794" s="524"/>
      <c r="E794" s="308"/>
      <c r="F794" s="308">
        <v>4712</v>
      </c>
    </row>
    <row r="795" spans="1:6" s="292" customFormat="1" x14ac:dyDescent="0.2">
      <c r="A795" s="523" t="s">
        <v>8579</v>
      </c>
      <c r="B795" s="524"/>
      <c r="C795" s="524" t="s">
        <v>8683</v>
      </c>
      <c r="D795" s="524"/>
      <c r="E795" s="308"/>
      <c r="F795" s="526">
        <v>4211</v>
      </c>
    </row>
    <row r="796" spans="1:6" s="292" customFormat="1" x14ac:dyDescent="0.2">
      <c r="A796" s="523" t="s">
        <v>8579</v>
      </c>
      <c r="B796" s="524"/>
      <c r="C796" s="524"/>
      <c r="D796" s="524"/>
      <c r="E796" s="314"/>
      <c r="F796" s="526"/>
    </row>
    <row r="797" spans="1:6" s="292" customFormat="1" x14ac:dyDescent="0.2">
      <c r="A797" s="523" t="s">
        <v>8579</v>
      </c>
      <c r="B797" s="524"/>
      <c r="C797" s="524"/>
      <c r="D797" s="524"/>
      <c r="E797" s="314"/>
      <c r="F797" s="526"/>
    </row>
    <row r="798" spans="1:6" s="292" customFormat="1" x14ac:dyDescent="0.2">
      <c r="A798" s="523" t="s">
        <v>8579</v>
      </c>
      <c r="B798" s="524"/>
      <c r="C798" s="524"/>
      <c r="D798" s="524"/>
      <c r="E798" s="314"/>
      <c r="F798" s="526"/>
    </row>
    <row r="799" spans="1:6" s="292" customFormat="1" ht="37.5" x14ac:dyDescent="0.2">
      <c r="A799" s="532" t="s">
        <v>8684</v>
      </c>
      <c r="B799" s="533" t="s">
        <v>8360</v>
      </c>
      <c r="C799" s="312" t="s">
        <v>8685</v>
      </c>
      <c r="D799" s="312" t="s">
        <v>8686</v>
      </c>
      <c r="E799" s="314"/>
      <c r="F799" s="308">
        <v>3200</v>
      </c>
    </row>
    <row r="800" spans="1:6" s="292" customFormat="1" x14ac:dyDescent="0.2">
      <c r="A800" s="532" t="s">
        <v>8579</v>
      </c>
      <c r="B800" s="533"/>
      <c r="C800" s="312" t="s">
        <v>8687</v>
      </c>
      <c r="D800" s="312" t="s">
        <v>8688</v>
      </c>
      <c r="E800" s="314"/>
      <c r="F800" s="308">
        <v>3000</v>
      </c>
    </row>
    <row r="801" spans="1:6" s="292" customFormat="1" x14ac:dyDescent="0.2">
      <c r="A801" s="532" t="s">
        <v>8689</v>
      </c>
      <c r="B801" s="533" t="s">
        <v>8690</v>
      </c>
      <c r="C801" s="533" t="s">
        <v>8691</v>
      </c>
      <c r="D801" s="533"/>
      <c r="E801" s="314">
        <v>1000</v>
      </c>
      <c r="F801" s="308">
        <v>1000</v>
      </c>
    </row>
    <row r="802" spans="1:6" s="292" customFormat="1" x14ac:dyDescent="0.2">
      <c r="A802" s="532" t="s">
        <v>8579</v>
      </c>
      <c r="B802" s="533"/>
      <c r="C802" s="533" t="s">
        <v>8692</v>
      </c>
      <c r="D802" s="533"/>
      <c r="E802" s="314">
        <v>1000</v>
      </c>
      <c r="F802" s="308">
        <v>1000</v>
      </c>
    </row>
    <row r="803" spans="1:6" s="292" customFormat="1" x14ac:dyDescent="0.2">
      <c r="A803" s="523" t="s">
        <v>8693</v>
      </c>
      <c r="B803" s="524" t="s">
        <v>193</v>
      </c>
      <c r="C803" s="21" t="s">
        <v>8647</v>
      </c>
      <c r="D803" s="21" t="s">
        <v>8694</v>
      </c>
      <c r="E803" s="314">
        <v>1500</v>
      </c>
      <c r="F803" s="308">
        <v>1500</v>
      </c>
    </row>
    <row r="804" spans="1:6" s="292" customFormat="1" x14ac:dyDescent="0.2">
      <c r="A804" s="523" t="s">
        <v>8579</v>
      </c>
      <c r="B804" s="524"/>
      <c r="C804" s="21" t="s">
        <v>8694</v>
      </c>
      <c r="D804" s="21" t="s">
        <v>8695</v>
      </c>
      <c r="E804" s="315">
        <v>2600</v>
      </c>
      <c r="F804" s="308">
        <v>2600</v>
      </c>
    </row>
    <row r="805" spans="1:6" s="292" customFormat="1" x14ac:dyDescent="0.2">
      <c r="A805" s="523" t="s">
        <v>8579</v>
      </c>
      <c r="B805" s="524"/>
      <c r="C805" s="21" t="s">
        <v>8695</v>
      </c>
      <c r="D805" s="21" t="s">
        <v>8696</v>
      </c>
      <c r="E805" s="315">
        <v>2000</v>
      </c>
      <c r="F805" s="308">
        <v>2000</v>
      </c>
    </row>
    <row r="806" spans="1:6" s="298" customFormat="1" x14ac:dyDescent="0.2">
      <c r="A806" s="303">
        <v>29</v>
      </c>
      <c r="B806" s="304" t="s">
        <v>35</v>
      </c>
      <c r="C806" s="304"/>
      <c r="D806" s="304"/>
      <c r="E806" s="306"/>
      <c r="F806" s="355"/>
    </row>
    <row r="807" spans="1:6" x14ac:dyDescent="0.2">
      <c r="A807" s="523" t="s">
        <v>8697</v>
      </c>
      <c r="B807" s="21" t="s">
        <v>1160</v>
      </c>
      <c r="C807" s="524" t="s">
        <v>8698</v>
      </c>
      <c r="D807" s="524" t="s">
        <v>8699</v>
      </c>
      <c r="E807" s="315">
        <v>5280</v>
      </c>
      <c r="F807" s="535">
        <v>5280</v>
      </c>
    </row>
    <row r="808" spans="1:6" x14ac:dyDescent="0.2">
      <c r="A808" s="523"/>
      <c r="B808" s="21"/>
      <c r="C808" s="524"/>
      <c r="D808" s="524"/>
      <c r="E808" s="315"/>
      <c r="F808" s="535"/>
    </row>
    <row r="809" spans="1:6" s="293" customFormat="1" x14ac:dyDescent="0.2">
      <c r="A809" s="523" t="s">
        <v>8700</v>
      </c>
      <c r="B809" s="524" t="s">
        <v>8701</v>
      </c>
      <c r="C809" s="333" t="s">
        <v>8699</v>
      </c>
      <c r="D809" s="333" t="s">
        <v>8702</v>
      </c>
      <c r="E809" s="348">
        <v>9408</v>
      </c>
      <c r="F809" s="309">
        <v>9408</v>
      </c>
    </row>
    <row r="810" spans="1:6" s="293" customFormat="1" x14ac:dyDescent="0.2">
      <c r="A810" s="523" t="s">
        <v>8703</v>
      </c>
      <c r="B810" s="524"/>
      <c r="C810" s="333" t="s">
        <v>8702</v>
      </c>
      <c r="D810" s="21" t="s">
        <v>8704</v>
      </c>
      <c r="E810" s="348">
        <v>7560</v>
      </c>
      <c r="F810" s="309">
        <v>7560</v>
      </c>
    </row>
    <row r="811" spans="1:6" s="293" customFormat="1" x14ac:dyDescent="0.2">
      <c r="A811" s="23" t="s">
        <v>8703</v>
      </c>
      <c r="B811" s="21"/>
      <c r="C811" s="21"/>
      <c r="D811" s="21"/>
      <c r="E811" s="348"/>
      <c r="F811" s="309">
        <v>0</v>
      </c>
    </row>
    <row r="812" spans="1:6" ht="37.5" x14ac:dyDescent="0.2">
      <c r="A812" s="332" t="s">
        <v>8705</v>
      </c>
      <c r="B812" s="333" t="s">
        <v>8706</v>
      </c>
      <c r="C812" s="333" t="s">
        <v>8707</v>
      </c>
      <c r="D812" s="333" t="s">
        <v>8708</v>
      </c>
      <c r="E812" s="315">
        <v>7560</v>
      </c>
      <c r="F812" s="309">
        <v>7560</v>
      </c>
    </row>
    <row r="813" spans="1:6" ht="37.5" x14ac:dyDescent="0.2">
      <c r="A813" s="332" t="s">
        <v>8709</v>
      </c>
      <c r="B813" s="333" t="s">
        <v>8707</v>
      </c>
      <c r="C813" s="333" t="s">
        <v>8710</v>
      </c>
      <c r="D813" s="333" t="s">
        <v>7131</v>
      </c>
      <c r="E813" s="315">
        <v>9600</v>
      </c>
      <c r="F813" s="309">
        <v>9600</v>
      </c>
    </row>
    <row r="814" spans="1:6" ht="37.5" x14ac:dyDescent="0.2">
      <c r="A814" s="523" t="s">
        <v>8711</v>
      </c>
      <c r="B814" s="524" t="s">
        <v>8712</v>
      </c>
      <c r="C814" s="21" t="s">
        <v>8427</v>
      </c>
      <c r="D814" s="21" t="s">
        <v>8713</v>
      </c>
      <c r="E814" s="315">
        <v>4499</v>
      </c>
      <c r="F814" s="309">
        <v>4499</v>
      </c>
    </row>
    <row r="815" spans="1:6" ht="37.5" x14ac:dyDescent="0.2">
      <c r="A815" s="523" t="s">
        <v>8703</v>
      </c>
      <c r="B815" s="524"/>
      <c r="C815" s="21" t="s">
        <v>8714</v>
      </c>
      <c r="D815" s="21" t="s">
        <v>8715</v>
      </c>
      <c r="E815" s="315">
        <v>3500</v>
      </c>
      <c r="F815" s="309">
        <v>3500</v>
      </c>
    </row>
    <row r="816" spans="1:6" ht="56.25" x14ac:dyDescent="0.2">
      <c r="A816" s="523" t="s">
        <v>8703</v>
      </c>
      <c r="B816" s="524"/>
      <c r="C816" s="21" t="s">
        <v>8716</v>
      </c>
      <c r="D816" s="21" t="s">
        <v>8717</v>
      </c>
      <c r="E816" s="315"/>
      <c r="F816" s="309">
        <v>3850</v>
      </c>
    </row>
    <row r="817" spans="1:6" ht="56.25" x14ac:dyDescent="0.2">
      <c r="A817" s="332" t="s">
        <v>8718</v>
      </c>
      <c r="B817" s="333" t="s">
        <v>8719</v>
      </c>
      <c r="C817" s="333" t="s">
        <v>8701</v>
      </c>
      <c r="D817" s="333" t="s">
        <v>8358</v>
      </c>
      <c r="E817" s="315">
        <v>6640</v>
      </c>
      <c r="F817" s="309">
        <v>6640</v>
      </c>
    </row>
    <row r="818" spans="1:6" ht="37.5" x14ac:dyDescent="0.2">
      <c r="A818" s="23" t="s">
        <v>8720</v>
      </c>
      <c r="B818" s="21" t="s">
        <v>8721</v>
      </c>
      <c r="C818" s="21" t="s">
        <v>8707</v>
      </c>
      <c r="D818" s="21" t="s">
        <v>8722</v>
      </c>
      <c r="E818" s="319">
        <v>5880</v>
      </c>
      <c r="F818" s="309">
        <v>5880</v>
      </c>
    </row>
    <row r="819" spans="1:6" ht="37.5" x14ac:dyDescent="0.2">
      <c r="A819" s="332" t="s">
        <v>8723</v>
      </c>
      <c r="B819" s="333" t="s">
        <v>8724</v>
      </c>
      <c r="C819" s="333" t="s">
        <v>8725</v>
      </c>
      <c r="D819" s="333" t="s">
        <v>1913</v>
      </c>
      <c r="E819" s="315">
        <v>6912</v>
      </c>
      <c r="F819" s="309">
        <v>6912</v>
      </c>
    </row>
    <row r="820" spans="1:6" x14ac:dyDescent="0.2">
      <c r="A820" s="332" t="s">
        <v>8726</v>
      </c>
      <c r="B820" s="333" t="s">
        <v>8727</v>
      </c>
      <c r="C820" s="333" t="s">
        <v>8728</v>
      </c>
      <c r="D820" s="333"/>
      <c r="E820" s="315">
        <v>6720</v>
      </c>
      <c r="F820" s="309">
        <v>6720</v>
      </c>
    </row>
    <row r="821" spans="1:6" x14ac:dyDescent="0.2">
      <c r="A821" s="332" t="s">
        <v>8729</v>
      </c>
      <c r="B821" s="333" t="s">
        <v>8730</v>
      </c>
      <c r="C821" s="333" t="s">
        <v>8707</v>
      </c>
      <c r="D821" s="333" t="s">
        <v>8731</v>
      </c>
      <c r="E821" s="315">
        <v>6720</v>
      </c>
      <c r="F821" s="309">
        <v>6720</v>
      </c>
    </row>
    <row r="822" spans="1:6" x14ac:dyDescent="0.2">
      <c r="A822" s="23" t="s">
        <v>8732</v>
      </c>
      <c r="B822" s="21" t="s">
        <v>8733</v>
      </c>
      <c r="C822" s="21" t="s">
        <v>8734</v>
      </c>
      <c r="D822" s="21" t="s">
        <v>8735</v>
      </c>
      <c r="E822" s="315">
        <v>1800</v>
      </c>
      <c r="F822" s="309">
        <v>1800</v>
      </c>
    </row>
    <row r="823" spans="1:6" ht="37.5" x14ac:dyDescent="0.2">
      <c r="A823" s="23" t="s">
        <v>8736</v>
      </c>
      <c r="B823" s="21" t="s">
        <v>8737</v>
      </c>
      <c r="C823" s="21" t="s">
        <v>8738</v>
      </c>
      <c r="D823" s="21" t="s">
        <v>8739</v>
      </c>
      <c r="E823" s="301">
        <v>2400</v>
      </c>
      <c r="F823" s="309">
        <v>2400</v>
      </c>
    </row>
    <row r="824" spans="1:6" x14ac:dyDescent="0.2">
      <c r="A824" s="23" t="s">
        <v>8703</v>
      </c>
      <c r="B824" s="21"/>
      <c r="C824" s="21"/>
      <c r="D824" s="21"/>
      <c r="E824" s="315"/>
      <c r="F824" s="309">
        <v>0</v>
      </c>
    </row>
    <row r="825" spans="1:6" ht="37.5" x14ac:dyDescent="0.2">
      <c r="A825" s="23" t="s">
        <v>8740</v>
      </c>
      <c r="B825" s="21" t="s">
        <v>8644</v>
      </c>
      <c r="C825" s="21" t="s">
        <v>8741</v>
      </c>
      <c r="D825" s="21" t="s">
        <v>8742</v>
      </c>
      <c r="E825" s="315">
        <v>2400</v>
      </c>
      <c r="F825" s="309">
        <v>2400</v>
      </c>
    </row>
    <row r="826" spans="1:6" ht="37.5" x14ac:dyDescent="0.2">
      <c r="A826" s="23" t="s">
        <v>8743</v>
      </c>
      <c r="B826" s="21" t="s">
        <v>8744</v>
      </c>
      <c r="C826" s="21" t="s">
        <v>8737</v>
      </c>
      <c r="D826" s="21" t="s">
        <v>8745</v>
      </c>
      <c r="E826" s="315">
        <v>2500</v>
      </c>
      <c r="F826" s="309">
        <v>2500</v>
      </c>
    </row>
    <row r="827" spans="1:6" x14ac:dyDescent="0.2">
      <c r="A827" s="523" t="s">
        <v>8746</v>
      </c>
      <c r="B827" s="524" t="s">
        <v>8747</v>
      </c>
      <c r="C827" s="21" t="s">
        <v>8748</v>
      </c>
      <c r="D827" s="21" t="s">
        <v>8716</v>
      </c>
      <c r="E827" s="315">
        <v>1500</v>
      </c>
      <c r="F827" s="309">
        <v>1500</v>
      </c>
    </row>
    <row r="828" spans="1:6" x14ac:dyDescent="0.2">
      <c r="A828" s="523" t="s">
        <v>8703</v>
      </c>
      <c r="B828" s="524"/>
      <c r="C828" s="21" t="s">
        <v>8716</v>
      </c>
      <c r="D828" s="21" t="s">
        <v>8704</v>
      </c>
      <c r="E828" s="315"/>
      <c r="F828" s="309">
        <v>3500</v>
      </c>
    </row>
    <row r="829" spans="1:6" ht="56.25" x14ac:dyDescent="0.2">
      <c r="A829" s="332" t="s">
        <v>8749</v>
      </c>
      <c r="B829" s="333" t="s">
        <v>8750</v>
      </c>
      <c r="C829" s="333" t="s">
        <v>8751</v>
      </c>
      <c r="D829" s="333" t="s">
        <v>644</v>
      </c>
      <c r="E829" s="315">
        <v>1863</v>
      </c>
      <c r="F829" s="309">
        <v>1863</v>
      </c>
    </row>
    <row r="830" spans="1:6" s="293" customFormat="1" ht="56.25" x14ac:dyDescent="0.2">
      <c r="A830" s="23" t="s">
        <v>8752</v>
      </c>
      <c r="B830" s="21" t="s">
        <v>8753</v>
      </c>
      <c r="C830" s="524" t="s">
        <v>7884</v>
      </c>
      <c r="D830" s="524"/>
      <c r="E830" s="348">
        <v>4050</v>
      </c>
      <c r="F830" s="309">
        <v>4050</v>
      </c>
    </row>
    <row r="831" spans="1:6" s="293" customFormat="1" ht="75" x14ac:dyDescent="0.2">
      <c r="A831" s="23" t="s">
        <v>8754</v>
      </c>
      <c r="B831" s="21" t="s">
        <v>8755</v>
      </c>
      <c r="C831" s="524" t="s">
        <v>7884</v>
      </c>
      <c r="D831" s="524"/>
      <c r="E831" s="348">
        <v>3750</v>
      </c>
      <c r="F831" s="309">
        <v>3750</v>
      </c>
    </row>
    <row r="832" spans="1:6" s="293" customFormat="1" ht="37.5" x14ac:dyDescent="0.2">
      <c r="A832" s="23" t="s">
        <v>8756</v>
      </c>
      <c r="B832" s="21" t="s">
        <v>8757</v>
      </c>
      <c r="C832" s="524" t="s">
        <v>8758</v>
      </c>
      <c r="D832" s="524"/>
      <c r="E832" s="348">
        <v>4050</v>
      </c>
      <c r="F832" s="309">
        <v>4050</v>
      </c>
    </row>
    <row r="833" spans="1:6" s="290" customFormat="1" x14ac:dyDescent="0.2">
      <c r="A833" s="15">
        <v>30</v>
      </c>
      <c r="B833" s="91" t="s">
        <v>36</v>
      </c>
      <c r="C833" s="91"/>
      <c r="D833" s="91"/>
      <c r="E833" s="15"/>
      <c r="F833" s="355"/>
    </row>
    <row r="834" spans="1:6" x14ac:dyDescent="0.2">
      <c r="A834" s="23" t="s">
        <v>8759</v>
      </c>
      <c r="B834" s="21" t="s">
        <v>8360</v>
      </c>
      <c r="C834" s="21" t="s">
        <v>8586</v>
      </c>
      <c r="D834" s="21" t="s">
        <v>8685</v>
      </c>
      <c r="E834" s="308">
        <v>2500</v>
      </c>
      <c r="F834" s="308">
        <v>2500</v>
      </c>
    </row>
    <row r="835" spans="1:6" x14ac:dyDescent="0.2">
      <c r="A835" s="310" t="s">
        <v>8760</v>
      </c>
      <c r="B835" s="21" t="s">
        <v>8761</v>
      </c>
      <c r="C835" s="21" t="s">
        <v>8762</v>
      </c>
      <c r="D835" s="21" t="s">
        <v>8763</v>
      </c>
      <c r="E835" s="117"/>
      <c r="F835" s="308">
        <v>3000</v>
      </c>
    </row>
    <row r="836" spans="1:6" x14ac:dyDescent="0.2">
      <c r="A836" s="310" t="s">
        <v>8764</v>
      </c>
      <c r="B836" s="21" t="s">
        <v>8765</v>
      </c>
      <c r="C836" s="21" t="s">
        <v>8766</v>
      </c>
      <c r="D836" s="21" t="s">
        <v>8715</v>
      </c>
      <c r="E836" s="308">
        <v>2990</v>
      </c>
      <c r="F836" s="308">
        <v>2990</v>
      </c>
    </row>
    <row r="837" spans="1:6" ht="37.5" x14ac:dyDescent="0.2">
      <c r="A837" s="23" t="s">
        <v>8767</v>
      </c>
      <c r="B837" s="21" t="s">
        <v>8768</v>
      </c>
      <c r="C837" s="21" t="s">
        <v>8360</v>
      </c>
      <c r="D837" s="21" t="s">
        <v>8665</v>
      </c>
      <c r="E837" s="308">
        <v>1494.9999999999998</v>
      </c>
      <c r="F837" s="308">
        <v>1494.9999999999998</v>
      </c>
    </row>
    <row r="838" spans="1:6" ht="37.5" x14ac:dyDescent="0.2">
      <c r="A838" s="23" t="s">
        <v>8769</v>
      </c>
      <c r="B838" s="21" t="s">
        <v>8768</v>
      </c>
      <c r="C838" s="21" t="s">
        <v>8360</v>
      </c>
      <c r="D838" s="21" t="s">
        <v>8770</v>
      </c>
      <c r="E838" s="308">
        <v>1494.9999999999998</v>
      </c>
      <c r="F838" s="308">
        <v>1494.9999999999998</v>
      </c>
    </row>
    <row r="839" spans="1:6" ht="37.5" x14ac:dyDescent="0.2">
      <c r="A839" s="23" t="s">
        <v>8771</v>
      </c>
      <c r="B839" s="21" t="s">
        <v>8772</v>
      </c>
      <c r="C839" s="21" t="s">
        <v>8773</v>
      </c>
      <c r="D839" s="21" t="s">
        <v>8774</v>
      </c>
      <c r="E839" s="308">
        <v>838</v>
      </c>
      <c r="F839" s="308">
        <v>838</v>
      </c>
    </row>
    <row r="840" spans="1:6" ht="93.75" x14ac:dyDescent="0.2">
      <c r="A840" s="23" t="s">
        <v>8775</v>
      </c>
      <c r="B840" s="21" t="s">
        <v>8776</v>
      </c>
      <c r="C840" s="21" t="s">
        <v>8704</v>
      </c>
      <c r="D840" s="21" t="s">
        <v>8768</v>
      </c>
      <c r="E840" s="308">
        <v>671</v>
      </c>
      <c r="F840" s="308">
        <v>671</v>
      </c>
    </row>
    <row r="841" spans="1:6" x14ac:dyDescent="0.2">
      <c r="A841" s="523" t="s">
        <v>8777</v>
      </c>
      <c r="B841" s="524" t="s">
        <v>8778</v>
      </c>
      <c r="C841" s="524" t="s">
        <v>8779</v>
      </c>
      <c r="D841" s="524"/>
      <c r="E841" s="308">
        <v>2400</v>
      </c>
      <c r="F841" s="308">
        <v>2400</v>
      </c>
    </row>
    <row r="842" spans="1:6" x14ac:dyDescent="0.2">
      <c r="A842" s="523" t="s">
        <v>8780</v>
      </c>
      <c r="B842" s="524"/>
      <c r="C842" s="524" t="s">
        <v>7474</v>
      </c>
      <c r="D842" s="524"/>
      <c r="E842" s="308">
        <v>1680</v>
      </c>
      <c r="F842" s="308">
        <v>1680</v>
      </c>
    </row>
    <row r="843" spans="1:6" x14ac:dyDescent="0.2">
      <c r="A843" s="523" t="s">
        <v>8781</v>
      </c>
      <c r="B843" s="524" t="s">
        <v>8782</v>
      </c>
      <c r="C843" s="524" t="s">
        <v>8783</v>
      </c>
      <c r="D843" s="524"/>
      <c r="E843" s="308">
        <v>2989.9999999999995</v>
      </c>
      <c r="F843" s="308">
        <v>2989.9999999999995</v>
      </c>
    </row>
    <row r="844" spans="1:6" x14ac:dyDescent="0.2">
      <c r="A844" s="523" t="s">
        <v>8780</v>
      </c>
      <c r="B844" s="524"/>
      <c r="C844" s="524" t="s">
        <v>7474</v>
      </c>
      <c r="D844" s="524"/>
      <c r="E844" s="308">
        <v>2092.9999999999995</v>
      </c>
      <c r="F844" s="308">
        <v>2092.9999999999995</v>
      </c>
    </row>
    <row r="845" spans="1:6" x14ac:dyDescent="0.2">
      <c r="A845" s="23" t="s">
        <v>8784</v>
      </c>
      <c r="B845" s="21" t="s">
        <v>8785</v>
      </c>
      <c r="C845" s="21" t="s">
        <v>8786</v>
      </c>
      <c r="D845" s="21" t="s">
        <v>8787</v>
      </c>
      <c r="E845" s="308">
        <v>1047</v>
      </c>
      <c r="F845" s="308">
        <v>1047</v>
      </c>
    </row>
    <row r="846" spans="1:6" ht="56.25" x14ac:dyDescent="0.2">
      <c r="A846" s="23" t="s">
        <v>8788</v>
      </c>
      <c r="B846" s="21" t="s">
        <v>8789</v>
      </c>
      <c r="C846" s="21" t="s">
        <v>77</v>
      </c>
      <c r="D846" s="21" t="s">
        <v>77</v>
      </c>
      <c r="E846" s="117"/>
      <c r="F846" s="308">
        <v>500</v>
      </c>
    </row>
    <row r="847" spans="1:6" s="291" customFormat="1" x14ac:dyDescent="0.2">
      <c r="A847" s="303">
        <v>31</v>
      </c>
      <c r="B847" s="304" t="s">
        <v>37</v>
      </c>
      <c r="C847" s="304"/>
      <c r="D847" s="304"/>
      <c r="E847" s="306"/>
      <c r="F847" s="355"/>
    </row>
    <row r="848" spans="1:6" s="292" customFormat="1" ht="37.5" x14ac:dyDescent="0.2">
      <c r="A848" s="523" t="s">
        <v>8790</v>
      </c>
      <c r="B848" s="524" t="s">
        <v>7697</v>
      </c>
      <c r="C848" s="21" t="s">
        <v>8358</v>
      </c>
      <c r="D848" s="21" t="s">
        <v>8791</v>
      </c>
      <c r="E848" s="308">
        <v>6500</v>
      </c>
      <c r="F848" s="308">
        <v>6500</v>
      </c>
    </row>
    <row r="849" spans="1:6" s="292" customFormat="1" x14ac:dyDescent="0.2">
      <c r="A849" s="523" t="s">
        <v>8792</v>
      </c>
      <c r="B849" s="524"/>
      <c r="C849" s="21" t="s">
        <v>8793</v>
      </c>
      <c r="D849" s="21" t="s">
        <v>8794</v>
      </c>
      <c r="E849" s="308">
        <v>5750</v>
      </c>
      <c r="F849" s="308">
        <v>5750</v>
      </c>
    </row>
    <row r="850" spans="1:6" s="292" customFormat="1" x14ac:dyDescent="0.2">
      <c r="A850" s="523" t="s">
        <v>8792</v>
      </c>
      <c r="B850" s="524"/>
      <c r="C850" s="21" t="s">
        <v>8795</v>
      </c>
      <c r="D850" s="21" t="s">
        <v>8796</v>
      </c>
      <c r="E850" s="308">
        <v>5000</v>
      </c>
      <c r="F850" s="308">
        <v>5000</v>
      </c>
    </row>
    <row r="851" spans="1:6" s="292" customFormat="1" ht="37.5" x14ac:dyDescent="0.2">
      <c r="A851" s="523" t="s">
        <v>8792</v>
      </c>
      <c r="B851" s="524"/>
      <c r="C851" s="21" t="s">
        <v>8797</v>
      </c>
      <c r="D851" s="21" t="s">
        <v>8798</v>
      </c>
      <c r="E851" s="308">
        <v>4320</v>
      </c>
      <c r="F851" s="308">
        <v>4320</v>
      </c>
    </row>
    <row r="852" spans="1:6" s="292" customFormat="1" x14ac:dyDescent="0.2">
      <c r="A852" s="523" t="s">
        <v>8792</v>
      </c>
      <c r="B852" s="524"/>
      <c r="C852" s="21" t="s">
        <v>8799</v>
      </c>
      <c r="D852" s="21" t="s">
        <v>8800</v>
      </c>
      <c r="E852" s="308">
        <v>5000</v>
      </c>
      <c r="F852" s="308">
        <v>5000</v>
      </c>
    </row>
    <row r="853" spans="1:6" s="292" customFormat="1" x14ac:dyDescent="0.2">
      <c r="A853" s="523" t="s">
        <v>8792</v>
      </c>
      <c r="B853" s="524"/>
      <c r="C853" s="21" t="s">
        <v>8801</v>
      </c>
      <c r="D853" s="21" t="s">
        <v>8802</v>
      </c>
      <c r="E853" s="308">
        <v>6000</v>
      </c>
      <c r="F853" s="308">
        <v>6000</v>
      </c>
    </row>
    <row r="854" spans="1:6" s="292" customFormat="1" x14ac:dyDescent="0.2">
      <c r="A854" s="343" t="s">
        <v>8803</v>
      </c>
      <c r="B854" s="335" t="s">
        <v>8804</v>
      </c>
      <c r="C854" s="335" t="s">
        <v>8448</v>
      </c>
      <c r="D854" s="335" t="s">
        <v>8392</v>
      </c>
      <c r="E854" s="308">
        <v>2800</v>
      </c>
      <c r="F854" s="308">
        <v>2800</v>
      </c>
    </row>
    <row r="855" spans="1:6" s="292" customFormat="1" x14ac:dyDescent="0.2">
      <c r="A855" s="529" t="s">
        <v>8805</v>
      </c>
      <c r="B855" s="530" t="s">
        <v>8806</v>
      </c>
      <c r="C855" s="335" t="s">
        <v>7697</v>
      </c>
      <c r="D855" s="335" t="s">
        <v>8807</v>
      </c>
      <c r="E855" s="308"/>
      <c r="F855" s="308">
        <v>2500</v>
      </c>
    </row>
    <row r="856" spans="1:6" s="292" customFormat="1" x14ac:dyDescent="0.2">
      <c r="A856" s="529" t="s">
        <v>8792</v>
      </c>
      <c r="B856" s="530"/>
      <c r="C856" s="335" t="s">
        <v>8807</v>
      </c>
      <c r="D856" s="335" t="s">
        <v>8392</v>
      </c>
      <c r="E856" s="308"/>
      <c r="F856" s="308">
        <v>2000</v>
      </c>
    </row>
    <row r="857" spans="1:6" s="292" customFormat="1" x14ac:dyDescent="0.2">
      <c r="A857" s="529" t="s">
        <v>8808</v>
      </c>
      <c r="B857" s="530" t="s">
        <v>8809</v>
      </c>
      <c r="C857" s="335" t="s">
        <v>7697</v>
      </c>
      <c r="D857" s="335" t="s">
        <v>8810</v>
      </c>
      <c r="E857" s="308">
        <v>1080</v>
      </c>
      <c r="F857" s="308">
        <v>1080</v>
      </c>
    </row>
    <row r="858" spans="1:6" s="292" customFormat="1" x14ac:dyDescent="0.2">
      <c r="A858" s="529" t="s">
        <v>8792</v>
      </c>
      <c r="B858" s="530"/>
      <c r="C858" s="335" t="s">
        <v>8810</v>
      </c>
      <c r="D858" s="335" t="s">
        <v>8811</v>
      </c>
      <c r="E858" s="308">
        <v>1175</v>
      </c>
      <c r="F858" s="308">
        <v>1175</v>
      </c>
    </row>
    <row r="859" spans="1:6" s="292" customFormat="1" ht="37.5" x14ac:dyDescent="0.2">
      <c r="A859" s="529" t="s">
        <v>8812</v>
      </c>
      <c r="B859" s="530" t="s">
        <v>8813</v>
      </c>
      <c r="C859" s="335" t="s">
        <v>7697</v>
      </c>
      <c r="D859" s="342" t="s">
        <v>8814</v>
      </c>
      <c r="E859" s="308">
        <v>1880</v>
      </c>
      <c r="F859" s="308">
        <v>1880</v>
      </c>
    </row>
    <row r="860" spans="1:6" s="292" customFormat="1" x14ac:dyDescent="0.2">
      <c r="A860" s="529" t="s">
        <v>8792</v>
      </c>
      <c r="B860" s="530"/>
      <c r="C860" s="335" t="s">
        <v>3612</v>
      </c>
      <c r="D860" s="342"/>
      <c r="E860" s="308">
        <v>1880</v>
      </c>
      <c r="F860" s="308">
        <v>1880</v>
      </c>
    </row>
    <row r="861" spans="1:6" s="292" customFormat="1" x14ac:dyDescent="0.2">
      <c r="A861" s="529" t="s">
        <v>8815</v>
      </c>
      <c r="B861" s="530" t="s">
        <v>8816</v>
      </c>
      <c r="C861" s="335" t="s">
        <v>7697</v>
      </c>
      <c r="D861" s="335" t="s">
        <v>8817</v>
      </c>
      <c r="E861" s="308">
        <v>3900</v>
      </c>
      <c r="F861" s="308">
        <v>3900</v>
      </c>
    </row>
    <row r="862" spans="1:6" s="292" customFormat="1" x14ac:dyDescent="0.2">
      <c r="A862" s="529" t="s">
        <v>8792</v>
      </c>
      <c r="B862" s="530"/>
      <c r="C862" s="335" t="s">
        <v>8358</v>
      </c>
      <c r="D862" s="335" t="s">
        <v>8817</v>
      </c>
      <c r="E862" s="308">
        <v>2400</v>
      </c>
      <c r="F862" s="308">
        <v>2400</v>
      </c>
    </row>
    <row r="863" spans="1:6" s="292" customFormat="1" x14ac:dyDescent="0.2">
      <c r="A863" s="529" t="s">
        <v>8818</v>
      </c>
      <c r="B863" s="530" t="s">
        <v>8819</v>
      </c>
      <c r="C863" s="530" t="s">
        <v>8820</v>
      </c>
      <c r="D863" s="530"/>
      <c r="E863" s="308">
        <v>3804</v>
      </c>
      <c r="F863" s="308">
        <v>3804</v>
      </c>
    </row>
    <row r="864" spans="1:6" s="292" customFormat="1" x14ac:dyDescent="0.2">
      <c r="A864" s="529" t="s">
        <v>8792</v>
      </c>
      <c r="B864" s="530"/>
      <c r="C864" s="530" t="s">
        <v>8821</v>
      </c>
      <c r="D864" s="530"/>
      <c r="E864" s="308">
        <v>3623</v>
      </c>
      <c r="F864" s="308">
        <v>3623</v>
      </c>
    </row>
    <row r="865" spans="1:6" s="292" customFormat="1" x14ac:dyDescent="0.2">
      <c r="A865" s="529" t="s">
        <v>8792</v>
      </c>
      <c r="B865" s="530"/>
      <c r="C865" s="530" t="s">
        <v>8822</v>
      </c>
      <c r="D865" s="530"/>
      <c r="E865" s="308">
        <v>3450</v>
      </c>
      <c r="F865" s="308">
        <v>3450</v>
      </c>
    </row>
    <row r="866" spans="1:6" s="292" customFormat="1" x14ac:dyDescent="0.2">
      <c r="A866" s="303">
        <v>32</v>
      </c>
      <c r="B866" s="304" t="s">
        <v>38</v>
      </c>
      <c r="C866" s="304"/>
      <c r="D866" s="304"/>
      <c r="E866" s="306"/>
      <c r="F866" s="355"/>
    </row>
    <row r="867" spans="1:6" s="292" customFormat="1" x14ac:dyDescent="0.2">
      <c r="A867" s="532" t="s">
        <v>8823</v>
      </c>
      <c r="B867" s="533" t="s">
        <v>8824</v>
      </c>
      <c r="C867" s="21" t="s">
        <v>8825</v>
      </c>
      <c r="D867" s="21" t="s">
        <v>8826</v>
      </c>
      <c r="E867" s="319">
        <v>5000</v>
      </c>
      <c r="F867" s="309">
        <v>5000</v>
      </c>
    </row>
    <row r="868" spans="1:6" s="292" customFormat="1" ht="37.5" x14ac:dyDescent="0.2">
      <c r="A868" s="532" t="s">
        <v>8827</v>
      </c>
      <c r="B868" s="533"/>
      <c r="C868" s="21" t="s">
        <v>8826</v>
      </c>
      <c r="D868" s="21" t="s">
        <v>8828</v>
      </c>
      <c r="E868" s="319">
        <v>4200</v>
      </c>
      <c r="F868" s="309">
        <v>4200</v>
      </c>
    </row>
    <row r="869" spans="1:6" s="292" customFormat="1" x14ac:dyDescent="0.2">
      <c r="A869" s="532" t="s">
        <v>8829</v>
      </c>
      <c r="B869" s="533" t="s">
        <v>8830</v>
      </c>
      <c r="C869" s="533" t="s">
        <v>8434</v>
      </c>
      <c r="D869" s="524" t="s">
        <v>8831</v>
      </c>
      <c r="E869" s="319">
        <v>5700</v>
      </c>
      <c r="F869" s="535">
        <v>5700</v>
      </c>
    </row>
    <row r="870" spans="1:6" s="292" customFormat="1" x14ac:dyDescent="0.2">
      <c r="A870" s="532"/>
      <c r="B870" s="533"/>
      <c r="C870" s="533"/>
      <c r="D870" s="524"/>
      <c r="E870" s="319"/>
      <c r="F870" s="535"/>
    </row>
    <row r="871" spans="1:6" s="292" customFormat="1" ht="37.5" x14ac:dyDescent="0.2">
      <c r="A871" s="311" t="s">
        <v>8832</v>
      </c>
      <c r="B871" s="312" t="s">
        <v>8833</v>
      </c>
      <c r="C871" s="312" t="s">
        <v>8834</v>
      </c>
      <c r="D871" s="312" t="s">
        <v>8835</v>
      </c>
      <c r="E871" s="322"/>
      <c r="F871" s="317">
        <v>2240</v>
      </c>
    </row>
    <row r="872" spans="1:6" s="292" customFormat="1" ht="37.5" x14ac:dyDescent="0.2">
      <c r="A872" s="311" t="s">
        <v>8836</v>
      </c>
      <c r="B872" s="312" t="s">
        <v>8837</v>
      </c>
      <c r="C872" s="312" t="s">
        <v>8838</v>
      </c>
      <c r="D872" s="21" t="s">
        <v>7697</v>
      </c>
      <c r="E872" s="322">
        <v>2500</v>
      </c>
      <c r="F872" s="309">
        <v>2500</v>
      </c>
    </row>
    <row r="873" spans="1:6" s="292" customFormat="1" ht="37.5" x14ac:dyDescent="0.2">
      <c r="A873" s="311" t="s">
        <v>8839</v>
      </c>
      <c r="B873" s="312" t="s">
        <v>8840</v>
      </c>
      <c r="C873" s="312" t="s">
        <v>7697</v>
      </c>
      <c r="D873" s="312" t="s">
        <v>8841</v>
      </c>
      <c r="E873" s="322">
        <v>1080</v>
      </c>
      <c r="F873" s="309">
        <v>1080</v>
      </c>
    </row>
    <row r="874" spans="1:6" s="292" customFormat="1" x14ac:dyDescent="0.2">
      <c r="A874" s="532" t="s">
        <v>8842</v>
      </c>
      <c r="B874" s="533" t="s">
        <v>8843</v>
      </c>
      <c r="C874" s="533" t="s">
        <v>8841</v>
      </c>
      <c r="D874" s="533" t="s">
        <v>8844</v>
      </c>
      <c r="E874" s="537">
        <v>1080</v>
      </c>
      <c r="F874" s="535">
        <v>5000</v>
      </c>
    </row>
    <row r="875" spans="1:6" s="292" customFormat="1" x14ac:dyDescent="0.2">
      <c r="A875" s="532" t="s">
        <v>8827</v>
      </c>
      <c r="B875" s="533"/>
      <c r="C875" s="533"/>
      <c r="D875" s="533"/>
      <c r="E875" s="537"/>
      <c r="F875" s="535"/>
    </row>
    <row r="876" spans="1:6" s="292" customFormat="1" x14ac:dyDescent="0.2">
      <c r="A876" s="311" t="s">
        <v>8845</v>
      </c>
      <c r="B876" s="312" t="s">
        <v>8846</v>
      </c>
      <c r="C876" s="312" t="s">
        <v>8847</v>
      </c>
      <c r="D876" s="312" t="s">
        <v>8848</v>
      </c>
      <c r="E876" s="317"/>
      <c r="F876" s="317">
        <v>2000</v>
      </c>
    </row>
    <row r="877" spans="1:6" s="292" customFormat="1" ht="37.5" x14ac:dyDescent="0.2">
      <c r="A877" s="23" t="s">
        <v>8849</v>
      </c>
      <c r="B877" s="21" t="s">
        <v>8850</v>
      </c>
      <c r="C877" s="312" t="s">
        <v>8830</v>
      </c>
      <c r="D877" s="21" t="s">
        <v>8851</v>
      </c>
      <c r="E877" s="319">
        <v>4810</v>
      </c>
      <c r="F877" s="309">
        <v>4810</v>
      </c>
    </row>
    <row r="878" spans="1:6" s="292" customFormat="1" x14ac:dyDescent="0.2">
      <c r="A878" s="311" t="s">
        <v>8852</v>
      </c>
      <c r="B878" s="312" t="s">
        <v>8853</v>
      </c>
      <c r="C878" s="312" t="s">
        <v>8830</v>
      </c>
      <c r="D878" s="312" t="s">
        <v>8854</v>
      </c>
      <c r="E878" s="319">
        <v>4810</v>
      </c>
      <c r="F878" s="309">
        <v>4810</v>
      </c>
    </row>
    <row r="879" spans="1:6" s="292" customFormat="1" ht="37.5" x14ac:dyDescent="0.2">
      <c r="A879" s="311" t="s">
        <v>8855</v>
      </c>
      <c r="B879" s="312" t="s">
        <v>8856</v>
      </c>
      <c r="C879" s="312" t="s">
        <v>8830</v>
      </c>
      <c r="D879" s="312" t="s">
        <v>8857</v>
      </c>
      <c r="E879" s="319">
        <v>5920</v>
      </c>
      <c r="F879" s="309">
        <v>5920</v>
      </c>
    </row>
    <row r="880" spans="1:6" s="292" customFormat="1" x14ac:dyDescent="0.2">
      <c r="A880" s="311" t="s">
        <v>8858</v>
      </c>
      <c r="B880" s="312" t="s">
        <v>8859</v>
      </c>
      <c r="C880" s="312" t="s">
        <v>8830</v>
      </c>
      <c r="D880" s="312" t="s">
        <v>8860</v>
      </c>
      <c r="E880" s="317"/>
      <c r="F880" s="309">
        <v>5000</v>
      </c>
    </row>
    <row r="881" spans="1:6" s="292" customFormat="1" ht="37.5" x14ac:dyDescent="0.2">
      <c r="A881" s="311" t="s">
        <v>8861</v>
      </c>
      <c r="B881" s="312" t="s">
        <v>8862</v>
      </c>
      <c r="C881" s="312" t="s">
        <v>8863</v>
      </c>
      <c r="D881" s="312" t="s">
        <v>8864</v>
      </c>
      <c r="E881" s="317"/>
      <c r="F881" s="309">
        <v>2000</v>
      </c>
    </row>
    <row r="882" spans="1:6" s="294" customFormat="1" ht="37.5" x14ac:dyDescent="0.2">
      <c r="A882" s="23" t="s">
        <v>8865</v>
      </c>
      <c r="B882" s="21" t="s">
        <v>8866</v>
      </c>
      <c r="C882" s="312" t="s">
        <v>8837</v>
      </c>
      <c r="D882" s="21" t="s">
        <v>8867</v>
      </c>
      <c r="E882" s="322">
        <v>756</v>
      </c>
      <c r="F882" s="309">
        <v>756</v>
      </c>
    </row>
    <row r="883" spans="1:6" s="294" customFormat="1" x14ac:dyDescent="0.2">
      <c r="A883" s="523" t="s">
        <v>8868</v>
      </c>
      <c r="B883" s="524" t="s">
        <v>8869</v>
      </c>
      <c r="C883" s="524" t="s">
        <v>8870</v>
      </c>
      <c r="D883" s="524"/>
      <c r="E883" s="319">
        <v>5115</v>
      </c>
      <c r="F883" s="309">
        <v>5115</v>
      </c>
    </row>
    <row r="884" spans="1:6" s="294" customFormat="1" x14ac:dyDescent="0.2">
      <c r="A884" s="523" t="s">
        <v>8827</v>
      </c>
      <c r="B884" s="524"/>
      <c r="C884" s="524" t="s">
        <v>8871</v>
      </c>
      <c r="D884" s="524"/>
      <c r="E884" s="349">
        <v>3928</v>
      </c>
      <c r="F884" s="309">
        <v>3928</v>
      </c>
    </row>
    <row r="885" spans="1:6" s="294" customFormat="1" x14ac:dyDescent="0.2">
      <c r="A885" s="523" t="s">
        <v>8827</v>
      </c>
      <c r="B885" s="524"/>
      <c r="C885" s="524" t="s">
        <v>8872</v>
      </c>
      <c r="D885" s="524"/>
      <c r="E885" s="349">
        <v>3928</v>
      </c>
      <c r="F885" s="309">
        <v>3928</v>
      </c>
    </row>
    <row r="886" spans="1:6" s="294" customFormat="1" x14ac:dyDescent="0.2">
      <c r="A886" s="523" t="s">
        <v>8827</v>
      </c>
      <c r="B886" s="524"/>
      <c r="C886" s="524" t="s">
        <v>8873</v>
      </c>
      <c r="D886" s="524"/>
      <c r="E886" s="349">
        <v>3928</v>
      </c>
      <c r="F886" s="309">
        <v>3928</v>
      </c>
    </row>
    <row r="887" spans="1:6" s="294" customFormat="1" x14ac:dyDescent="0.2">
      <c r="A887" s="523" t="s">
        <v>8827</v>
      </c>
      <c r="B887" s="524"/>
      <c r="C887" s="524" t="s">
        <v>8874</v>
      </c>
      <c r="D887" s="524"/>
      <c r="E887" s="349">
        <v>3928</v>
      </c>
      <c r="F887" s="309">
        <v>3928</v>
      </c>
    </row>
    <row r="888" spans="1:6" s="294" customFormat="1" x14ac:dyDescent="0.2">
      <c r="A888" s="523" t="s">
        <v>8827</v>
      </c>
      <c r="B888" s="524"/>
      <c r="C888" s="524" t="s">
        <v>8875</v>
      </c>
      <c r="D888" s="524"/>
      <c r="E888" s="349">
        <v>3928</v>
      </c>
      <c r="F888" s="309">
        <v>3928</v>
      </c>
    </row>
    <row r="889" spans="1:6" s="294" customFormat="1" x14ac:dyDescent="0.2">
      <c r="A889" s="523" t="s">
        <v>8827</v>
      </c>
      <c r="B889" s="524"/>
      <c r="C889" s="524" t="s">
        <v>8876</v>
      </c>
      <c r="D889" s="524"/>
      <c r="E889" s="349">
        <v>3928</v>
      </c>
      <c r="F889" s="309">
        <v>3928</v>
      </c>
    </row>
    <row r="890" spans="1:6" s="294" customFormat="1" ht="56.25" x14ac:dyDescent="0.2">
      <c r="A890" s="23" t="s">
        <v>8877</v>
      </c>
      <c r="B890" s="21" t="s">
        <v>8878</v>
      </c>
      <c r="C890" s="21" t="s">
        <v>7884</v>
      </c>
      <c r="D890" s="21"/>
      <c r="E890" s="349">
        <v>4810</v>
      </c>
      <c r="F890" s="309">
        <v>4810</v>
      </c>
    </row>
    <row r="891" spans="1:6" s="294" customFormat="1" x14ac:dyDescent="0.2">
      <c r="A891" s="523" t="s">
        <v>8879</v>
      </c>
      <c r="B891" s="524" t="s">
        <v>8880</v>
      </c>
      <c r="C891" s="524" t="s">
        <v>7884</v>
      </c>
      <c r="D891" s="524"/>
      <c r="E891" s="534">
        <v>5610</v>
      </c>
      <c r="F891" s="535">
        <v>5000</v>
      </c>
    </row>
    <row r="892" spans="1:6" s="294" customFormat="1" x14ac:dyDescent="0.2">
      <c r="A892" s="523" t="s">
        <v>8827</v>
      </c>
      <c r="B892" s="524"/>
      <c r="C892" s="524"/>
      <c r="D892" s="524"/>
      <c r="E892" s="534"/>
      <c r="F892" s="535"/>
    </row>
    <row r="893" spans="1:6" s="294" customFormat="1" x14ac:dyDescent="0.2">
      <c r="A893" s="523" t="s">
        <v>8827</v>
      </c>
      <c r="B893" s="524"/>
      <c r="C893" s="524"/>
      <c r="D893" s="524"/>
      <c r="E893" s="534"/>
      <c r="F893" s="535"/>
    </row>
    <row r="894" spans="1:6" s="294" customFormat="1" x14ac:dyDescent="0.2">
      <c r="A894" s="523" t="s">
        <v>8827</v>
      </c>
      <c r="B894" s="524"/>
      <c r="C894" s="524"/>
      <c r="D894" s="524"/>
      <c r="E894" s="534"/>
      <c r="F894" s="535"/>
    </row>
    <row r="895" spans="1:6" s="292" customFormat="1" x14ac:dyDescent="0.2">
      <c r="A895" s="303">
        <v>33</v>
      </c>
      <c r="B895" s="304" t="s">
        <v>39</v>
      </c>
      <c r="C895" s="304"/>
      <c r="D895" s="304"/>
      <c r="E895" s="306"/>
      <c r="F895" s="355"/>
    </row>
    <row r="896" spans="1:6" s="292" customFormat="1" ht="37.5" x14ac:dyDescent="0.2">
      <c r="A896" s="532" t="s">
        <v>8881</v>
      </c>
      <c r="B896" s="533" t="s">
        <v>8882</v>
      </c>
      <c r="C896" s="312" t="s">
        <v>8883</v>
      </c>
      <c r="D896" s="312" t="s">
        <v>8884</v>
      </c>
      <c r="E896" s="314">
        <v>820</v>
      </c>
      <c r="F896" s="309">
        <v>820</v>
      </c>
    </row>
    <row r="897" spans="1:6" s="292" customFormat="1" ht="56.25" x14ac:dyDescent="0.2">
      <c r="A897" s="532" t="s">
        <v>8885</v>
      </c>
      <c r="B897" s="533"/>
      <c r="C897" s="312" t="s">
        <v>8886</v>
      </c>
      <c r="D897" s="312" t="s">
        <v>8887</v>
      </c>
      <c r="E897" s="314">
        <v>1060</v>
      </c>
      <c r="F897" s="309">
        <v>1060</v>
      </c>
    </row>
    <row r="898" spans="1:6" s="292" customFormat="1" ht="37.5" x14ac:dyDescent="0.2">
      <c r="A898" s="532" t="s">
        <v>8885</v>
      </c>
      <c r="B898" s="533"/>
      <c r="C898" s="312" t="s">
        <v>8888</v>
      </c>
      <c r="D898" s="312" t="s">
        <v>8889</v>
      </c>
      <c r="E898" s="314">
        <v>820</v>
      </c>
      <c r="F898" s="309">
        <v>820</v>
      </c>
    </row>
    <row r="899" spans="1:6" s="292" customFormat="1" ht="37.5" x14ac:dyDescent="0.2">
      <c r="A899" s="532" t="s">
        <v>8890</v>
      </c>
      <c r="B899" s="533" t="s">
        <v>8891</v>
      </c>
      <c r="C899" s="312" t="s">
        <v>8892</v>
      </c>
      <c r="D899" s="312" t="s">
        <v>8893</v>
      </c>
      <c r="E899" s="51">
        <v>2240</v>
      </c>
      <c r="F899" s="309">
        <v>2240</v>
      </c>
    </row>
    <row r="900" spans="1:6" s="292" customFormat="1" x14ac:dyDescent="0.2">
      <c r="A900" s="532" t="s">
        <v>8885</v>
      </c>
      <c r="B900" s="533"/>
      <c r="C900" s="312" t="s">
        <v>8894</v>
      </c>
      <c r="D900" s="312" t="s">
        <v>8895</v>
      </c>
      <c r="E900" s="51">
        <v>2250</v>
      </c>
      <c r="F900" s="309">
        <v>2250</v>
      </c>
    </row>
    <row r="901" spans="1:6" s="292" customFormat="1" x14ac:dyDescent="0.2">
      <c r="A901" s="532" t="s">
        <v>8885</v>
      </c>
      <c r="B901" s="533"/>
      <c r="C901" s="312" t="s">
        <v>8896</v>
      </c>
      <c r="D901" s="312" t="s">
        <v>8897</v>
      </c>
      <c r="E901" s="314"/>
      <c r="F901" s="322">
        <v>2240</v>
      </c>
    </row>
    <row r="902" spans="1:6" s="292" customFormat="1" ht="37.5" x14ac:dyDescent="0.2">
      <c r="A902" s="532" t="s">
        <v>8885</v>
      </c>
      <c r="B902" s="533"/>
      <c r="C902" s="312" t="s">
        <v>8897</v>
      </c>
      <c r="D902" s="312" t="s">
        <v>8898</v>
      </c>
      <c r="E902" s="314"/>
      <c r="F902" s="309">
        <v>1600</v>
      </c>
    </row>
    <row r="903" spans="1:6" s="292" customFormat="1" x14ac:dyDescent="0.2">
      <c r="A903" s="532" t="s">
        <v>8885</v>
      </c>
      <c r="B903" s="533"/>
      <c r="C903" s="312" t="s">
        <v>8899</v>
      </c>
      <c r="D903" s="312" t="s">
        <v>8900</v>
      </c>
      <c r="E903" s="317"/>
      <c r="F903" s="309">
        <v>1200</v>
      </c>
    </row>
    <row r="904" spans="1:6" s="292" customFormat="1" ht="37.5" x14ac:dyDescent="0.2">
      <c r="A904" s="311" t="s">
        <v>8901</v>
      </c>
      <c r="B904" s="312" t="s">
        <v>8902</v>
      </c>
      <c r="C904" s="312" t="s">
        <v>8903</v>
      </c>
      <c r="D904" s="312" t="s">
        <v>8904</v>
      </c>
      <c r="E904" s="317"/>
      <c r="F904" s="309">
        <v>1200</v>
      </c>
    </row>
    <row r="905" spans="1:6" s="292" customFormat="1" ht="75" x14ac:dyDescent="0.2">
      <c r="A905" s="311" t="s">
        <v>8905</v>
      </c>
      <c r="B905" s="312" t="s">
        <v>8843</v>
      </c>
      <c r="C905" s="312" t="s">
        <v>8906</v>
      </c>
      <c r="D905" s="312" t="s">
        <v>8907</v>
      </c>
      <c r="E905" s="314">
        <v>940</v>
      </c>
      <c r="F905" s="309">
        <v>940</v>
      </c>
    </row>
    <row r="906" spans="1:6" s="299" customFormat="1" x14ac:dyDescent="0.2">
      <c r="A906" s="311" t="s">
        <v>8908</v>
      </c>
      <c r="B906" s="312" t="s">
        <v>8909</v>
      </c>
      <c r="C906" s="312" t="s">
        <v>8910</v>
      </c>
      <c r="D906" s="312" t="s">
        <v>8911</v>
      </c>
      <c r="E906" s="317"/>
      <c r="F906" s="309">
        <v>1030</v>
      </c>
    </row>
    <row r="907" spans="1:6" s="292" customFormat="1" x14ac:dyDescent="0.2">
      <c r="A907" s="532" t="s">
        <v>8912</v>
      </c>
      <c r="B907" s="533" t="s">
        <v>8913</v>
      </c>
      <c r="C907" s="312" t="s">
        <v>8914</v>
      </c>
      <c r="D907" s="312" t="s">
        <v>8915</v>
      </c>
      <c r="E907" s="317"/>
      <c r="F907" s="309">
        <v>2000</v>
      </c>
    </row>
    <row r="908" spans="1:6" s="292" customFormat="1" x14ac:dyDescent="0.2">
      <c r="A908" s="532" t="s">
        <v>8885</v>
      </c>
      <c r="B908" s="533"/>
      <c r="C908" s="312" t="s">
        <v>8916</v>
      </c>
      <c r="D908" s="312" t="s">
        <v>8917</v>
      </c>
      <c r="E908" s="317"/>
      <c r="F908" s="309">
        <v>2000</v>
      </c>
    </row>
    <row r="909" spans="1:6" s="292" customFormat="1" ht="37.5" x14ac:dyDescent="0.2">
      <c r="A909" s="532" t="s">
        <v>8885</v>
      </c>
      <c r="B909" s="533"/>
      <c r="C909" s="312" t="s">
        <v>8918</v>
      </c>
      <c r="D909" s="312" t="s">
        <v>8919</v>
      </c>
      <c r="E909" s="317"/>
      <c r="F909" s="309">
        <v>1800</v>
      </c>
    </row>
    <row r="910" spans="1:6" s="292" customFormat="1" ht="37.5" x14ac:dyDescent="0.2">
      <c r="A910" s="311" t="s">
        <v>8920</v>
      </c>
      <c r="B910" s="312" t="s">
        <v>8921</v>
      </c>
      <c r="C910" s="312" t="s">
        <v>8844</v>
      </c>
      <c r="D910" s="312" t="s">
        <v>8922</v>
      </c>
      <c r="E910" s="317"/>
      <c r="F910" s="314">
        <v>940</v>
      </c>
    </row>
    <row r="911" spans="1:6" s="292" customFormat="1" ht="37.5" x14ac:dyDescent="0.2">
      <c r="A911" s="311" t="s">
        <v>8923</v>
      </c>
      <c r="B911" s="312" t="s">
        <v>8846</v>
      </c>
      <c r="C911" s="312" t="s">
        <v>8924</v>
      </c>
      <c r="D911" s="312" t="s">
        <v>8925</v>
      </c>
      <c r="E911" s="317"/>
      <c r="F911" s="309">
        <v>2000</v>
      </c>
    </row>
    <row r="912" spans="1:6" s="292" customFormat="1" x14ac:dyDescent="0.2">
      <c r="A912" s="532" t="s">
        <v>8926</v>
      </c>
      <c r="B912" s="533" t="s">
        <v>8927</v>
      </c>
      <c r="C912" s="533" t="s">
        <v>8928</v>
      </c>
      <c r="D912" s="533"/>
      <c r="E912" s="316">
        <v>3381</v>
      </c>
      <c r="F912" s="309">
        <v>3381</v>
      </c>
    </row>
    <row r="913" spans="1:6" s="292" customFormat="1" x14ac:dyDescent="0.2">
      <c r="A913" s="532" t="s">
        <v>8885</v>
      </c>
      <c r="B913" s="533"/>
      <c r="C913" s="533" t="s">
        <v>8929</v>
      </c>
      <c r="D913" s="533"/>
      <c r="E913" s="316"/>
      <c r="F913" s="316">
        <v>3000</v>
      </c>
    </row>
    <row r="914" spans="1:6" s="292" customFormat="1" x14ac:dyDescent="0.2">
      <c r="A914" s="532" t="s">
        <v>8930</v>
      </c>
      <c r="B914" s="533" t="s">
        <v>8931</v>
      </c>
      <c r="C914" s="533" t="s">
        <v>8932</v>
      </c>
      <c r="D914" s="533"/>
      <c r="E914" s="315">
        <v>2485</v>
      </c>
      <c r="F914" s="309">
        <v>2485</v>
      </c>
    </row>
    <row r="915" spans="1:6" s="292" customFormat="1" x14ac:dyDescent="0.2">
      <c r="A915" s="532" t="s">
        <v>8885</v>
      </c>
      <c r="B915" s="533"/>
      <c r="C915" s="533" t="s">
        <v>8933</v>
      </c>
      <c r="D915" s="533"/>
      <c r="E915" s="315">
        <v>2007</v>
      </c>
      <c r="F915" s="309">
        <v>2007</v>
      </c>
    </row>
    <row r="916" spans="1:6" s="299" customFormat="1" x14ac:dyDescent="0.2">
      <c r="A916" s="311" t="s">
        <v>8934</v>
      </c>
      <c r="B916" s="312" t="s">
        <v>8935</v>
      </c>
      <c r="C916" s="533" t="s">
        <v>8929</v>
      </c>
      <c r="D916" s="533"/>
      <c r="E916" s="36">
        <v>1494.9999999999998</v>
      </c>
      <c r="F916" s="309">
        <v>1494.9999999999998</v>
      </c>
    </row>
    <row r="917" spans="1:6" s="291" customFormat="1" x14ac:dyDescent="0.2">
      <c r="A917" s="303">
        <v>34</v>
      </c>
      <c r="B917" s="304" t="s">
        <v>40</v>
      </c>
      <c r="C917" s="304"/>
      <c r="D917" s="304"/>
      <c r="E917" s="306"/>
      <c r="F917" s="355"/>
    </row>
    <row r="918" spans="1:6" s="292" customFormat="1" ht="37.5" x14ac:dyDescent="0.2">
      <c r="A918" s="532" t="s">
        <v>8936</v>
      </c>
      <c r="B918" s="533" t="s">
        <v>8937</v>
      </c>
      <c r="C918" s="312" t="s">
        <v>8938</v>
      </c>
      <c r="D918" s="312" t="s">
        <v>8939</v>
      </c>
      <c r="E918" s="314">
        <v>2100</v>
      </c>
      <c r="F918" s="308">
        <v>2100</v>
      </c>
    </row>
    <row r="919" spans="1:6" s="292" customFormat="1" x14ac:dyDescent="0.2">
      <c r="A919" s="532"/>
      <c r="B919" s="533"/>
      <c r="C919" s="533" t="s">
        <v>8939</v>
      </c>
      <c r="D919" s="533" t="s">
        <v>2678</v>
      </c>
      <c r="E919" s="314">
        <v>1861.9999999999998</v>
      </c>
      <c r="F919" s="526">
        <v>1861.9999999999998</v>
      </c>
    </row>
    <row r="920" spans="1:6" s="292" customFormat="1" x14ac:dyDescent="0.2">
      <c r="A920" s="532"/>
      <c r="B920" s="533"/>
      <c r="C920" s="533"/>
      <c r="D920" s="533"/>
      <c r="E920" s="314"/>
      <c r="F920" s="526"/>
    </row>
    <row r="921" spans="1:6" s="292" customFormat="1" ht="37.5" x14ac:dyDescent="0.2">
      <c r="A921" s="311" t="s">
        <v>8940</v>
      </c>
      <c r="B921" s="312" t="s">
        <v>8941</v>
      </c>
      <c r="C921" s="312" t="s">
        <v>8942</v>
      </c>
      <c r="D921" s="312" t="s">
        <v>8943</v>
      </c>
      <c r="E921" s="314">
        <v>1175</v>
      </c>
      <c r="F921" s="308">
        <v>1175</v>
      </c>
    </row>
    <row r="922" spans="1:6" s="292" customFormat="1" x14ac:dyDescent="0.2">
      <c r="A922" s="311" t="s">
        <v>8944</v>
      </c>
      <c r="B922" s="312" t="s">
        <v>8882</v>
      </c>
      <c r="C922" s="312" t="s">
        <v>8943</v>
      </c>
      <c r="D922" s="312" t="s">
        <v>8945</v>
      </c>
      <c r="E922" s="314">
        <v>1175</v>
      </c>
      <c r="F922" s="308">
        <v>1175</v>
      </c>
    </row>
    <row r="923" spans="1:6" s="292" customFormat="1" x14ac:dyDescent="0.2">
      <c r="A923" s="311" t="s">
        <v>8946</v>
      </c>
      <c r="B923" s="312"/>
      <c r="C923" s="312"/>
      <c r="D923" s="312"/>
      <c r="E923" s="314"/>
      <c r="F923" s="308"/>
    </row>
    <row r="924" spans="1:6" s="292" customFormat="1" x14ac:dyDescent="0.2">
      <c r="A924" s="532" t="s">
        <v>8946</v>
      </c>
      <c r="B924" s="533" t="s">
        <v>8943</v>
      </c>
      <c r="C924" s="312" t="s">
        <v>8947</v>
      </c>
      <c r="D924" s="312" t="s">
        <v>8948</v>
      </c>
      <c r="E924" s="314">
        <v>1272</v>
      </c>
      <c r="F924" s="308">
        <v>1272</v>
      </c>
    </row>
    <row r="925" spans="1:6" s="292" customFormat="1" x14ac:dyDescent="0.2">
      <c r="A925" s="532" t="s">
        <v>8949</v>
      </c>
      <c r="B925" s="533"/>
      <c r="C925" s="312"/>
      <c r="D925" s="312"/>
      <c r="E925" s="314"/>
      <c r="F925" s="308"/>
    </row>
    <row r="926" spans="1:6" s="292" customFormat="1" x14ac:dyDescent="0.2">
      <c r="A926" s="532" t="s">
        <v>8949</v>
      </c>
      <c r="B926" s="533"/>
      <c r="C926" s="312"/>
      <c r="D926" s="312"/>
      <c r="E926" s="315"/>
      <c r="F926" s="308"/>
    </row>
    <row r="927" spans="1:6" s="292" customFormat="1" ht="37.5" x14ac:dyDescent="0.2">
      <c r="A927" s="532" t="s">
        <v>8950</v>
      </c>
      <c r="B927" s="533" t="s">
        <v>8951</v>
      </c>
      <c r="C927" s="312" t="s">
        <v>8952</v>
      </c>
      <c r="D927" s="312" t="s">
        <v>8953</v>
      </c>
      <c r="E927" s="315">
        <v>2363</v>
      </c>
      <c r="F927" s="308">
        <v>2363</v>
      </c>
    </row>
    <row r="928" spans="1:6" s="292" customFormat="1" ht="37.5" x14ac:dyDescent="0.2">
      <c r="A928" s="532" t="s">
        <v>8949</v>
      </c>
      <c r="B928" s="533"/>
      <c r="C928" s="312" t="s">
        <v>8954</v>
      </c>
      <c r="D928" s="312" t="s">
        <v>8955</v>
      </c>
      <c r="E928" s="315">
        <v>2363</v>
      </c>
      <c r="F928" s="308">
        <v>2363</v>
      </c>
    </row>
    <row r="929" spans="1:6" s="292" customFormat="1" ht="37.5" x14ac:dyDescent="0.2">
      <c r="A929" s="532" t="s">
        <v>8949</v>
      </c>
      <c r="B929" s="533"/>
      <c r="C929" s="312" t="s">
        <v>8952</v>
      </c>
      <c r="D929" s="312" t="s">
        <v>8956</v>
      </c>
      <c r="E929" s="314">
        <v>1760</v>
      </c>
      <c r="F929" s="308">
        <v>1760</v>
      </c>
    </row>
    <row r="930" spans="1:6" s="292" customFormat="1" x14ac:dyDescent="0.2">
      <c r="A930" s="532" t="s">
        <v>8949</v>
      </c>
      <c r="B930" s="533"/>
      <c r="C930" s="312" t="s">
        <v>8957</v>
      </c>
      <c r="D930" s="312" t="s">
        <v>8948</v>
      </c>
      <c r="E930" s="315">
        <v>1575</v>
      </c>
      <c r="F930" s="308">
        <v>1575</v>
      </c>
    </row>
    <row r="931" spans="1:6" s="292" customFormat="1" ht="37.5" x14ac:dyDescent="0.2">
      <c r="A931" s="23" t="s">
        <v>8958</v>
      </c>
      <c r="B931" s="21" t="s">
        <v>8959</v>
      </c>
      <c r="C931" s="21" t="s">
        <v>8960</v>
      </c>
      <c r="D931" s="21" t="s">
        <v>8961</v>
      </c>
      <c r="E931" s="315">
        <v>2100</v>
      </c>
      <c r="F931" s="308">
        <v>2100</v>
      </c>
    </row>
    <row r="932" spans="1:6" s="292" customFormat="1" x14ac:dyDescent="0.2">
      <c r="A932" s="303">
        <v>35</v>
      </c>
      <c r="B932" s="304" t="s">
        <v>41</v>
      </c>
      <c r="C932" s="304"/>
      <c r="D932" s="304"/>
      <c r="E932" s="306"/>
      <c r="F932" s="355"/>
    </row>
    <row r="933" spans="1:6" s="292" customFormat="1" x14ac:dyDescent="0.2">
      <c r="A933" s="523" t="s">
        <v>4386</v>
      </c>
      <c r="B933" s="524" t="s">
        <v>8833</v>
      </c>
      <c r="C933" s="21" t="s">
        <v>8962</v>
      </c>
      <c r="D933" s="21" t="s">
        <v>8963</v>
      </c>
      <c r="E933" s="51">
        <v>2500</v>
      </c>
      <c r="F933" s="309">
        <f t="shared" ref="F933:F938" si="10">E933</f>
        <v>2500</v>
      </c>
    </row>
    <row r="934" spans="1:6" s="292" customFormat="1" ht="37.5" x14ac:dyDescent="0.2">
      <c r="A934" s="523" t="s">
        <v>8964</v>
      </c>
      <c r="B934" s="524"/>
      <c r="C934" s="21" t="s">
        <v>8965</v>
      </c>
      <c r="D934" s="21" t="s">
        <v>8966</v>
      </c>
      <c r="E934" s="51">
        <v>2240</v>
      </c>
      <c r="F934" s="309">
        <f t="shared" si="10"/>
        <v>2240</v>
      </c>
    </row>
    <row r="935" spans="1:6" s="292" customFormat="1" x14ac:dyDescent="0.2">
      <c r="A935" s="532" t="s">
        <v>4387</v>
      </c>
      <c r="B935" s="533" t="s">
        <v>8967</v>
      </c>
      <c r="C935" s="312" t="s">
        <v>8963</v>
      </c>
      <c r="D935" s="312" t="s">
        <v>8968</v>
      </c>
      <c r="E935" s="350">
        <v>3639.9999999999995</v>
      </c>
      <c r="F935" s="309">
        <f t="shared" si="10"/>
        <v>3639.9999999999995</v>
      </c>
    </row>
    <row r="936" spans="1:6" s="292" customFormat="1" ht="37.5" x14ac:dyDescent="0.2">
      <c r="A936" s="532" t="s">
        <v>8964</v>
      </c>
      <c r="B936" s="533"/>
      <c r="C936" s="312" t="s">
        <v>8969</v>
      </c>
      <c r="D936" s="312" t="s">
        <v>8970</v>
      </c>
      <c r="E936" s="350">
        <v>4000</v>
      </c>
      <c r="F936" s="309">
        <f t="shared" si="10"/>
        <v>4000</v>
      </c>
    </row>
    <row r="937" spans="1:6" s="292" customFormat="1" ht="37.5" x14ac:dyDescent="0.2">
      <c r="A937" s="532" t="s">
        <v>8964</v>
      </c>
      <c r="B937" s="533"/>
      <c r="C937" s="312" t="s">
        <v>8971</v>
      </c>
      <c r="D937" s="312" t="s">
        <v>8972</v>
      </c>
      <c r="E937" s="350">
        <v>4800</v>
      </c>
      <c r="F937" s="309">
        <f t="shared" si="10"/>
        <v>4800</v>
      </c>
    </row>
    <row r="938" spans="1:6" s="292" customFormat="1" x14ac:dyDescent="0.2">
      <c r="A938" s="532" t="s">
        <v>8964</v>
      </c>
      <c r="B938" s="533"/>
      <c r="C938" s="533" t="s">
        <v>8973</v>
      </c>
      <c r="D938" s="533" t="s">
        <v>8974</v>
      </c>
      <c r="E938" s="534">
        <v>2760</v>
      </c>
      <c r="F938" s="535">
        <f t="shared" si="10"/>
        <v>2760</v>
      </c>
    </row>
    <row r="939" spans="1:6" s="292" customFormat="1" x14ac:dyDescent="0.2">
      <c r="A939" s="532" t="s">
        <v>8964</v>
      </c>
      <c r="B939" s="533"/>
      <c r="C939" s="533"/>
      <c r="D939" s="533"/>
      <c r="E939" s="534"/>
      <c r="F939" s="535"/>
    </row>
    <row r="940" spans="1:6" s="292" customFormat="1" ht="37.5" x14ac:dyDescent="0.2">
      <c r="A940" s="532" t="s">
        <v>8964</v>
      </c>
      <c r="B940" s="533"/>
      <c r="C940" s="312" t="s">
        <v>8974</v>
      </c>
      <c r="D940" s="312" t="s">
        <v>8975</v>
      </c>
      <c r="E940" s="350">
        <v>2240</v>
      </c>
      <c r="F940" s="309">
        <f>E940</f>
        <v>2240</v>
      </c>
    </row>
    <row r="941" spans="1:6" s="292" customFormat="1" ht="37.5" x14ac:dyDescent="0.2">
      <c r="A941" s="23" t="s">
        <v>4388</v>
      </c>
      <c r="B941" s="21" t="s">
        <v>8943</v>
      </c>
      <c r="C941" s="21" t="s">
        <v>8976</v>
      </c>
      <c r="D941" s="21" t="s">
        <v>6780</v>
      </c>
      <c r="E941" s="36">
        <v>1575</v>
      </c>
      <c r="F941" s="309">
        <f>E941</f>
        <v>1575</v>
      </c>
    </row>
    <row r="942" spans="1:6" s="292" customFormat="1" ht="37.5" x14ac:dyDescent="0.2">
      <c r="A942" s="532" t="s">
        <v>4389</v>
      </c>
      <c r="B942" s="533" t="s">
        <v>8977</v>
      </c>
      <c r="C942" s="312" t="s">
        <v>8978</v>
      </c>
      <c r="D942" s="335" t="s">
        <v>8979</v>
      </c>
      <c r="E942" s="319">
        <v>4800</v>
      </c>
      <c r="F942" s="309">
        <f>E942</f>
        <v>4800</v>
      </c>
    </row>
    <row r="943" spans="1:6" s="292" customFormat="1" x14ac:dyDescent="0.2">
      <c r="A943" s="532" t="s">
        <v>8964</v>
      </c>
      <c r="B943" s="533"/>
      <c r="C943" s="530" t="s">
        <v>8979</v>
      </c>
      <c r="D943" s="530" t="s">
        <v>8980</v>
      </c>
      <c r="E943" s="536">
        <v>3400</v>
      </c>
      <c r="F943" s="535">
        <f>E943</f>
        <v>3400</v>
      </c>
    </row>
    <row r="944" spans="1:6" s="292" customFormat="1" x14ac:dyDescent="0.2">
      <c r="A944" s="532" t="s">
        <v>8964</v>
      </c>
      <c r="B944" s="533"/>
      <c r="C944" s="530"/>
      <c r="D944" s="530"/>
      <c r="E944" s="536"/>
      <c r="F944" s="535"/>
    </row>
    <row r="945" spans="1:6" s="292" customFormat="1" ht="37.5" x14ac:dyDescent="0.2">
      <c r="A945" s="532" t="s">
        <v>4390</v>
      </c>
      <c r="B945" s="533" t="s">
        <v>7748</v>
      </c>
      <c r="C945" s="335" t="s">
        <v>8981</v>
      </c>
      <c r="D945" s="335" t="s">
        <v>8982</v>
      </c>
      <c r="E945" s="350">
        <v>3449.9999999999995</v>
      </c>
      <c r="F945" s="309">
        <f t="shared" ref="F945:F992" si="11">E945</f>
        <v>3449.9999999999995</v>
      </c>
    </row>
    <row r="946" spans="1:6" s="292" customFormat="1" ht="37.5" x14ac:dyDescent="0.2">
      <c r="A946" s="532" t="s">
        <v>8964</v>
      </c>
      <c r="B946" s="533"/>
      <c r="C946" s="312" t="s">
        <v>8978</v>
      </c>
      <c r="D946" s="335" t="s">
        <v>8979</v>
      </c>
      <c r="E946" s="350">
        <v>4800</v>
      </c>
      <c r="F946" s="309">
        <f t="shared" si="11"/>
        <v>4800</v>
      </c>
    </row>
    <row r="947" spans="1:6" s="292" customFormat="1" ht="37.5" x14ac:dyDescent="0.2">
      <c r="A947" s="311" t="s">
        <v>4391</v>
      </c>
      <c r="B947" s="312" t="s">
        <v>8983</v>
      </c>
      <c r="C947" s="312" t="s">
        <v>8984</v>
      </c>
      <c r="D947" s="312" t="s">
        <v>4207</v>
      </c>
      <c r="E947" s="350">
        <v>4250</v>
      </c>
      <c r="F947" s="309">
        <f t="shared" si="11"/>
        <v>4250</v>
      </c>
    </row>
    <row r="948" spans="1:6" s="292" customFormat="1" ht="37.5" x14ac:dyDescent="0.2">
      <c r="A948" s="311" t="s">
        <v>4392</v>
      </c>
      <c r="B948" s="312" t="s">
        <v>8985</v>
      </c>
      <c r="C948" s="312" t="s">
        <v>8978</v>
      </c>
      <c r="D948" s="335" t="s">
        <v>8979</v>
      </c>
      <c r="E948" s="350">
        <v>4400</v>
      </c>
      <c r="F948" s="309">
        <f t="shared" si="11"/>
        <v>4400</v>
      </c>
    </row>
    <row r="949" spans="1:6" s="292" customFormat="1" ht="37.5" x14ac:dyDescent="0.2">
      <c r="A949" s="532" t="s">
        <v>4393</v>
      </c>
      <c r="B949" s="533" t="s">
        <v>8986</v>
      </c>
      <c r="C949" s="312" t="s">
        <v>8978</v>
      </c>
      <c r="D949" s="335" t="s">
        <v>8979</v>
      </c>
      <c r="E949" s="350">
        <v>4400</v>
      </c>
      <c r="F949" s="309">
        <f t="shared" si="11"/>
        <v>4400</v>
      </c>
    </row>
    <row r="950" spans="1:6" s="292" customFormat="1" x14ac:dyDescent="0.2">
      <c r="A950" s="532" t="s">
        <v>8964</v>
      </c>
      <c r="B950" s="533"/>
      <c r="C950" s="335" t="s">
        <v>8979</v>
      </c>
      <c r="D950" s="312" t="s">
        <v>8987</v>
      </c>
      <c r="E950" s="350">
        <v>3750</v>
      </c>
      <c r="F950" s="309">
        <f t="shared" si="11"/>
        <v>3750</v>
      </c>
    </row>
    <row r="951" spans="1:6" s="292" customFormat="1" ht="37.5" x14ac:dyDescent="0.2">
      <c r="A951" s="311" t="s">
        <v>4394</v>
      </c>
      <c r="B951" s="312" t="s">
        <v>8988</v>
      </c>
      <c r="C951" s="312" t="s">
        <v>8978</v>
      </c>
      <c r="D951" s="335" t="s">
        <v>4207</v>
      </c>
      <c r="E951" s="350">
        <v>4250</v>
      </c>
      <c r="F951" s="309">
        <f t="shared" si="11"/>
        <v>4250</v>
      </c>
    </row>
    <row r="952" spans="1:6" s="292" customFormat="1" ht="131.25" x14ac:dyDescent="0.2">
      <c r="A952" s="532" t="s">
        <v>6021</v>
      </c>
      <c r="B952" s="533" t="s">
        <v>8989</v>
      </c>
      <c r="C952" s="335" t="s">
        <v>8990</v>
      </c>
      <c r="D952" s="335" t="s">
        <v>8991</v>
      </c>
      <c r="E952" s="319">
        <v>3600</v>
      </c>
      <c r="F952" s="309">
        <f t="shared" si="11"/>
        <v>3600</v>
      </c>
    </row>
    <row r="953" spans="1:6" s="292" customFormat="1" ht="93.75" x14ac:dyDescent="0.2">
      <c r="A953" s="532" t="s">
        <v>8964</v>
      </c>
      <c r="B953" s="533"/>
      <c r="C953" s="335" t="s">
        <v>8991</v>
      </c>
      <c r="D953" s="335" t="s">
        <v>8992</v>
      </c>
      <c r="E953" s="319">
        <v>2700</v>
      </c>
      <c r="F953" s="309">
        <f t="shared" si="11"/>
        <v>2700</v>
      </c>
    </row>
    <row r="954" spans="1:6" s="292" customFormat="1" ht="37.5" x14ac:dyDescent="0.2">
      <c r="A954" s="311" t="s">
        <v>4395</v>
      </c>
      <c r="B954" s="312" t="s">
        <v>8993</v>
      </c>
      <c r="C954" s="312" t="s">
        <v>7748</v>
      </c>
      <c r="D954" s="333" t="s">
        <v>8994</v>
      </c>
      <c r="E954" s="319">
        <v>4800</v>
      </c>
      <c r="F954" s="309">
        <f t="shared" si="11"/>
        <v>4800</v>
      </c>
    </row>
    <row r="955" spans="1:6" s="292" customFormat="1" ht="37.5" x14ac:dyDescent="0.2">
      <c r="A955" s="532" t="s">
        <v>4396</v>
      </c>
      <c r="B955" s="533" t="s">
        <v>8995</v>
      </c>
      <c r="C955" s="335" t="s">
        <v>8996</v>
      </c>
      <c r="D955" s="312" t="s">
        <v>7748</v>
      </c>
      <c r="E955" s="319">
        <v>4900</v>
      </c>
      <c r="F955" s="309">
        <f t="shared" si="11"/>
        <v>4900</v>
      </c>
    </row>
    <row r="956" spans="1:6" s="292" customFormat="1" x14ac:dyDescent="0.2">
      <c r="A956" s="532" t="s">
        <v>8964</v>
      </c>
      <c r="B956" s="533"/>
      <c r="C956" s="312" t="s">
        <v>7748</v>
      </c>
      <c r="D956" s="335" t="s">
        <v>8997</v>
      </c>
      <c r="E956" s="319">
        <v>5250</v>
      </c>
      <c r="F956" s="309">
        <f t="shared" si="11"/>
        <v>5250</v>
      </c>
    </row>
    <row r="957" spans="1:6" s="292" customFormat="1" x14ac:dyDescent="0.2">
      <c r="A957" s="532" t="s">
        <v>8964</v>
      </c>
      <c r="B957" s="533"/>
      <c r="C957" s="335" t="s">
        <v>8998</v>
      </c>
      <c r="D957" s="335" t="s">
        <v>8999</v>
      </c>
      <c r="E957" s="319">
        <v>4900</v>
      </c>
      <c r="F957" s="309">
        <f t="shared" si="11"/>
        <v>4900</v>
      </c>
    </row>
    <row r="958" spans="1:6" s="292" customFormat="1" x14ac:dyDescent="0.2">
      <c r="A958" s="338" t="s">
        <v>4397</v>
      </c>
      <c r="B958" s="335" t="s">
        <v>8979</v>
      </c>
      <c r="C958" s="335" t="s">
        <v>9000</v>
      </c>
      <c r="D958" s="335" t="s">
        <v>8994</v>
      </c>
      <c r="E958" s="319">
        <v>4800</v>
      </c>
      <c r="F958" s="309">
        <f t="shared" si="11"/>
        <v>4800</v>
      </c>
    </row>
    <row r="959" spans="1:6" s="292" customFormat="1" x14ac:dyDescent="0.2">
      <c r="A959" s="311" t="s">
        <v>4398</v>
      </c>
      <c r="B959" s="312" t="s">
        <v>9001</v>
      </c>
      <c r="C959" s="335" t="s">
        <v>8979</v>
      </c>
      <c r="D959" s="312" t="s">
        <v>8987</v>
      </c>
      <c r="E959" s="319">
        <v>3750</v>
      </c>
      <c r="F959" s="309">
        <f t="shared" si="11"/>
        <v>3750</v>
      </c>
    </row>
    <row r="960" spans="1:6" s="292" customFormat="1" x14ac:dyDescent="0.2">
      <c r="A960" s="532" t="s">
        <v>4399</v>
      </c>
      <c r="B960" s="533" t="s">
        <v>9002</v>
      </c>
      <c r="C960" s="335" t="s">
        <v>8999</v>
      </c>
      <c r="D960" s="312" t="s">
        <v>9003</v>
      </c>
      <c r="E960" s="319">
        <v>1760.0000000000002</v>
      </c>
      <c r="F960" s="309">
        <f t="shared" si="11"/>
        <v>1760.0000000000002</v>
      </c>
    </row>
    <row r="961" spans="1:6" s="292" customFormat="1" x14ac:dyDescent="0.2">
      <c r="A961" s="532" t="s">
        <v>8964</v>
      </c>
      <c r="B961" s="533"/>
      <c r="C961" s="335" t="s">
        <v>3612</v>
      </c>
      <c r="D961" s="335"/>
      <c r="E961" s="349">
        <v>1750</v>
      </c>
      <c r="F961" s="309">
        <f t="shared" si="11"/>
        <v>1750</v>
      </c>
    </row>
    <row r="962" spans="1:6" s="292" customFormat="1" x14ac:dyDescent="0.2">
      <c r="A962" s="311" t="s">
        <v>4400</v>
      </c>
      <c r="B962" s="312" t="s">
        <v>9004</v>
      </c>
      <c r="C962" s="312" t="s">
        <v>9005</v>
      </c>
      <c r="D962" s="312" t="s">
        <v>9006</v>
      </c>
      <c r="E962" s="319">
        <v>1200</v>
      </c>
      <c r="F962" s="309">
        <f t="shared" si="11"/>
        <v>1200</v>
      </c>
    </row>
    <row r="963" spans="1:6" s="292" customFormat="1" x14ac:dyDescent="0.2">
      <c r="A963" s="311" t="s">
        <v>4401</v>
      </c>
      <c r="B963" s="312" t="s">
        <v>9007</v>
      </c>
      <c r="C963" s="312" t="s">
        <v>9008</v>
      </c>
      <c r="D963" s="312" t="s">
        <v>9009</v>
      </c>
      <c r="E963" s="319">
        <v>1269</v>
      </c>
      <c r="F963" s="309">
        <f t="shared" si="11"/>
        <v>1269</v>
      </c>
    </row>
    <row r="964" spans="1:6" s="292" customFormat="1" x14ac:dyDescent="0.2">
      <c r="A964" s="23" t="s">
        <v>4402</v>
      </c>
      <c r="B964" s="21" t="s">
        <v>9010</v>
      </c>
      <c r="C964" s="21" t="s">
        <v>9011</v>
      </c>
      <c r="D964" s="21" t="s">
        <v>9012</v>
      </c>
      <c r="E964" s="51">
        <v>1080</v>
      </c>
      <c r="F964" s="309">
        <f t="shared" si="11"/>
        <v>1080</v>
      </c>
    </row>
    <row r="965" spans="1:6" s="292" customFormat="1" x14ac:dyDescent="0.2">
      <c r="A965" s="311" t="s">
        <v>4403</v>
      </c>
      <c r="B965" s="312" t="s">
        <v>8994</v>
      </c>
      <c r="C965" s="335" t="s">
        <v>8979</v>
      </c>
      <c r="D965" s="312" t="s">
        <v>9013</v>
      </c>
      <c r="E965" s="319">
        <v>4840</v>
      </c>
      <c r="F965" s="309">
        <f t="shared" si="11"/>
        <v>4840</v>
      </c>
    </row>
    <row r="966" spans="1:6" s="292" customFormat="1" ht="37.5" x14ac:dyDescent="0.2">
      <c r="A966" s="343" t="s">
        <v>5595</v>
      </c>
      <c r="B966" s="335" t="s">
        <v>9014</v>
      </c>
      <c r="C966" s="335" t="s">
        <v>9015</v>
      </c>
      <c r="D966" s="335" t="s">
        <v>9016</v>
      </c>
      <c r="E966" s="319">
        <v>3900</v>
      </c>
      <c r="F966" s="309">
        <f t="shared" si="11"/>
        <v>3900</v>
      </c>
    </row>
    <row r="967" spans="1:6" s="292" customFormat="1" ht="37.5" x14ac:dyDescent="0.2">
      <c r="A967" s="343" t="s">
        <v>6026</v>
      </c>
      <c r="B967" s="335" t="s">
        <v>9017</v>
      </c>
      <c r="C967" s="335" t="s">
        <v>9015</v>
      </c>
      <c r="D967" s="335" t="s">
        <v>9016</v>
      </c>
      <c r="E967" s="319">
        <v>4500</v>
      </c>
      <c r="F967" s="309">
        <f t="shared" si="11"/>
        <v>4500</v>
      </c>
    </row>
    <row r="968" spans="1:6" s="292" customFormat="1" ht="37.5" x14ac:dyDescent="0.2">
      <c r="A968" s="343" t="s">
        <v>9018</v>
      </c>
      <c r="B968" s="335" t="s">
        <v>9019</v>
      </c>
      <c r="C968" s="335" t="s">
        <v>9015</v>
      </c>
      <c r="D968" s="335" t="s">
        <v>9016</v>
      </c>
      <c r="E968" s="319">
        <v>4500</v>
      </c>
      <c r="F968" s="309">
        <f t="shared" si="11"/>
        <v>4500</v>
      </c>
    </row>
    <row r="969" spans="1:6" s="292" customFormat="1" ht="37.5" x14ac:dyDescent="0.2">
      <c r="A969" s="343" t="s">
        <v>9020</v>
      </c>
      <c r="B969" s="335" t="s">
        <v>9021</v>
      </c>
      <c r="C969" s="335" t="s">
        <v>9015</v>
      </c>
      <c r="D969" s="335" t="s">
        <v>9016</v>
      </c>
      <c r="E969" s="319">
        <v>4500</v>
      </c>
      <c r="F969" s="309">
        <f t="shared" si="11"/>
        <v>4500</v>
      </c>
    </row>
    <row r="970" spans="1:6" s="292" customFormat="1" ht="37.5" x14ac:dyDescent="0.2">
      <c r="A970" s="338" t="s">
        <v>9022</v>
      </c>
      <c r="B970" s="335" t="s">
        <v>9023</v>
      </c>
      <c r="C970" s="335" t="s">
        <v>9015</v>
      </c>
      <c r="D970" s="335" t="s">
        <v>9016</v>
      </c>
      <c r="E970" s="319">
        <v>4200</v>
      </c>
      <c r="F970" s="309">
        <f t="shared" si="11"/>
        <v>4200</v>
      </c>
    </row>
    <row r="971" spans="1:6" s="292" customFormat="1" ht="75" x14ac:dyDescent="0.2">
      <c r="A971" s="338" t="s">
        <v>9024</v>
      </c>
      <c r="B971" s="335" t="s">
        <v>9025</v>
      </c>
      <c r="C971" s="312" t="s">
        <v>7748</v>
      </c>
      <c r="D971" s="335" t="s">
        <v>9026</v>
      </c>
      <c r="E971" s="319">
        <v>4800</v>
      </c>
      <c r="F971" s="309">
        <f t="shared" si="11"/>
        <v>4800</v>
      </c>
    </row>
    <row r="972" spans="1:6" s="292" customFormat="1" ht="56.25" x14ac:dyDescent="0.2">
      <c r="A972" s="338" t="s">
        <v>9027</v>
      </c>
      <c r="B972" s="335" t="s">
        <v>9028</v>
      </c>
      <c r="C972" s="312" t="s">
        <v>7748</v>
      </c>
      <c r="D972" s="335" t="s">
        <v>9026</v>
      </c>
      <c r="E972" s="319">
        <v>4800</v>
      </c>
      <c r="F972" s="309">
        <f t="shared" si="11"/>
        <v>4800</v>
      </c>
    </row>
    <row r="973" spans="1:6" s="292" customFormat="1" ht="56.25" x14ac:dyDescent="0.2">
      <c r="A973" s="338" t="s">
        <v>9029</v>
      </c>
      <c r="B973" s="335" t="s">
        <v>9030</v>
      </c>
      <c r="C973" s="312" t="s">
        <v>7748</v>
      </c>
      <c r="D973" s="335" t="s">
        <v>9026</v>
      </c>
      <c r="E973" s="319">
        <v>4800</v>
      </c>
      <c r="F973" s="309">
        <f t="shared" si="11"/>
        <v>4800</v>
      </c>
    </row>
    <row r="974" spans="1:6" s="292" customFormat="1" ht="56.25" x14ac:dyDescent="0.2">
      <c r="A974" s="338" t="s">
        <v>9031</v>
      </c>
      <c r="B974" s="335" t="s">
        <v>9032</v>
      </c>
      <c r="C974" s="335" t="s">
        <v>2033</v>
      </c>
      <c r="D974" s="312" t="s">
        <v>7748</v>
      </c>
      <c r="E974" s="319">
        <v>4800</v>
      </c>
      <c r="F974" s="309">
        <f t="shared" si="11"/>
        <v>4800</v>
      </c>
    </row>
    <row r="975" spans="1:6" s="292" customFormat="1" ht="75" x14ac:dyDescent="0.2">
      <c r="A975" s="338" t="s">
        <v>9033</v>
      </c>
      <c r="B975" s="335" t="s">
        <v>9034</v>
      </c>
      <c r="C975" s="335" t="s">
        <v>2033</v>
      </c>
      <c r="D975" s="312" t="s">
        <v>7748</v>
      </c>
      <c r="E975" s="319">
        <v>4800</v>
      </c>
      <c r="F975" s="309">
        <f t="shared" si="11"/>
        <v>4800</v>
      </c>
    </row>
    <row r="976" spans="1:6" s="292" customFormat="1" ht="37.5" x14ac:dyDescent="0.2">
      <c r="A976" s="338" t="s">
        <v>9035</v>
      </c>
      <c r="B976" s="335" t="s">
        <v>4207</v>
      </c>
      <c r="C976" s="335" t="s">
        <v>9036</v>
      </c>
      <c r="D976" s="335" t="s">
        <v>9037</v>
      </c>
      <c r="E976" s="349">
        <v>4250</v>
      </c>
      <c r="F976" s="309">
        <f t="shared" si="11"/>
        <v>4250</v>
      </c>
    </row>
    <row r="977" spans="1:6" s="292" customFormat="1" ht="37.5" x14ac:dyDescent="0.2">
      <c r="A977" s="338" t="s">
        <v>9038</v>
      </c>
      <c r="B977" s="335" t="s">
        <v>9036</v>
      </c>
      <c r="C977" s="335" t="s">
        <v>8999</v>
      </c>
      <c r="D977" s="335" t="s">
        <v>9039</v>
      </c>
      <c r="E977" s="319">
        <v>4250</v>
      </c>
      <c r="F977" s="309">
        <f t="shared" si="11"/>
        <v>4250</v>
      </c>
    </row>
    <row r="978" spans="1:6" s="292" customFormat="1" ht="37.5" x14ac:dyDescent="0.2">
      <c r="A978" s="338" t="s">
        <v>9040</v>
      </c>
      <c r="B978" s="335" t="s">
        <v>9037</v>
      </c>
      <c r="C978" s="335" t="s">
        <v>9041</v>
      </c>
      <c r="D978" s="335" t="s">
        <v>4207</v>
      </c>
      <c r="E978" s="349">
        <v>4250</v>
      </c>
      <c r="F978" s="309">
        <f t="shared" si="11"/>
        <v>4250</v>
      </c>
    </row>
    <row r="979" spans="1:6" s="292" customFormat="1" ht="37.5" x14ac:dyDescent="0.2">
      <c r="A979" s="338" t="s">
        <v>9042</v>
      </c>
      <c r="B979" s="335" t="s">
        <v>9043</v>
      </c>
      <c r="C979" s="335" t="s">
        <v>8994</v>
      </c>
      <c r="D979" s="335" t="s">
        <v>4215</v>
      </c>
      <c r="E979" s="349">
        <v>3600</v>
      </c>
      <c r="F979" s="309">
        <f t="shared" si="11"/>
        <v>3600</v>
      </c>
    </row>
    <row r="980" spans="1:6" s="292" customFormat="1" ht="37.5" x14ac:dyDescent="0.2">
      <c r="A980" s="338" t="s">
        <v>9044</v>
      </c>
      <c r="B980" s="335" t="s">
        <v>9045</v>
      </c>
      <c r="C980" s="335" t="s">
        <v>9046</v>
      </c>
      <c r="D980" s="335" t="s">
        <v>9047</v>
      </c>
      <c r="E980" s="349">
        <v>3600</v>
      </c>
      <c r="F980" s="309">
        <f t="shared" si="11"/>
        <v>3600</v>
      </c>
    </row>
    <row r="981" spans="1:6" s="292" customFormat="1" x14ac:dyDescent="0.2">
      <c r="A981" s="532" t="s">
        <v>9048</v>
      </c>
      <c r="B981" s="533" t="s">
        <v>9049</v>
      </c>
      <c r="C981" s="533" t="s">
        <v>9050</v>
      </c>
      <c r="D981" s="533"/>
      <c r="E981" s="319">
        <v>5300</v>
      </c>
      <c r="F981" s="309">
        <f t="shared" si="11"/>
        <v>5300</v>
      </c>
    </row>
    <row r="982" spans="1:6" s="292" customFormat="1" x14ac:dyDescent="0.2">
      <c r="A982" s="532" t="s">
        <v>8964</v>
      </c>
      <c r="B982" s="533"/>
      <c r="C982" s="533" t="s">
        <v>9051</v>
      </c>
      <c r="D982" s="533"/>
      <c r="E982" s="319">
        <v>5035</v>
      </c>
      <c r="F982" s="309">
        <f t="shared" si="11"/>
        <v>5035</v>
      </c>
    </row>
    <row r="983" spans="1:6" s="292" customFormat="1" x14ac:dyDescent="0.2">
      <c r="A983" s="532" t="s">
        <v>8964</v>
      </c>
      <c r="B983" s="533"/>
      <c r="C983" s="533" t="s">
        <v>9052</v>
      </c>
      <c r="D983" s="533"/>
      <c r="E983" s="319">
        <v>5035</v>
      </c>
      <c r="F983" s="309">
        <f t="shared" si="11"/>
        <v>5035</v>
      </c>
    </row>
    <row r="984" spans="1:6" s="292" customFormat="1" x14ac:dyDescent="0.2">
      <c r="A984" s="532" t="s">
        <v>8964</v>
      </c>
      <c r="B984" s="533"/>
      <c r="C984" s="533" t="s">
        <v>9053</v>
      </c>
      <c r="D984" s="533"/>
      <c r="E984" s="319">
        <v>5035</v>
      </c>
      <c r="F984" s="309">
        <f t="shared" si="11"/>
        <v>5035</v>
      </c>
    </row>
    <row r="985" spans="1:6" s="292" customFormat="1" x14ac:dyDescent="0.2">
      <c r="A985" s="532" t="s">
        <v>8964</v>
      </c>
      <c r="B985" s="533"/>
      <c r="C985" s="533" t="s">
        <v>9054</v>
      </c>
      <c r="D985" s="533"/>
      <c r="E985" s="319">
        <v>5035</v>
      </c>
      <c r="F985" s="309">
        <f t="shared" si="11"/>
        <v>5035</v>
      </c>
    </row>
    <row r="986" spans="1:6" s="292" customFormat="1" x14ac:dyDescent="0.2">
      <c r="A986" s="532" t="s">
        <v>9055</v>
      </c>
      <c r="B986" s="533" t="s">
        <v>9056</v>
      </c>
      <c r="C986" s="533" t="s">
        <v>9057</v>
      </c>
      <c r="D986" s="533"/>
      <c r="E986" s="349">
        <v>5250</v>
      </c>
      <c r="F986" s="309">
        <f t="shared" si="11"/>
        <v>5250</v>
      </c>
    </row>
    <row r="987" spans="1:6" s="292" customFormat="1" x14ac:dyDescent="0.2">
      <c r="A987" s="532" t="s">
        <v>8964</v>
      </c>
      <c r="B987" s="533"/>
      <c r="C987" s="533" t="s">
        <v>9058</v>
      </c>
      <c r="D987" s="533"/>
      <c r="E987" s="349">
        <v>4988</v>
      </c>
      <c r="F987" s="309">
        <f t="shared" si="11"/>
        <v>4988</v>
      </c>
    </row>
    <row r="988" spans="1:6" s="292" customFormat="1" x14ac:dyDescent="0.2">
      <c r="A988" s="532" t="s">
        <v>8964</v>
      </c>
      <c r="B988" s="533"/>
      <c r="C988" s="533" t="s">
        <v>9059</v>
      </c>
      <c r="D988" s="533"/>
      <c r="E988" s="349">
        <v>4725</v>
      </c>
      <c r="F988" s="309">
        <f t="shared" si="11"/>
        <v>4725</v>
      </c>
    </row>
    <row r="989" spans="1:6" s="292" customFormat="1" x14ac:dyDescent="0.2">
      <c r="A989" s="532" t="s">
        <v>8964</v>
      </c>
      <c r="B989" s="533"/>
      <c r="C989" s="533" t="s">
        <v>9060</v>
      </c>
      <c r="D989" s="533"/>
      <c r="E989" s="349">
        <v>4725</v>
      </c>
      <c r="F989" s="309">
        <f t="shared" si="11"/>
        <v>4725</v>
      </c>
    </row>
    <row r="990" spans="1:6" s="292" customFormat="1" x14ac:dyDescent="0.2">
      <c r="A990" s="532" t="s">
        <v>8964</v>
      </c>
      <c r="B990" s="533"/>
      <c r="C990" s="533" t="s">
        <v>9061</v>
      </c>
      <c r="D990" s="533"/>
      <c r="E990" s="349">
        <v>4725</v>
      </c>
      <c r="F990" s="309">
        <f t="shared" si="11"/>
        <v>4725</v>
      </c>
    </row>
    <row r="991" spans="1:6" s="292" customFormat="1" x14ac:dyDescent="0.2">
      <c r="A991" s="532" t="s">
        <v>8964</v>
      </c>
      <c r="B991" s="533"/>
      <c r="C991" s="533" t="s">
        <v>9062</v>
      </c>
      <c r="D991" s="533"/>
      <c r="E991" s="349">
        <v>4725</v>
      </c>
      <c r="F991" s="309">
        <f t="shared" si="11"/>
        <v>4725</v>
      </c>
    </row>
    <row r="992" spans="1:6" s="292" customFormat="1" x14ac:dyDescent="0.2">
      <c r="A992" s="532" t="s">
        <v>8964</v>
      </c>
      <c r="B992" s="533"/>
      <c r="C992" s="533" t="s">
        <v>9063</v>
      </c>
      <c r="D992" s="533"/>
      <c r="E992" s="349">
        <v>4725</v>
      </c>
      <c r="F992" s="309">
        <f t="shared" si="11"/>
        <v>4725</v>
      </c>
    </row>
    <row r="993" spans="1:6" s="291" customFormat="1" x14ac:dyDescent="0.2">
      <c r="A993" s="303">
        <v>36</v>
      </c>
      <c r="B993" s="304" t="s">
        <v>42</v>
      </c>
      <c r="C993" s="304"/>
      <c r="D993" s="304"/>
      <c r="E993" s="306"/>
      <c r="F993" s="355"/>
    </row>
    <row r="994" spans="1:6" s="292" customFormat="1" x14ac:dyDescent="0.2">
      <c r="A994" s="529" t="s">
        <v>4404</v>
      </c>
      <c r="B994" s="530" t="s">
        <v>8833</v>
      </c>
      <c r="C994" s="530" t="s">
        <v>8962</v>
      </c>
      <c r="D994" s="530" t="s">
        <v>8699</v>
      </c>
      <c r="E994" s="531">
        <v>2500</v>
      </c>
      <c r="F994" s="526">
        <v>2500</v>
      </c>
    </row>
    <row r="995" spans="1:6" s="292" customFormat="1" x14ac:dyDescent="0.2">
      <c r="A995" s="529"/>
      <c r="B995" s="530"/>
      <c r="C995" s="530"/>
      <c r="D995" s="530"/>
      <c r="E995" s="531"/>
      <c r="F995" s="526"/>
    </row>
    <row r="996" spans="1:6" s="292" customFormat="1" ht="37.5" x14ac:dyDescent="0.2">
      <c r="A996" s="529" t="s">
        <v>4405</v>
      </c>
      <c r="B996" s="530" t="s">
        <v>8943</v>
      </c>
      <c r="C996" s="335" t="s">
        <v>9064</v>
      </c>
      <c r="D996" s="335" t="s">
        <v>9065</v>
      </c>
      <c r="E996" s="339">
        <v>1440</v>
      </c>
      <c r="F996" s="308">
        <v>1440</v>
      </c>
    </row>
    <row r="997" spans="1:6" s="292" customFormat="1" x14ac:dyDescent="0.2">
      <c r="A997" s="529" t="s">
        <v>9066</v>
      </c>
      <c r="B997" s="530"/>
      <c r="C997" s="335" t="s">
        <v>9065</v>
      </c>
      <c r="D997" s="335" t="s">
        <v>9067</v>
      </c>
      <c r="E997" s="339">
        <v>1560</v>
      </c>
      <c r="F997" s="308">
        <v>1560</v>
      </c>
    </row>
    <row r="998" spans="1:6" s="292" customFormat="1" ht="37.5" x14ac:dyDescent="0.2">
      <c r="A998" s="529" t="s">
        <v>9066</v>
      </c>
      <c r="B998" s="530"/>
      <c r="C998" s="335" t="s">
        <v>9067</v>
      </c>
      <c r="D998" s="335" t="s">
        <v>9068</v>
      </c>
      <c r="E998" s="339">
        <v>1625</v>
      </c>
      <c r="F998" s="308">
        <v>1625</v>
      </c>
    </row>
    <row r="999" spans="1:6" s="292" customFormat="1" ht="37.5" x14ac:dyDescent="0.2">
      <c r="A999" s="529" t="s">
        <v>9066</v>
      </c>
      <c r="B999" s="530"/>
      <c r="C999" s="335" t="s">
        <v>9069</v>
      </c>
      <c r="D999" s="335" t="s">
        <v>9070</v>
      </c>
      <c r="E999" s="339">
        <v>1575</v>
      </c>
      <c r="F999" s="308">
        <v>1575</v>
      </c>
    </row>
    <row r="1000" spans="1:6" s="292" customFormat="1" ht="37.5" x14ac:dyDescent="0.2">
      <c r="A1000" s="338" t="s">
        <v>4406</v>
      </c>
      <c r="B1000" s="335" t="s">
        <v>9071</v>
      </c>
      <c r="C1000" s="335" t="s">
        <v>8943</v>
      </c>
      <c r="D1000" s="335" t="s">
        <v>9072</v>
      </c>
      <c r="E1000" s="339">
        <v>1080</v>
      </c>
      <c r="F1000" s="308">
        <v>1080</v>
      </c>
    </row>
    <row r="1001" spans="1:6" s="292" customFormat="1" x14ac:dyDescent="0.2">
      <c r="A1001" s="529" t="s">
        <v>4407</v>
      </c>
      <c r="B1001" s="530" t="s">
        <v>9073</v>
      </c>
      <c r="C1001" s="335" t="s">
        <v>9072</v>
      </c>
      <c r="D1001" s="335" t="s">
        <v>9074</v>
      </c>
      <c r="E1001" s="339">
        <v>1020</v>
      </c>
      <c r="F1001" s="308">
        <v>1020</v>
      </c>
    </row>
    <row r="1002" spans="1:6" s="292" customFormat="1" ht="56.25" x14ac:dyDescent="0.2">
      <c r="A1002" s="529" t="s">
        <v>9066</v>
      </c>
      <c r="B1002" s="530"/>
      <c r="C1002" s="335" t="s">
        <v>9074</v>
      </c>
      <c r="D1002" s="335" t="s">
        <v>9075</v>
      </c>
      <c r="E1002" s="339">
        <v>1120</v>
      </c>
      <c r="F1002" s="308">
        <v>1120</v>
      </c>
    </row>
    <row r="1003" spans="1:6" s="292" customFormat="1" x14ac:dyDescent="0.2">
      <c r="A1003" s="529" t="s">
        <v>9066</v>
      </c>
      <c r="B1003" s="530"/>
      <c r="C1003" s="335" t="s">
        <v>9076</v>
      </c>
      <c r="D1003" s="335" t="s">
        <v>9077</v>
      </c>
      <c r="E1003" s="339">
        <v>1120</v>
      </c>
      <c r="F1003" s="308">
        <v>1120</v>
      </c>
    </row>
    <row r="1004" spans="1:6" s="292" customFormat="1" x14ac:dyDescent="0.2">
      <c r="A1004" s="338" t="s">
        <v>4408</v>
      </c>
      <c r="B1004" s="335" t="s">
        <v>9078</v>
      </c>
      <c r="C1004" s="335" t="s">
        <v>8943</v>
      </c>
      <c r="D1004" s="335" t="s">
        <v>9079</v>
      </c>
      <c r="E1004" s="339">
        <v>1679</v>
      </c>
      <c r="F1004" s="308">
        <v>1679</v>
      </c>
    </row>
    <row r="1005" spans="1:6" s="290" customFormat="1" x14ac:dyDescent="0.2">
      <c r="A1005" s="15">
        <v>37</v>
      </c>
      <c r="B1005" s="91" t="s">
        <v>43</v>
      </c>
      <c r="C1005" s="91"/>
      <c r="D1005" s="91"/>
      <c r="E1005" s="15"/>
      <c r="F1005" s="355"/>
    </row>
    <row r="1006" spans="1:6" ht="37.5" x14ac:dyDescent="0.2">
      <c r="A1006" s="523" t="s">
        <v>4421</v>
      </c>
      <c r="B1006" s="524" t="s">
        <v>1160</v>
      </c>
      <c r="C1006" s="21" t="s">
        <v>8351</v>
      </c>
      <c r="D1006" s="21" t="s">
        <v>9080</v>
      </c>
      <c r="E1006" s="301">
        <v>4200</v>
      </c>
      <c r="F1006" s="308">
        <v>4200</v>
      </c>
    </row>
    <row r="1007" spans="1:6" x14ac:dyDescent="0.2">
      <c r="A1007" s="523" t="s">
        <v>9081</v>
      </c>
      <c r="B1007" s="524"/>
      <c r="C1007" s="524" t="s">
        <v>9080</v>
      </c>
      <c r="D1007" s="524" t="s">
        <v>9082</v>
      </c>
      <c r="E1007" s="301">
        <v>5640</v>
      </c>
      <c r="F1007" s="526">
        <v>5640</v>
      </c>
    </row>
    <row r="1008" spans="1:6" x14ac:dyDescent="0.2">
      <c r="A1008" s="523" t="s">
        <v>9081</v>
      </c>
      <c r="B1008" s="524"/>
      <c r="C1008" s="524"/>
      <c r="D1008" s="524"/>
      <c r="E1008" s="301"/>
      <c r="F1008" s="526"/>
    </row>
    <row r="1009" spans="1:6" x14ac:dyDescent="0.2">
      <c r="A1009" s="523" t="s">
        <v>9081</v>
      </c>
      <c r="B1009" s="524"/>
      <c r="C1009" s="524"/>
      <c r="D1009" s="524"/>
      <c r="E1009" s="301"/>
      <c r="F1009" s="526"/>
    </row>
    <row r="1010" spans="1:6" x14ac:dyDescent="0.2">
      <c r="A1010" s="523" t="s">
        <v>9081</v>
      </c>
      <c r="B1010" s="524"/>
      <c r="C1010" s="524"/>
      <c r="D1010" s="524"/>
      <c r="E1010" s="301"/>
      <c r="F1010" s="526"/>
    </row>
    <row r="1011" spans="1:6" x14ac:dyDescent="0.2">
      <c r="A1011" s="523" t="s">
        <v>9081</v>
      </c>
      <c r="B1011" s="524"/>
      <c r="C1011" s="524"/>
      <c r="D1011" s="524"/>
      <c r="E1011" s="301"/>
      <c r="F1011" s="526"/>
    </row>
    <row r="1012" spans="1:6" x14ac:dyDescent="0.2">
      <c r="A1012" s="523" t="s">
        <v>9081</v>
      </c>
      <c r="B1012" s="524"/>
      <c r="C1012" s="524"/>
      <c r="D1012" s="524"/>
      <c r="E1012" s="301"/>
      <c r="F1012" s="526"/>
    </row>
    <row r="1013" spans="1:6" x14ac:dyDescent="0.2">
      <c r="A1013" s="523" t="s">
        <v>9081</v>
      </c>
      <c r="B1013" s="524"/>
      <c r="C1013" s="524"/>
      <c r="D1013" s="524"/>
      <c r="E1013" s="301"/>
      <c r="F1013" s="526"/>
    </row>
    <row r="1014" spans="1:6" x14ac:dyDescent="0.2">
      <c r="A1014" s="523" t="s">
        <v>4422</v>
      </c>
      <c r="B1014" s="524" t="s">
        <v>7697</v>
      </c>
      <c r="C1014" s="21" t="s">
        <v>7131</v>
      </c>
      <c r="D1014" s="21" t="s">
        <v>9083</v>
      </c>
      <c r="E1014" s="301">
        <v>5504</v>
      </c>
      <c r="F1014" s="308">
        <v>5504</v>
      </c>
    </row>
    <row r="1015" spans="1:6" x14ac:dyDescent="0.2">
      <c r="A1015" s="523" t="s">
        <v>9081</v>
      </c>
      <c r="B1015" s="524"/>
      <c r="C1015" s="21" t="s">
        <v>9083</v>
      </c>
      <c r="D1015" s="21" t="s">
        <v>9084</v>
      </c>
      <c r="E1015" s="301">
        <v>5100</v>
      </c>
      <c r="F1015" s="308">
        <v>5100</v>
      </c>
    </row>
    <row r="1016" spans="1:6" x14ac:dyDescent="0.2">
      <c r="A1016" s="523" t="s">
        <v>9081</v>
      </c>
      <c r="B1016" s="524"/>
      <c r="C1016" s="21" t="s">
        <v>9084</v>
      </c>
      <c r="D1016" s="21" t="s">
        <v>8358</v>
      </c>
      <c r="E1016" s="301">
        <v>6400</v>
      </c>
      <c r="F1016" s="308">
        <v>6400</v>
      </c>
    </row>
    <row r="1017" spans="1:6" x14ac:dyDescent="0.2">
      <c r="A1017" s="23" t="s">
        <v>4423</v>
      </c>
      <c r="B1017" s="21" t="s">
        <v>9085</v>
      </c>
      <c r="C1017" s="21" t="s">
        <v>1160</v>
      </c>
      <c r="D1017" s="21" t="s">
        <v>9086</v>
      </c>
      <c r="E1017" s="301">
        <v>3600</v>
      </c>
      <c r="F1017" s="308">
        <v>3600</v>
      </c>
    </row>
    <row r="1018" spans="1:6" x14ac:dyDescent="0.2">
      <c r="A1018" s="523" t="s">
        <v>4424</v>
      </c>
      <c r="B1018" s="524" t="s">
        <v>8943</v>
      </c>
      <c r="C1018" s="21" t="s">
        <v>8358</v>
      </c>
      <c r="D1018" s="21" t="s">
        <v>9087</v>
      </c>
      <c r="E1018" s="301">
        <v>2067</v>
      </c>
      <c r="F1018" s="308">
        <v>2067</v>
      </c>
    </row>
    <row r="1019" spans="1:6" x14ac:dyDescent="0.2">
      <c r="A1019" s="523" t="s">
        <v>9081</v>
      </c>
      <c r="B1019" s="524"/>
      <c r="C1019" s="21" t="s">
        <v>9087</v>
      </c>
      <c r="D1019" s="21" t="s">
        <v>9088</v>
      </c>
      <c r="E1019" s="301">
        <v>1650</v>
      </c>
      <c r="F1019" s="308">
        <v>1650</v>
      </c>
    </row>
    <row r="1020" spans="1:6" x14ac:dyDescent="0.2">
      <c r="A1020" s="523" t="s">
        <v>9081</v>
      </c>
      <c r="B1020" s="524"/>
      <c r="C1020" s="21" t="s">
        <v>9088</v>
      </c>
      <c r="D1020" s="21" t="s">
        <v>8863</v>
      </c>
      <c r="E1020" s="301">
        <v>1440</v>
      </c>
      <c r="F1020" s="308">
        <v>1440</v>
      </c>
    </row>
    <row r="1021" spans="1:6" x14ac:dyDescent="0.2">
      <c r="A1021" s="23" t="s">
        <v>4425</v>
      </c>
      <c r="B1021" s="21" t="s">
        <v>9089</v>
      </c>
      <c r="C1021" s="21" t="s">
        <v>7697</v>
      </c>
      <c r="D1021" s="21" t="s">
        <v>8943</v>
      </c>
      <c r="E1021" s="301">
        <v>2067</v>
      </c>
      <c r="F1021" s="308">
        <v>2067</v>
      </c>
    </row>
    <row r="1022" spans="1:6" ht="75" x14ac:dyDescent="0.2">
      <c r="A1022" s="23" t="s">
        <v>4426</v>
      </c>
      <c r="B1022" s="21" t="s">
        <v>9090</v>
      </c>
      <c r="C1022" s="21" t="s">
        <v>1160</v>
      </c>
      <c r="D1022" s="21" t="s">
        <v>9091</v>
      </c>
      <c r="E1022" s="301">
        <v>4733</v>
      </c>
      <c r="F1022" s="308">
        <v>4733</v>
      </c>
    </row>
    <row r="1023" spans="1:6" ht="56.25" x14ac:dyDescent="0.2">
      <c r="A1023" s="23" t="s">
        <v>4427</v>
      </c>
      <c r="B1023" s="21" t="s">
        <v>9092</v>
      </c>
      <c r="C1023" s="21" t="s">
        <v>3612</v>
      </c>
      <c r="D1023" s="21"/>
      <c r="E1023" s="301">
        <v>2700</v>
      </c>
      <c r="F1023" s="308">
        <v>2700</v>
      </c>
    </row>
    <row r="1024" spans="1:6" ht="75" x14ac:dyDescent="0.2">
      <c r="A1024" s="23" t="s">
        <v>4428</v>
      </c>
      <c r="B1024" s="21" t="s">
        <v>9093</v>
      </c>
      <c r="C1024" s="21" t="s">
        <v>9094</v>
      </c>
      <c r="D1024" s="21" t="s">
        <v>8351</v>
      </c>
      <c r="E1024" s="301">
        <v>1500</v>
      </c>
      <c r="F1024" s="308">
        <v>1500</v>
      </c>
    </row>
    <row r="1025" spans="1:6" ht="37.5" x14ac:dyDescent="0.2">
      <c r="A1025" s="523" t="s">
        <v>4429</v>
      </c>
      <c r="B1025" s="524" t="s">
        <v>9095</v>
      </c>
      <c r="C1025" s="21" t="s">
        <v>1160</v>
      </c>
      <c r="D1025" s="21" t="s">
        <v>9096</v>
      </c>
      <c r="E1025" s="301">
        <v>1200</v>
      </c>
      <c r="F1025" s="308">
        <v>1200</v>
      </c>
    </row>
    <row r="1026" spans="1:6" x14ac:dyDescent="0.2">
      <c r="A1026" s="523" t="s">
        <v>9081</v>
      </c>
      <c r="B1026" s="524"/>
      <c r="C1026" s="21" t="s">
        <v>9097</v>
      </c>
      <c r="D1026" s="21" t="s">
        <v>9098</v>
      </c>
      <c r="E1026" s="301">
        <v>1088</v>
      </c>
      <c r="F1026" s="308">
        <v>1088</v>
      </c>
    </row>
    <row r="1027" spans="1:6" ht="37.5" x14ac:dyDescent="0.2">
      <c r="A1027" s="23" t="s">
        <v>5899</v>
      </c>
      <c r="B1027" s="21" t="s">
        <v>9099</v>
      </c>
      <c r="C1027" s="21" t="s">
        <v>3974</v>
      </c>
      <c r="D1027" s="21" t="s">
        <v>9100</v>
      </c>
      <c r="E1027" s="301">
        <v>1200</v>
      </c>
      <c r="F1027" s="308">
        <v>1200</v>
      </c>
    </row>
    <row r="1028" spans="1:6" x14ac:dyDescent="0.2">
      <c r="A1028" s="23" t="s">
        <v>4430</v>
      </c>
      <c r="B1028" s="21" t="s">
        <v>9101</v>
      </c>
      <c r="C1028" s="21" t="s">
        <v>1160</v>
      </c>
      <c r="D1028" s="21" t="s">
        <v>8351</v>
      </c>
      <c r="E1028" s="301">
        <v>1350</v>
      </c>
      <c r="F1028" s="308">
        <v>1350</v>
      </c>
    </row>
    <row r="1029" spans="1:6" x14ac:dyDescent="0.2">
      <c r="A1029" s="23" t="s">
        <v>4431</v>
      </c>
      <c r="B1029" s="21" t="s">
        <v>9102</v>
      </c>
      <c r="C1029" s="21" t="s">
        <v>9103</v>
      </c>
      <c r="D1029" s="21" t="s">
        <v>9104</v>
      </c>
      <c r="E1029" s="301">
        <v>1914.0000000000002</v>
      </c>
      <c r="F1029" s="308">
        <v>1914.0000000000002</v>
      </c>
    </row>
    <row r="1030" spans="1:6" x14ac:dyDescent="0.2">
      <c r="A1030" s="23" t="s">
        <v>9081</v>
      </c>
      <c r="B1030" s="21"/>
      <c r="C1030" s="21"/>
      <c r="D1030" s="21"/>
      <c r="E1030" s="301"/>
      <c r="F1030" s="308">
        <v>0</v>
      </c>
    </row>
    <row r="1031" spans="1:6" x14ac:dyDescent="0.2">
      <c r="A1031" s="23" t="s">
        <v>4432</v>
      </c>
      <c r="B1031" s="21" t="s">
        <v>9105</v>
      </c>
      <c r="C1031" s="21" t="s">
        <v>9106</v>
      </c>
      <c r="D1031" s="21" t="s">
        <v>9107</v>
      </c>
      <c r="E1031" s="301">
        <v>1150</v>
      </c>
      <c r="F1031" s="308">
        <v>1150</v>
      </c>
    </row>
    <row r="1032" spans="1:6" x14ac:dyDescent="0.2">
      <c r="A1032" s="523" t="s">
        <v>4433</v>
      </c>
      <c r="B1032" s="524" t="s">
        <v>9108</v>
      </c>
      <c r="C1032" s="21" t="s">
        <v>7697</v>
      </c>
      <c r="D1032" s="21" t="s">
        <v>9109</v>
      </c>
      <c r="E1032" s="301">
        <v>1375</v>
      </c>
      <c r="F1032" s="308">
        <v>1375</v>
      </c>
    </row>
    <row r="1033" spans="1:6" x14ac:dyDescent="0.2">
      <c r="A1033" s="523"/>
      <c r="B1033" s="524"/>
      <c r="C1033" s="524" t="s">
        <v>9109</v>
      </c>
      <c r="D1033" s="524" t="s">
        <v>1767</v>
      </c>
      <c r="E1033" s="528">
        <v>1012.0000000000001</v>
      </c>
      <c r="F1033" s="526">
        <v>1012.0000000000001</v>
      </c>
    </row>
    <row r="1034" spans="1:6" x14ac:dyDescent="0.2">
      <c r="A1034" s="523"/>
      <c r="B1034" s="524"/>
      <c r="C1034" s="524"/>
      <c r="D1034" s="524"/>
      <c r="E1034" s="528"/>
      <c r="F1034" s="526"/>
    </row>
    <row r="1035" spans="1:6" x14ac:dyDescent="0.2">
      <c r="A1035" s="523"/>
      <c r="B1035" s="524"/>
      <c r="C1035" s="524"/>
      <c r="D1035" s="524"/>
      <c r="E1035" s="528"/>
      <c r="F1035" s="526"/>
    </row>
    <row r="1036" spans="1:6" x14ac:dyDescent="0.2">
      <c r="A1036" s="523"/>
      <c r="B1036" s="524"/>
      <c r="C1036" s="524"/>
      <c r="D1036" s="524"/>
      <c r="E1036" s="528"/>
      <c r="F1036" s="526"/>
    </row>
    <row r="1037" spans="1:6" x14ac:dyDescent="0.2">
      <c r="A1037" s="23" t="s">
        <v>4434</v>
      </c>
      <c r="B1037" s="21" t="s">
        <v>9110</v>
      </c>
      <c r="C1037" s="21" t="s">
        <v>7697</v>
      </c>
      <c r="D1037" s="21" t="s">
        <v>9111</v>
      </c>
      <c r="E1037" s="301">
        <v>1100</v>
      </c>
      <c r="F1037" s="308">
        <v>1100</v>
      </c>
    </row>
    <row r="1038" spans="1:6" x14ac:dyDescent="0.2">
      <c r="A1038" s="523" t="s">
        <v>4435</v>
      </c>
      <c r="B1038" s="524" t="s">
        <v>9112</v>
      </c>
      <c r="C1038" s="21" t="s">
        <v>7697</v>
      </c>
      <c r="D1038" s="21" t="s">
        <v>9113</v>
      </c>
      <c r="E1038" s="301">
        <v>804.99999999999989</v>
      </c>
      <c r="F1038" s="308">
        <v>804.99999999999989</v>
      </c>
    </row>
    <row r="1039" spans="1:6" x14ac:dyDescent="0.2">
      <c r="A1039" s="523" t="s">
        <v>9081</v>
      </c>
      <c r="B1039" s="524"/>
      <c r="C1039" s="21"/>
      <c r="D1039" s="21"/>
      <c r="E1039" s="301"/>
      <c r="F1039" s="308"/>
    </row>
    <row r="1040" spans="1:6" ht="37.5" x14ac:dyDescent="0.2">
      <c r="A1040" s="23" t="s">
        <v>4436</v>
      </c>
      <c r="B1040" s="21" t="s">
        <v>9114</v>
      </c>
      <c r="C1040" s="21" t="s">
        <v>1160</v>
      </c>
      <c r="D1040" s="21" t="s">
        <v>9115</v>
      </c>
      <c r="E1040" s="301">
        <v>2174</v>
      </c>
      <c r="F1040" s="308">
        <v>2174</v>
      </c>
    </row>
    <row r="1041" spans="1:6" ht="37.5" x14ac:dyDescent="0.2">
      <c r="A1041" s="23" t="s">
        <v>4437</v>
      </c>
      <c r="B1041" s="21" t="s">
        <v>9115</v>
      </c>
      <c r="C1041" s="21" t="s">
        <v>7884</v>
      </c>
      <c r="D1041" s="21"/>
      <c r="E1041" s="301"/>
      <c r="F1041" s="308">
        <v>3000</v>
      </c>
    </row>
    <row r="1042" spans="1:6" ht="56.25" x14ac:dyDescent="0.2">
      <c r="A1042" s="23" t="s">
        <v>4438</v>
      </c>
      <c r="B1042" s="21" t="s">
        <v>9116</v>
      </c>
      <c r="C1042" s="21" t="s">
        <v>9117</v>
      </c>
      <c r="D1042" s="21"/>
      <c r="E1042" s="301">
        <v>3600</v>
      </c>
      <c r="F1042" s="308">
        <v>3600</v>
      </c>
    </row>
    <row r="1043" spans="1:6" x14ac:dyDescent="0.2">
      <c r="A1043" s="523" t="s">
        <v>5900</v>
      </c>
      <c r="B1043" s="524" t="s">
        <v>9118</v>
      </c>
      <c r="C1043" s="21" t="s">
        <v>9119</v>
      </c>
      <c r="D1043" s="21"/>
      <c r="E1043" s="301">
        <v>4600</v>
      </c>
      <c r="F1043" s="308">
        <v>4600</v>
      </c>
    </row>
    <row r="1044" spans="1:6" ht="37.5" x14ac:dyDescent="0.2">
      <c r="A1044" s="523" t="s">
        <v>9081</v>
      </c>
      <c r="B1044" s="524"/>
      <c r="C1044" s="21" t="s">
        <v>9120</v>
      </c>
      <c r="D1044" s="21"/>
      <c r="E1044" s="301">
        <v>4400</v>
      </c>
      <c r="F1044" s="308">
        <v>4400</v>
      </c>
    </row>
    <row r="1045" spans="1:6" ht="37.5" x14ac:dyDescent="0.2">
      <c r="A1045" s="523" t="s">
        <v>9081</v>
      </c>
      <c r="B1045" s="524"/>
      <c r="C1045" s="21" t="s">
        <v>9121</v>
      </c>
      <c r="D1045" s="21"/>
      <c r="E1045" s="47">
        <v>3500</v>
      </c>
      <c r="F1045" s="308">
        <v>3500</v>
      </c>
    </row>
    <row r="1046" spans="1:6" ht="37.5" x14ac:dyDescent="0.2">
      <c r="A1046" s="23" t="s">
        <v>4439</v>
      </c>
      <c r="B1046" s="21" t="s">
        <v>9122</v>
      </c>
      <c r="C1046" s="21" t="s">
        <v>9123</v>
      </c>
      <c r="D1046" s="21"/>
      <c r="E1046" s="301">
        <v>1625</v>
      </c>
      <c r="F1046" s="308">
        <v>1625</v>
      </c>
    </row>
    <row r="1047" spans="1:6" x14ac:dyDescent="0.2">
      <c r="A1047" s="23" t="s">
        <v>4440</v>
      </c>
      <c r="B1047" s="21" t="s">
        <v>9124</v>
      </c>
      <c r="C1047" s="21" t="s">
        <v>6958</v>
      </c>
      <c r="D1047" s="21"/>
      <c r="E1047" s="301">
        <v>1724.9999999999998</v>
      </c>
      <c r="F1047" s="308">
        <v>1724.9999999999998</v>
      </c>
    </row>
    <row r="1048" spans="1:6" x14ac:dyDescent="0.2">
      <c r="A1048" s="23" t="s">
        <v>4441</v>
      </c>
      <c r="B1048" s="21" t="s">
        <v>9125</v>
      </c>
      <c r="C1048" s="21" t="s">
        <v>6958</v>
      </c>
      <c r="D1048" s="21"/>
      <c r="E1048" s="301">
        <v>1724.9999999999998</v>
      </c>
      <c r="F1048" s="308">
        <v>1724.9999999999998</v>
      </c>
    </row>
    <row r="1049" spans="1:6" x14ac:dyDescent="0.2">
      <c r="A1049" s="523" t="s">
        <v>4442</v>
      </c>
      <c r="B1049" s="524" t="s">
        <v>9126</v>
      </c>
      <c r="C1049" s="524" t="s">
        <v>1160</v>
      </c>
      <c r="D1049" s="524" t="s">
        <v>9127</v>
      </c>
      <c r="E1049" s="525">
        <v>2400</v>
      </c>
      <c r="F1049" s="526">
        <v>2400</v>
      </c>
    </row>
    <row r="1050" spans="1:6" x14ac:dyDescent="0.2">
      <c r="A1050" s="523" t="s">
        <v>9081</v>
      </c>
      <c r="B1050" s="524"/>
      <c r="C1050" s="524"/>
      <c r="D1050" s="524"/>
      <c r="E1050" s="525"/>
      <c r="F1050" s="526"/>
    </row>
    <row r="1051" spans="1:6" x14ac:dyDescent="0.2">
      <c r="A1051" s="523" t="s">
        <v>9081</v>
      </c>
      <c r="B1051" s="524"/>
      <c r="C1051" s="524" t="s">
        <v>9128</v>
      </c>
      <c r="D1051" s="524"/>
      <c r="E1051" s="527">
        <v>2520</v>
      </c>
      <c r="F1051" s="526">
        <v>2520</v>
      </c>
    </row>
    <row r="1052" spans="1:6" x14ac:dyDescent="0.2">
      <c r="A1052" s="523" t="s">
        <v>9081</v>
      </c>
      <c r="B1052" s="524"/>
      <c r="C1052" s="524"/>
      <c r="D1052" s="524"/>
      <c r="E1052" s="527"/>
      <c r="F1052" s="526"/>
    </row>
    <row r="1053" spans="1:6" x14ac:dyDescent="0.2">
      <c r="A1053" s="23" t="s">
        <v>4443</v>
      </c>
      <c r="B1053" s="21" t="s">
        <v>9129</v>
      </c>
      <c r="C1053" s="21" t="s">
        <v>7884</v>
      </c>
      <c r="D1053" s="21"/>
      <c r="E1053" s="301">
        <v>3070</v>
      </c>
      <c r="F1053" s="308">
        <v>3070</v>
      </c>
    </row>
    <row r="1054" spans="1:6" s="94" customFormat="1" x14ac:dyDescent="0.2">
      <c r="A1054" s="39" t="s">
        <v>6111</v>
      </c>
      <c r="B1054" s="91" t="s">
        <v>44</v>
      </c>
      <c r="C1054" s="91"/>
      <c r="D1054" s="91"/>
      <c r="E1054" s="300"/>
      <c r="F1054" s="366"/>
    </row>
    <row r="1055" spans="1:6" x14ac:dyDescent="0.2">
      <c r="A1055" s="503" t="s">
        <v>4466</v>
      </c>
      <c r="B1055" s="524" t="s">
        <v>1610</v>
      </c>
      <c r="C1055" s="524" t="s">
        <v>6010</v>
      </c>
      <c r="D1055" s="524" t="s">
        <v>1612</v>
      </c>
      <c r="E1055" s="528">
        <v>1100</v>
      </c>
      <c r="F1055" s="528">
        <v>1100</v>
      </c>
    </row>
    <row r="1056" spans="1:6" x14ac:dyDescent="0.2">
      <c r="A1056" s="503"/>
      <c r="B1056" s="524"/>
      <c r="C1056" s="524"/>
      <c r="D1056" s="524"/>
      <c r="E1056" s="528"/>
      <c r="F1056" s="528"/>
    </row>
    <row r="1057" spans="1:6" x14ac:dyDescent="0.2">
      <c r="A1057" s="503"/>
      <c r="B1057" s="524"/>
      <c r="C1057" s="21" t="s">
        <v>1612</v>
      </c>
      <c r="D1057" s="21" t="s">
        <v>473</v>
      </c>
      <c r="E1057" s="301">
        <v>1400</v>
      </c>
      <c r="F1057" s="301">
        <v>1400</v>
      </c>
    </row>
    <row r="1058" spans="1:6" x14ac:dyDescent="0.2">
      <c r="A1058" s="503"/>
      <c r="B1058" s="524"/>
      <c r="C1058" s="524" t="s">
        <v>473</v>
      </c>
      <c r="D1058" s="524" t="s">
        <v>1602</v>
      </c>
      <c r="E1058" s="528">
        <v>900</v>
      </c>
      <c r="F1058" s="528">
        <v>900</v>
      </c>
    </row>
    <row r="1059" spans="1:6" x14ac:dyDescent="0.2">
      <c r="A1059" s="503"/>
      <c r="B1059" s="524"/>
      <c r="C1059" s="524"/>
      <c r="D1059" s="524"/>
      <c r="E1059" s="528"/>
      <c r="F1059" s="528"/>
    </row>
    <row r="1060" spans="1:6" ht="37.5" x14ac:dyDescent="0.2">
      <c r="A1060" s="503" t="s">
        <v>4467</v>
      </c>
      <c r="B1060" s="524" t="s">
        <v>1599</v>
      </c>
      <c r="C1060" s="21" t="s">
        <v>546</v>
      </c>
      <c r="D1060" s="21" t="s">
        <v>1628</v>
      </c>
      <c r="E1060" s="301">
        <v>2200</v>
      </c>
      <c r="F1060" s="301">
        <v>2200</v>
      </c>
    </row>
    <row r="1061" spans="1:6" ht="37.5" x14ac:dyDescent="0.2">
      <c r="A1061" s="503"/>
      <c r="B1061" s="524"/>
      <c r="C1061" s="21" t="s">
        <v>1628</v>
      </c>
      <c r="D1061" s="21" t="s">
        <v>6007</v>
      </c>
      <c r="E1061" s="301">
        <v>1700</v>
      </c>
      <c r="F1061" s="301">
        <v>1700</v>
      </c>
    </row>
    <row r="1062" spans="1:6" ht="37.5" x14ac:dyDescent="0.2">
      <c r="A1062" s="73" t="s">
        <v>4468</v>
      </c>
      <c r="B1062" s="21" t="s">
        <v>1633</v>
      </c>
      <c r="C1062" s="21" t="s">
        <v>156</v>
      </c>
      <c r="D1062" s="21" t="s">
        <v>6007</v>
      </c>
      <c r="E1062" s="301">
        <v>1400</v>
      </c>
      <c r="F1062" s="301">
        <v>1400</v>
      </c>
    </row>
    <row r="1063" spans="1:6" x14ac:dyDescent="0.2">
      <c r="A1063" s="503" t="s">
        <v>4469</v>
      </c>
      <c r="B1063" s="524" t="s">
        <v>1597</v>
      </c>
      <c r="C1063" s="524" t="s">
        <v>6030</v>
      </c>
      <c r="D1063" s="524" t="s">
        <v>1602</v>
      </c>
      <c r="E1063" s="528">
        <v>1100</v>
      </c>
      <c r="F1063" s="528">
        <v>1100</v>
      </c>
    </row>
    <row r="1064" spans="1:6" x14ac:dyDescent="0.2">
      <c r="A1064" s="503"/>
      <c r="B1064" s="524"/>
      <c r="C1064" s="524"/>
      <c r="D1064" s="524"/>
      <c r="E1064" s="528"/>
      <c r="F1064" s="528"/>
    </row>
    <row r="1065" spans="1:6" x14ac:dyDescent="0.2">
      <c r="A1065" s="503"/>
      <c r="B1065" s="524"/>
      <c r="C1065" s="524"/>
      <c r="D1065" s="524"/>
      <c r="E1065" s="528"/>
      <c r="F1065" s="528"/>
    </row>
    <row r="1066" spans="1:6" x14ac:dyDescent="0.2">
      <c r="A1066" s="73" t="s">
        <v>4470</v>
      </c>
      <c r="B1066" s="21" t="s">
        <v>517</v>
      </c>
      <c r="C1066" s="21" t="s">
        <v>1610</v>
      </c>
      <c r="D1066" s="21" t="s">
        <v>546</v>
      </c>
      <c r="E1066" s="301">
        <v>420</v>
      </c>
      <c r="F1066" s="301">
        <v>420</v>
      </c>
    </row>
    <row r="1067" spans="1:6" ht="56.25" x14ac:dyDescent="0.2">
      <c r="A1067" s="503" t="s">
        <v>4471</v>
      </c>
      <c r="B1067" s="524" t="s">
        <v>6018</v>
      </c>
      <c r="C1067" s="21" t="s">
        <v>6019</v>
      </c>
      <c r="D1067" s="21" t="s">
        <v>1562</v>
      </c>
      <c r="E1067" s="117"/>
      <c r="F1067" s="348">
        <v>1300</v>
      </c>
    </row>
    <row r="1068" spans="1:6" ht="37.5" x14ac:dyDescent="0.2">
      <c r="A1068" s="503"/>
      <c r="B1068" s="524"/>
      <c r="C1068" s="21" t="s">
        <v>1562</v>
      </c>
      <c r="D1068" s="21" t="s">
        <v>1600</v>
      </c>
      <c r="E1068" s="117"/>
      <c r="F1068" s="348">
        <v>1100</v>
      </c>
    </row>
    <row r="1069" spans="1:6" x14ac:dyDescent="0.2">
      <c r="A1069" s="503" t="s">
        <v>4472</v>
      </c>
      <c r="B1069" s="524" t="s">
        <v>1600</v>
      </c>
      <c r="C1069" s="524" t="s">
        <v>1565</v>
      </c>
      <c r="D1069" s="524" t="s">
        <v>1602</v>
      </c>
      <c r="E1069" s="528">
        <v>1300</v>
      </c>
      <c r="F1069" s="528">
        <v>1300</v>
      </c>
    </row>
    <row r="1070" spans="1:6" x14ac:dyDescent="0.2">
      <c r="A1070" s="503"/>
      <c r="B1070" s="524"/>
      <c r="C1070" s="524"/>
      <c r="D1070" s="524"/>
      <c r="E1070" s="528"/>
      <c r="F1070" s="528"/>
    </row>
    <row r="1071" spans="1:6" x14ac:dyDescent="0.2">
      <c r="A1071" s="503"/>
      <c r="B1071" s="524"/>
      <c r="C1071" s="524"/>
      <c r="D1071" s="524"/>
      <c r="E1071" s="528"/>
      <c r="F1071" s="528"/>
    </row>
    <row r="1072" spans="1:6" ht="56.25" x14ac:dyDescent="0.2">
      <c r="A1072" s="73" t="s">
        <v>4473</v>
      </c>
      <c r="B1072" s="21" t="s">
        <v>1557</v>
      </c>
      <c r="C1072" s="21" t="s">
        <v>546</v>
      </c>
      <c r="D1072" s="21" t="s">
        <v>6022</v>
      </c>
      <c r="E1072" s="301">
        <v>600</v>
      </c>
      <c r="F1072" s="301">
        <v>600</v>
      </c>
    </row>
    <row r="1073" spans="1:6" x14ac:dyDescent="0.2">
      <c r="A1073" s="503" t="s">
        <v>4474</v>
      </c>
      <c r="B1073" s="524" t="s">
        <v>6044</v>
      </c>
      <c r="C1073" s="524" t="s">
        <v>546</v>
      </c>
      <c r="D1073" s="524" t="s">
        <v>1598</v>
      </c>
      <c r="E1073" s="528">
        <v>1900</v>
      </c>
      <c r="F1073" s="528">
        <v>1900</v>
      </c>
    </row>
    <row r="1074" spans="1:6" x14ac:dyDescent="0.2">
      <c r="A1074" s="503"/>
      <c r="B1074" s="524"/>
      <c r="C1074" s="524"/>
      <c r="D1074" s="524"/>
      <c r="E1074" s="528"/>
      <c r="F1074" s="528"/>
    </row>
    <row r="1075" spans="1:6" x14ac:dyDescent="0.2">
      <c r="A1075" s="503"/>
      <c r="B1075" s="524"/>
      <c r="C1075" s="21" t="s">
        <v>1598</v>
      </c>
      <c r="D1075" s="21" t="s">
        <v>1602</v>
      </c>
      <c r="E1075" s="301">
        <v>900</v>
      </c>
      <c r="F1075" s="301">
        <v>900</v>
      </c>
    </row>
    <row r="1076" spans="1:6" x14ac:dyDescent="0.2">
      <c r="A1076" s="503" t="s">
        <v>5673</v>
      </c>
      <c r="B1076" s="554" t="s">
        <v>1636</v>
      </c>
      <c r="C1076" s="554" t="s">
        <v>473</v>
      </c>
      <c r="D1076" s="554" t="s">
        <v>1637</v>
      </c>
      <c r="E1076" s="528">
        <v>700</v>
      </c>
      <c r="F1076" s="528">
        <v>700</v>
      </c>
    </row>
    <row r="1077" spans="1:6" x14ac:dyDescent="0.2">
      <c r="A1077" s="503"/>
      <c r="B1077" s="554"/>
      <c r="C1077" s="554"/>
      <c r="D1077" s="554"/>
      <c r="E1077" s="528"/>
      <c r="F1077" s="528"/>
    </row>
    <row r="1078" spans="1:6" x14ac:dyDescent="0.2">
      <c r="A1078" s="73" t="s">
        <v>4475</v>
      </c>
      <c r="B1078" s="21" t="s">
        <v>6032</v>
      </c>
      <c r="C1078" s="21"/>
      <c r="D1078" s="21"/>
      <c r="E1078" s="301"/>
      <c r="F1078" s="301"/>
    </row>
    <row r="1079" spans="1:6" ht="37.5" x14ac:dyDescent="0.2">
      <c r="A1079" s="73" t="s">
        <v>6024</v>
      </c>
      <c r="B1079" s="21" t="s">
        <v>1606</v>
      </c>
      <c r="C1079" s="21" t="s">
        <v>1630</v>
      </c>
      <c r="D1079" s="21" t="s">
        <v>1600</v>
      </c>
      <c r="E1079" s="301">
        <v>1368</v>
      </c>
      <c r="F1079" s="301">
        <v>1368</v>
      </c>
    </row>
    <row r="1080" spans="1:6" x14ac:dyDescent="0.2">
      <c r="A1080" s="73" t="s">
        <v>6024</v>
      </c>
      <c r="B1080" s="21" t="s">
        <v>1607</v>
      </c>
      <c r="C1080" s="21" t="s">
        <v>473</v>
      </c>
      <c r="D1080" s="21" t="s">
        <v>6033</v>
      </c>
      <c r="E1080" s="301">
        <v>1368</v>
      </c>
      <c r="F1080" s="301">
        <v>1368</v>
      </c>
    </row>
    <row r="1081" spans="1:6" x14ac:dyDescent="0.2">
      <c r="A1081" s="73" t="s">
        <v>6024</v>
      </c>
      <c r="B1081" s="21" t="s">
        <v>1608</v>
      </c>
      <c r="C1081" s="21" t="s">
        <v>473</v>
      </c>
      <c r="D1081" s="21" t="s">
        <v>6033</v>
      </c>
      <c r="E1081" s="301">
        <v>1368</v>
      </c>
      <c r="F1081" s="301">
        <v>1368</v>
      </c>
    </row>
    <row r="1082" spans="1:6" ht="37.5" x14ac:dyDescent="0.2">
      <c r="A1082" s="73" t="s">
        <v>4476</v>
      </c>
      <c r="B1082" s="21" t="s">
        <v>6013</v>
      </c>
      <c r="C1082" s="21" t="s">
        <v>1610</v>
      </c>
      <c r="D1082" s="21" t="s">
        <v>6015</v>
      </c>
      <c r="E1082" s="301">
        <v>820</v>
      </c>
      <c r="F1082" s="301">
        <v>820</v>
      </c>
    </row>
    <row r="1083" spans="1:6" ht="37.5" x14ac:dyDescent="0.2">
      <c r="A1083" s="73" t="s">
        <v>4477</v>
      </c>
      <c r="B1083" s="21" t="s">
        <v>6037</v>
      </c>
      <c r="C1083" s="21" t="s">
        <v>1610</v>
      </c>
      <c r="D1083" s="21" t="s">
        <v>6036</v>
      </c>
      <c r="E1083" s="46">
        <v>300</v>
      </c>
      <c r="F1083" s="301">
        <v>300</v>
      </c>
    </row>
    <row r="1084" spans="1:6" x14ac:dyDescent="0.2">
      <c r="A1084" s="73" t="s">
        <v>4478</v>
      </c>
      <c r="B1084" s="21" t="s">
        <v>1622</v>
      </c>
      <c r="C1084" s="21" t="s">
        <v>6015</v>
      </c>
      <c r="D1084" s="21" t="s">
        <v>473</v>
      </c>
      <c r="E1084" s="46">
        <v>300</v>
      </c>
      <c r="F1084" s="301">
        <v>300</v>
      </c>
    </row>
    <row r="1085" spans="1:6" ht="37.5" x14ac:dyDescent="0.2">
      <c r="A1085" s="73" t="s">
        <v>4479</v>
      </c>
      <c r="B1085" s="21" t="s">
        <v>6017</v>
      </c>
      <c r="C1085" s="21" t="s">
        <v>473</v>
      </c>
      <c r="D1085" s="21" t="s">
        <v>6041</v>
      </c>
      <c r="E1085" s="46">
        <v>350</v>
      </c>
      <c r="F1085" s="301">
        <v>350</v>
      </c>
    </row>
    <row r="1086" spans="1:6" x14ac:dyDescent="0.2">
      <c r="A1086" s="39" t="s">
        <v>6112</v>
      </c>
      <c r="B1086" s="91" t="s">
        <v>45</v>
      </c>
      <c r="C1086" s="91"/>
      <c r="D1086" s="91"/>
      <c r="E1086" s="90"/>
      <c r="F1086" s="366"/>
    </row>
    <row r="1087" spans="1:6" ht="37.5" x14ac:dyDescent="0.2">
      <c r="A1087" s="503" t="s">
        <v>4481</v>
      </c>
      <c r="B1087" s="524" t="s">
        <v>528</v>
      </c>
      <c r="C1087" s="21" t="s">
        <v>503</v>
      </c>
      <c r="D1087" s="21" t="s">
        <v>6113</v>
      </c>
      <c r="E1087" s="46">
        <v>2800</v>
      </c>
      <c r="F1087" s="301">
        <v>2800</v>
      </c>
    </row>
    <row r="1088" spans="1:6" ht="37.5" x14ac:dyDescent="0.2">
      <c r="A1088" s="503"/>
      <c r="B1088" s="524"/>
      <c r="C1088" s="21" t="s">
        <v>6113</v>
      </c>
      <c r="D1088" s="21" t="s">
        <v>6114</v>
      </c>
      <c r="E1088" s="46">
        <v>2400</v>
      </c>
      <c r="F1088" s="301">
        <v>2400</v>
      </c>
    </row>
    <row r="1089" spans="1:6" ht="37.5" x14ac:dyDescent="0.2">
      <c r="A1089" s="503"/>
      <c r="B1089" s="524"/>
      <c r="C1089" s="21" t="s">
        <v>6115</v>
      </c>
      <c r="D1089" s="21" t="s">
        <v>6116</v>
      </c>
      <c r="E1089" s="46">
        <v>2800</v>
      </c>
      <c r="F1089" s="301">
        <v>2800</v>
      </c>
    </row>
    <row r="1090" spans="1:6" ht="37.5" x14ac:dyDescent="0.2">
      <c r="A1090" s="503"/>
      <c r="B1090" s="524"/>
      <c r="C1090" s="21" t="s">
        <v>6117</v>
      </c>
      <c r="D1090" s="21" t="s">
        <v>546</v>
      </c>
      <c r="E1090" s="46">
        <v>2100</v>
      </c>
      <c r="F1090" s="301">
        <v>2100</v>
      </c>
    </row>
    <row r="1091" spans="1:6" ht="37.5" x14ac:dyDescent="0.2">
      <c r="A1091" s="503" t="s">
        <v>4482</v>
      </c>
      <c r="B1091" s="524" t="s">
        <v>506</v>
      </c>
      <c r="C1091" s="21" t="s">
        <v>496</v>
      </c>
      <c r="D1091" s="21" t="s">
        <v>508</v>
      </c>
      <c r="E1091" s="46">
        <v>800</v>
      </c>
      <c r="F1091" s="301">
        <v>800</v>
      </c>
    </row>
    <row r="1092" spans="1:6" x14ac:dyDescent="0.2">
      <c r="A1092" s="503"/>
      <c r="B1092" s="524"/>
      <c r="C1092" s="524" t="s">
        <v>509</v>
      </c>
      <c r="D1092" s="524" t="s">
        <v>6010</v>
      </c>
      <c r="E1092" s="528">
        <v>550</v>
      </c>
      <c r="F1092" s="528">
        <v>550</v>
      </c>
    </row>
    <row r="1093" spans="1:6" x14ac:dyDescent="0.2">
      <c r="A1093" s="503"/>
      <c r="B1093" s="524"/>
      <c r="C1093" s="524"/>
      <c r="D1093" s="524"/>
      <c r="E1093" s="528"/>
      <c r="F1093" s="528"/>
    </row>
    <row r="1094" spans="1:6" ht="37.5" x14ac:dyDescent="0.2">
      <c r="A1094" s="503" t="s">
        <v>4483</v>
      </c>
      <c r="B1094" s="524" t="s">
        <v>515</v>
      </c>
      <c r="C1094" s="21" t="s">
        <v>548</v>
      </c>
      <c r="D1094" s="21" t="s">
        <v>6118</v>
      </c>
      <c r="E1094" s="46">
        <v>600</v>
      </c>
      <c r="F1094" s="301">
        <v>600</v>
      </c>
    </row>
    <row r="1095" spans="1:6" x14ac:dyDescent="0.2">
      <c r="A1095" s="503"/>
      <c r="B1095" s="524"/>
      <c r="C1095" s="21" t="s">
        <v>6119</v>
      </c>
      <c r="D1095" s="21" t="s">
        <v>546</v>
      </c>
      <c r="E1095" s="46">
        <v>500</v>
      </c>
      <c r="F1095" s="301">
        <v>500</v>
      </c>
    </row>
    <row r="1096" spans="1:6" ht="37.5" x14ac:dyDescent="0.2">
      <c r="A1096" s="73" t="s">
        <v>4485</v>
      </c>
      <c r="B1096" s="21" t="s">
        <v>517</v>
      </c>
      <c r="C1096" s="21" t="s">
        <v>546</v>
      </c>
      <c r="D1096" s="21" t="s">
        <v>6120</v>
      </c>
      <c r="E1096" s="46">
        <v>430</v>
      </c>
      <c r="F1096" s="301">
        <v>430</v>
      </c>
    </row>
    <row r="1097" spans="1:6" x14ac:dyDescent="0.2">
      <c r="A1097" s="503" t="s">
        <v>4486</v>
      </c>
      <c r="B1097" s="524" t="s">
        <v>500</v>
      </c>
      <c r="C1097" s="21" t="s">
        <v>496</v>
      </c>
      <c r="D1097" s="21" t="s">
        <v>502</v>
      </c>
      <c r="E1097" s="46">
        <v>1000</v>
      </c>
      <c r="F1097" s="301">
        <v>1000</v>
      </c>
    </row>
    <row r="1098" spans="1:6" x14ac:dyDescent="0.2">
      <c r="A1098" s="503"/>
      <c r="B1098" s="524"/>
      <c r="C1098" s="21" t="s">
        <v>518</v>
      </c>
      <c r="D1098" s="21" t="s">
        <v>519</v>
      </c>
      <c r="E1098" s="46">
        <v>800</v>
      </c>
      <c r="F1098" s="301">
        <v>800</v>
      </c>
    </row>
    <row r="1099" spans="1:6" x14ac:dyDescent="0.2">
      <c r="A1099" s="503" t="s">
        <v>4487</v>
      </c>
      <c r="B1099" s="524" t="s">
        <v>513</v>
      </c>
      <c r="C1099" s="524" t="s">
        <v>529</v>
      </c>
      <c r="D1099" s="524" t="s">
        <v>534</v>
      </c>
      <c r="E1099" s="528">
        <v>500</v>
      </c>
      <c r="F1099" s="528">
        <v>500</v>
      </c>
    </row>
    <row r="1100" spans="1:6" x14ac:dyDescent="0.2">
      <c r="A1100" s="503"/>
      <c r="B1100" s="524"/>
      <c r="C1100" s="524"/>
      <c r="D1100" s="524"/>
      <c r="E1100" s="528"/>
      <c r="F1100" s="528"/>
    </row>
    <row r="1101" spans="1:6" x14ac:dyDescent="0.2">
      <c r="A1101" s="73" t="s">
        <v>4488</v>
      </c>
      <c r="B1101" s="21" t="s">
        <v>510</v>
      </c>
      <c r="C1101" s="21" t="s">
        <v>496</v>
      </c>
      <c r="D1101" s="21" t="s">
        <v>511</v>
      </c>
      <c r="E1101" s="46">
        <v>500</v>
      </c>
      <c r="F1101" s="301">
        <v>500</v>
      </c>
    </row>
    <row r="1102" spans="1:6" x14ac:dyDescent="0.2">
      <c r="A1102" s="73" t="s">
        <v>4489</v>
      </c>
      <c r="B1102" s="21" t="s">
        <v>6121</v>
      </c>
      <c r="C1102" s="21" t="s">
        <v>496</v>
      </c>
      <c r="D1102" s="21" t="s">
        <v>533</v>
      </c>
      <c r="E1102" s="46">
        <v>400</v>
      </c>
      <c r="F1102" s="301">
        <v>400</v>
      </c>
    </row>
    <row r="1103" spans="1:6" x14ac:dyDescent="0.2">
      <c r="A1103" s="73" t="s">
        <v>6122</v>
      </c>
      <c r="B1103" s="21" t="s">
        <v>495</v>
      </c>
      <c r="C1103" s="21" t="s">
        <v>496</v>
      </c>
      <c r="D1103" s="21" t="s">
        <v>497</v>
      </c>
      <c r="E1103" s="46">
        <v>400</v>
      </c>
      <c r="F1103" s="301">
        <v>400</v>
      </c>
    </row>
    <row r="1104" spans="1:6" x14ac:dyDescent="0.2">
      <c r="A1104" s="503" t="s">
        <v>4490</v>
      </c>
      <c r="B1104" s="524" t="s">
        <v>498</v>
      </c>
      <c r="C1104" s="524" t="s">
        <v>496</v>
      </c>
      <c r="D1104" s="524" t="s">
        <v>6123</v>
      </c>
      <c r="E1104" s="528">
        <v>500</v>
      </c>
      <c r="F1104" s="528">
        <v>500</v>
      </c>
    </row>
    <row r="1105" spans="1:6" x14ac:dyDescent="0.2">
      <c r="A1105" s="503"/>
      <c r="B1105" s="524"/>
      <c r="C1105" s="524"/>
      <c r="D1105" s="524"/>
      <c r="E1105" s="528"/>
      <c r="F1105" s="528"/>
    </row>
    <row r="1106" spans="1:6" ht="37.5" x14ac:dyDescent="0.2">
      <c r="A1106" s="503" t="s">
        <v>4491</v>
      </c>
      <c r="B1106" s="524" t="s">
        <v>499</v>
      </c>
      <c r="C1106" s="21" t="s">
        <v>528</v>
      </c>
      <c r="D1106" s="21" t="s">
        <v>6124</v>
      </c>
      <c r="E1106" s="46">
        <v>500</v>
      </c>
      <c r="F1106" s="301">
        <v>500</v>
      </c>
    </row>
    <row r="1107" spans="1:6" ht="37.5" x14ac:dyDescent="0.2">
      <c r="A1107" s="503"/>
      <c r="B1107" s="524"/>
      <c r="C1107" s="21" t="s">
        <v>6124</v>
      </c>
      <c r="D1107" s="21" t="s">
        <v>523</v>
      </c>
      <c r="E1107" s="46">
        <v>400</v>
      </c>
      <c r="F1107" s="301">
        <v>400</v>
      </c>
    </row>
    <row r="1108" spans="1:6" ht="37.5" x14ac:dyDescent="0.2">
      <c r="A1108" s="73" t="s">
        <v>4492</v>
      </c>
      <c r="B1108" s="21" t="s">
        <v>6125</v>
      </c>
      <c r="C1108" s="21" t="s">
        <v>506</v>
      </c>
      <c r="D1108" s="21" t="s">
        <v>439</v>
      </c>
      <c r="E1108" s="301">
        <v>350</v>
      </c>
      <c r="F1108" s="301">
        <v>350</v>
      </c>
    </row>
    <row r="1109" spans="1:6" x14ac:dyDescent="0.2">
      <c r="A1109" s="73" t="s">
        <v>4493</v>
      </c>
      <c r="B1109" s="21" t="s">
        <v>6126</v>
      </c>
      <c r="C1109" s="21" t="s">
        <v>496</v>
      </c>
      <c r="D1109" s="21" t="s">
        <v>539</v>
      </c>
      <c r="E1109" s="90"/>
      <c r="F1109" s="117">
        <v>450</v>
      </c>
    </row>
    <row r="1110" spans="1:6" x14ac:dyDescent="0.2">
      <c r="A1110" s="73" t="s">
        <v>4494</v>
      </c>
      <c r="B1110" s="21" t="s">
        <v>6127</v>
      </c>
      <c r="C1110" s="21" t="s">
        <v>506</v>
      </c>
      <c r="D1110" s="21" t="s">
        <v>6128</v>
      </c>
      <c r="E1110" s="90"/>
      <c r="F1110" s="117">
        <v>450</v>
      </c>
    </row>
    <row r="1111" spans="1:6" x14ac:dyDescent="0.2">
      <c r="A1111" s="39" t="s">
        <v>6129</v>
      </c>
      <c r="B1111" s="91" t="s">
        <v>46</v>
      </c>
      <c r="C1111" s="91"/>
      <c r="D1111" s="91"/>
      <c r="E1111" s="90"/>
      <c r="F1111" s="366"/>
    </row>
    <row r="1112" spans="1:6" x14ac:dyDescent="0.2">
      <c r="A1112" s="503" t="s">
        <v>4510</v>
      </c>
      <c r="B1112" s="524" t="s">
        <v>496</v>
      </c>
      <c r="C1112" s="21" t="s">
        <v>6130</v>
      </c>
      <c r="D1112" s="21" t="s">
        <v>1536</v>
      </c>
      <c r="E1112" s="46">
        <v>3500</v>
      </c>
      <c r="F1112" s="301">
        <v>3500</v>
      </c>
    </row>
    <row r="1113" spans="1:6" ht="37.5" x14ac:dyDescent="0.2">
      <c r="A1113" s="503"/>
      <c r="B1113" s="524"/>
      <c r="C1113" s="21" t="s">
        <v>1497</v>
      </c>
      <c r="D1113" s="21" t="s">
        <v>6131</v>
      </c>
      <c r="E1113" s="46">
        <v>2800</v>
      </c>
      <c r="F1113" s="301">
        <v>2800</v>
      </c>
    </row>
    <row r="1114" spans="1:6" x14ac:dyDescent="0.2">
      <c r="A1114" s="503"/>
      <c r="B1114" s="524"/>
      <c r="C1114" s="21" t="s">
        <v>6130</v>
      </c>
      <c r="D1114" s="21" t="s">
        <v>6132</v>
      </c>
      <c r="E1114" s="46">
        <v>3800</v>
      </c>
      <c r="F1114" s="301">
        <v>3800</v>
      </c>
    </row>
    <row r="1115" spans="1:6" ht="37.5" x14ac:dyDescent="0.2">
      <c r="A1115" s="503"/>
      <c r="B1115" s="524"/>
      <c r="C1115" s="21" t="s">
        <v>1538</v>
      </c>
      <c r="D1115" s="21" t="s">
        <v>6133</v>
      </c>
      <c r="E1115" s="46">
        <v>3000</v>
      </c>
      <c r="F1115" s="301">
        <v>3000</v>
      </c>
    </row>
    <row r="1116" spans="1:6" x14ac:dyDescent="0.2">
      <c r="A1116" s="503"/>
      <c r="B1116" s="524"/>
      <c r="C1116" s="21" t="s">
        <v>6134</v>
      </c>
      <c r="D1116" s="21" t="s">
        <v>6135</v>
      </c>
      <c r="E1116" s="46">
        <v>2100</v>
      </c>
      <c r="F1116" s="301">
        <v>2100</v>
      </c>
    </row>
    <row r="1117" spans="1:6" x14ac:dyDescent="0.2">
      <c r="A1117" s="503" t="s">
        <v>4511</v>
      </c>
      <c r="B1117" s="524" t="s">
        <v>473</v>
      </c>
      <c r="C1117" s="21" t="s">
        <v>496</v>
      </c>
      <c r="D1117" s="21" t="s">
        <v>6136</v>
      </c>
      <c r="E1117" s="46">
        <v>1800</v>
      </c>
      <c r="F1117" s="301">
        <v>1800</v>
      </c>
    </row>
    <row r="1118" spans="1:6" ht="56.25" x14ac:dyDescent="0.2">
      <c r="A1118" s="503"/>
      <c r="B1118" s="524"/>
      <c r="C1118" s="21" t="s">
        <v>6136</v>
      </c>
      <c r="D1118" s="21" t="s">
        <v>6137</v>
      </c>
      <c r="E1118" s="46">
        <v>1300</v>
      </c>
      <c r="F1118" s="301">
        <v>1300</v>
      </c>
    </row>
    <row r="1119" spans="1:6" x14ac:dyDescent="0.2">
      <c r="A1119" s="503" t="s">
        <v>4511</v>
      </c>
      <c r="B1119" s="524" t="s">
        <v>473</v>
      </c>
      <c r="C1119" s="524" t="s">
        <v>6138</v>
      </c>
      <c r="D1119" s="524" t="s">
        <v>6025</v>
      </c>
      <c r="E1119" s="528">
        <v>1400</v>
      </c>
      <c r="F1119" s="528">
        <v>1400</v>
      </c>
    </row>
    <row r="1120" spans="1:6" x14ac:dyDescent="0.2">
      <c r="A1120" s="503"/>
      <c r="B1120" s="524"/>
      <c r="C1120" s="524"/>
      <c r="D1120" s="524"/>
      <c r="E1120" s="528"/>
      <c r="F1120" s="528"/>
    </row>
    <row r="1121" spans="1:6" x14ac:dyDescent="0.2">
      <c r="A1121" s="503"/>
      <c r="B1121" s="524"/>
      <c r="C1121" s="21" t="s">
        <v>507</v>
      </c>
      <c r="D1121" s="21" t="s">
        <v>93</v>
      </c>
      <c r="E1121" s="46">
        <v>1000</v>
      </c>
      <c r="F1121" s="301">
        <v>1000</v>
      </c>
    </row>
    <row r="1122" spans="1:6" x14ac:dyDescent="0.2">
      <c r="A1122" s="73" t="s">
        <v>4512</v>
      </c>
      <c r="B1122" s="21" t="s">
        <v>1546</v>
      </c>
      <c r="C1122" s="21" t="s">
        <v>507</v>
      </c>
      <c r="D1122" s="21" t="s">
        <v>1547</v>
      </c>
      <c r="E1122" s="46">
        <v>450</v>
      </c>
      <c r="F1122" s="301">
        <v>450</v>
      </c>
    </row>
    <row r="1123" spans="1:6" x14ac:dyDescent="0.2">
      <c r="A1123" s="73" t="s">
        <v>4513</v>
      </c>
      <c r="B1123" s="21" t="s">
        <v>1548</v>
      </c>
      <c r="C1123" s="21" t="s">
        <v>1549</v>
      </c>
      <c r="D1123" s="21" t="s">
        <v>6139</v>
      </c>
      <c r="E1123" s="46">
        <v>450</v>
      </c>
      <c r="F1123" s="301">
        <v>450</v>
      </c>
    </row>
    <row r="1124" spans="1:6" ht="37.5" x14ac:dyDescent="0.2">
      <c r="A1124" s="503" t="s">
        <v>4514</v>
      </c>
      <c r="B1124" s="524" t="s">
        <v>515</v>
      </c>
      <c r="C1124" s="21" t="s">
        <v>6140</v>
      </c>
      <c r="D1124" s="21" t="s">
        <v>1556</v>
      </c>
      <c r="E1124" s="46">
        <v>700</v>
      </c>
      <c r="F1124" s="301">
        <v>700</v>
      </c>
    </row>
    <row r="1125" spans="1:6" ht="37.5" x14ac:dyDescent="0.2">
      <c r="A1125" s="503"/>
      <c r="B1125" s="524"/>
      <c r="C1125" s="21" t="s">
        <v>1556</v>
      </c>
      <c r="D1125" s="21" t="s">
        <v>6141</v>
      </c>
      <c r="E1125" s="46">
        <v>500</v>
      </c>
      <c r="F1125" s="301">
        <v>500</v>
      </c>
    </row>
    <row r="1126" spans="1:6" x14ac:dyDescent="0.2">
      <c r="A1126" s="503"/>
      <c r="B1126" s="524"/>
      <c r="C1126" s="21" t="s">
        <v>6141</v>
      </c>
      <c r="D1126" s="21" t="s">
        <v>6142</v>
      </c>
      <c r="E1126" s="46">
        <v>450</v>
      </c>
      <c r="F1126" s="301">
        <v>450</v>
      </c>
    </row>
    <row r="1127" spans="1:6" x14ac:dyDescent="0.2">
      <c r="A1127" s="503" t="s">
        <v>4515</v>
      </c>
      <c r="B1127" s="524" t="s">
        <v>517</v>
      </c>
      <c r="C1127" s="21" t="s">
        <v>1559</v>
      </c>
      <c r="D1127" s="21" t="s">
        <v>6025</v>
      </c>
      <c r="E1127" s="46">
        <v>430</v>
      </c>
      <c r="F1127" s="301">
        <v>430</v>
      </c>
    </row>
    <row r="1128" spans="1:6" x14ac:dyDescent="0.2">
      <c r="A1128" s="503"/>
      <c r="B1128" s="524"/>
      <c r="C1128" s="21" t="s">
        <v>1559</v>
      </c>
      <c r="D1128" s="21" t="s">
        <v>1631</v>
      </c>
      <c r="E1128" s="46">
        <v>430</v>
      </c>
      <c r="F1128" s="301">
        <v>430</v>
      </c>
    </row>
    <row r="1129" spans="1:6" ht="56.25" x14ac:dyDescent="0.2">
      <c r="A1129" s="503" t="s">
        <v>4516</v>
      </c>
      <c r="B1129" s="524" t="s">
        <v>6143</v>
      </c>
      <c r="C1129" s="21" t="s">
        <v>1512</v>
      </c>
      <c r="D1129" s="21" t="s">
        <v>6144</v>
      </c>
      <c r="E1129" s="46">
        <v>1400</v>
      </c>
      <c r="F1129" s="301">
        <v>1400</v>
      </c>
    </row>
    <row r="1130" spans="1:6" ht="37.5" x14ac:dyDescent="0.2">
      <c r="A1130" s="503"/>
      <c r="B1130" s="524"/>
      <c r="C1130" s="21" t="s">
        <v>6144</v>
      </c>
      <c r="D1130" s="21" t="s">
        <v>6145</v>
      </c>
      <c r="E1130" s="46">
        <v>950</v>
      </c>
      <c r="F1130" s="301">
        <v>950</v>
      </c>
    </row>
    <row r="1131" spans="1:6" x14ac:dyDescent="0.2">
      <c r="A1131" s="503"/>
      <c r="B1131" s="524"/>
      <c r="C1131" s="21" t="s">
        <v>6145</v>
      </c>
      <c r="D1131" s="21" t="s">
        <v>489</v>
      </c>
      <c r="E1131" s="46">
        <v>950</v>
      </c>
      <c r="F1131" s="301">
        <v>950</v>
      </c>
    </row>
    <row r="1132" spans="1:6" x14ac:dyDescent="0.2">
      <c r="A1132" s="503"/>
      <c r="B1132" s="524"/>
      <c r="C1132" s="21" t="s">
        <v>496</v>
      </c>
      <c r="D1132" s="21" t="s">
        <v>6146</v>
      </c>
      <c r="E1132" s="46"/>
      <c r="F1132" s="301">
        <v>800</v>
      </c>
    </row>
    <row r="1133" spans="1:6" x14ac:dyDescent="0.2">
      <c r="A1133" s="503"/>
      <c r="B1133" s="524"/>
      <c r="C1133" s="21" t="s">
        <v>6146</v>
      </c>
      <c r="D1133" s="21" t="s">
        <v>6147</v>
      </c>
      <c r="E1133" s="46"/>
      <c r="F1133" s="301">
        <v>600</v>
      </c>
    </row>
    <row r="1134" spans="1:6" x14ac:dyDescent="0.2">
      <c r="A1134" s="503"/>
      <c r="B1134" s="524"/>
      <c r="C1134" s="21" t="s">
        <v>6147</v>
      </c>
      <c r="D1134" s="21" t="s">
        <v>1602</v>
      </c>
      <c r="E1134" s="46"/>
      <c r="F1134" s="301">
        <v>500</v>
      </c>
    </row>
    <row r="1135" spans="1:6" ht="37.5" x14ac:dyDescent="0.2">
      <c r="A1135" s="73" t="s">
        <v>4517</v>
      </c>
      <c r="B1135" s="21" t="s">
        <v>6148</v>
      </c>
      <c r="C1135" s="21" t="s">
        <v>501</v>
      </c>
      <c r="D1135" s="21" t="s">
        <v>1533</v>
      </c>
      <c r="E1135" s="46">
        <v>3200</v>
      </c>
      <c r="F1135" s="301">
        <v>3200</v>
      </c>
    </row>
    <row r="1136" spans="1:6" ht="37.5" x14ac:dyDescent="0.2">
      <c r="A1136" s="73" t="s">
        <v>4518</v>
      </c>
      <c r="B1136" s="21" t="s">
        <v>6149</v>
      </c>
      <c r="C1136" s="21" t="s">
        <v>1533</v>
      </c>
      <c r="D1136" s="21" t="s">
        <v>501</v>
      </c>
      <c r="E1136" s="46">
        <v>4000</v>
      </c>
      <c r="F1136" s="301">
        <v>4000</v>
      </c>
    </row>
    <row r="1137" spans="1:6" x14ac:dyDescent="0.2">
      <c r="A1137" s="73" t="s">
        <v>6150</v>
      </c>
      <c r="B1137" s="21" t="s">
        <v>1525</v>
      </c>
      <c r="C1137" s="21" t="s">
        <v>1528</v>
      </c>
      <c r="D1137" s="21" t="s">
        <v>6151</v>
      </c>
      <c r="E1137" s="46">
        <v>1300</v>
      </c>
      <c r="F1137" s="301">
        <v>1300</v>
      </c>
    </row>
    <row r="1138" spans="1:6" x14ac:dyDescent="0.2">
      <c r="A1138" s="73" t="s">
        <v>4519</v>
      </c>
      <c r="B1138" s="21" t="s">
        <v>6152</v>
      </c>
      <c r="C1138" s="21" t="s">
        <v>1528</v>
      </c>
      <c r="D1138" s="21" t="s">
        <v>93</v>
      </c>
      <c r="E1138" s="46">
        <v>1200</v>
      </c>
      <c r="F1138" s="301">
        <v>1200</v>
      </c>
    </row>
    <row r="1139" spans="1:6" x14ac:dyDescent="0.2">
      <c r="A1139" s="73" t="s">
        <v>4520</v>
      </c>
      <c r="B1139" s="21" t="s">
        <v>6153</v>
      </c>
      <c r="C1139" s="524" t="s">
        <v>6154</v>
      </c>
      <c r="D1139" s="524"/>
      <c r="E1139" s="46">
        <v>4800</v>
      </c>
      <c r="F1139" s="301">
        <v>4800</v>
      </c>
    </row>
    <row r="1140" spans="1:6" x14ac:dyDescent="0.2">
      <c r="A1140" s="503" t="s">
        <v>4521</v>
      </c>
      <c r="B1140" s="524" t="s">
        <v>1569</v>
      </c>
      <c r="C1140" s="21" t="s">
        <v>6025</v>
      </c>
      <c r="D1140" s="21" t="s">
        <v>6155</v>
      </c>
      <c r="E1140" s="46">
        <v>1000</v>
      </c>
      <c r="F1140" s="301">
        <v>1000</v>
      </c>
    </row>
    <row r="1141" spans="1:6" x14ac:dyDescent="0.2">
      <c r="A1141" s="503"/>
      <c r="B1141" s="524"/>
      <c r="C1141" s="21" t="s">
        <v>6156</v>
      </c>
      <c r="D1141" s="21" t="s">
        <v>6155</v>
      </c>
      <c r="E1141" s="46">
        <v>500</v>
      </c>
      <c r="F1141" s="301">
        <v>500</v>
      </c>
    </row>
    <row r="1142" spans="1:6" ht="37.5" x14ac:dyDescent="0.2">
      <c r="A1142" s="73" t="s">
        <v>4522</v>
      </c>
      <c r="B1142" s="21" t="s">
        <v>1564</v>
      </c>
      <c r="C1142" s="21" t="s">
        <v>1565</v>
      </c>
      <c r="D1142" s="21" t="s">
        <v>1566</v>
      </c>
      <c r="E1142" s="46">
        <v>500</v>
      </c>
      <c r="F1142" s="301">
        <v>500</v>
      </c>
    </row>
    <row r="1143" spans="1:6" ht="37.5" x14ac:dyDescent="0.2">
      <c r="A1143" s="503" t="s">
        <v>4523</v>
      </c>
      <c r="B1143" s="524" t="s">
        <v>1567</v>
      </c>
      <c r="C1143" s="21" t="s">
        <v>515</v>
      </c>
      <c r="D1143" s="21" t="s">
        <v>1569</v>
      </c>
      <c r="E1143" s="46">
        <v>430</v>
      </c>
      <c r="F1143" s="301">
        <v>430</v>
      </c>
    </row>
    <row r="1144" spans="1:6" ht="37.5" x14ac:dyDescent="0.2">
      <c r="A1144" s="503"/>
      <c r="B1144" s="524"/>
      <c r="C1144" s="21" t="s">
        <v>1569</v>
      </c>
      <c r="D1144" s="21" t="s">
        <v>1559</v>
      </c>
      <c r="E1144" s="46">
        <v>430</v>
      </c>
      <c r="F1144" s="301">
        <v>430</v>
      </c>
    </row>
    <row r="1145" spans="1:6" x14ac:dyDescent="0.2">
      <c r="A1145" s="73" t="s">
        <v>4524</v>
      </c>
      <c r="B1145" s="21" t="s">
        <v>1496</v>
      </c>
      <c r="C1145" s="21" t="s">
        <v>1497</v>
      </c>
      <c r="D1145" s="21" t="s">
        <v>1498</v>
      </c>
      <c r="E1145" s="47">
        <v>400</v>
      </c>
      <c r="F1145" s="47">
        <v>400</v>
      </c>
    </row>
    <row r="1146" spans="1:6" ht="37.5" x14ac:dyDescent="0.2">
      <c r="A1146" s="73" t="s">
        <v>4525</v>
      </c>
      <c r="B1146" s="21" t="s">
        <v>6157</v>
      </c>
      <c r="C1146" s="21" t="s">
        <v>1502</v>
      </c>
      <c r="D1146" s="21" t="s">
        <v>5655</v>
      </c>
      <c r="E1146" s="46">
        <v>450</v>
      </c>
      <c r="F1146" s="301">
        <v>450</v>
      </c>
    </row>
    <row r="1147" spans="1:6" x14ac:dyDescent="0.2">
      <c r="A1147" s="503" t="s">
        <v>4526</v>
      </c>
      <c r="B1147" s="524" t="s">
        <v>6158</v>
      </c>
      <c r="C1147" s="21" t="s">
        <v>496</v>
      </c>
      <c r="D1147" s="21" t="s">
        <v>1505</v>
      </c>
      <c r="E1147" s="46">
        <v>550</v>
      </c>
      <c r="F1147" s="301">
        <v>550</v>
      </c>
    </row>
    <row r="1148" spans="1:6" x14ac:dyDescent="0.2">
      <c r="A1148" s="503"/>
      <c r="B1148" s="524"/>
      <c r="C1148" s="21" t="s">
        <v>1505</v>
      </c>
      <c r="D1148" s="21" t="s">
        <v>1506</v>
      </c>
      <c r="E1148" s="46">
        <v>400</v>
      </c>
      <c r="F1148" s="301">
        <v>400</v>
      </c>
    </row>
    <row r="1149" spans="1:6" x14ac:dyDescent="0.2">
      <c r="A1149" s="503" t="s">
        <v>4527</v>
      </c>
      <c r="B1149" s="524" t="s">
        <v>6159</v>
      </c>
      <c r="C1149" s="21" t="s">
        <v>496</v>
      </c>
      <c r="D1149" s="21" t="s">
        <v>6146</v>
      </c>
      <c r="E1149" s="46">
        <v>650</v>
      </c>
      <c r="F1149" s="301">
        <v>650</v>
      </c>
    </row>
    <row r="1150" spans="1:6" x14ac:dyDescent="0.2">
      <c r="A1150" s="503"/>
      <c r="B1150" s="524"/>
      <c r="C1150" s="21" t="s">
        <v>6146</v>
      </c>
      <c r="D1150" s="21" t="s">
        <v>884</v>
      </c>
      <c r="E1150" s="46">
        <v>500</v>
      </c>
      <c r="F1150" s="301">
        <v>500</v>
      </c>
    </row>
    <row r="1151" spans="1:6" x14ac:dyDescent="0.2">
      <c r="A1151" s="73" t="s">
        <v>6160</v>
      </c>
      <c r="B1151" s="21" t="s">
        <v>6161</v>
      </c>
      <c r="C1151" s="21" t="s">
        <v>6162</v>
      </c>
      <c r="D1151" s="21" t="s">
        <v>1602</v>
      </c>
      <c r="E1151" s="46">
        <v>580</v>
      </c>
      <c r="F1151" s="301">
        <v>580</v>
      </c>
    </row>
    <row r="1152" spans="1:6" x14ac:dyDescent="0.2">
      <c r="A1152" s="503" t="s">
        <v>4528</v>
      </c>
      <c r="B1152" s="524" t="s">
        <v>6163</v>
      </c>
      <c r="C1152" s="21" t="s">
        <v>1528</v>
      </c>
      <c r="D1152" s="21" t="s">
        <v>1522</v>
      </c>
      <c r="E1152" s="46">
        <v>620</v>
      </c>
      <c r="F1152" s="301">
        <v>620</v>
      </c>
    </row>
    <row r="1153" spans="1:6" ht="37.5" x14ac:dyDescent="0.2">
      <c r="A1153" s="503"/>
      <c r="B1153" s="524"/>
      <c r="C1153" s="21" t="s">
        <v>1523</v>
      </c>
      <c r="D1153" s="21" t="s">
        <v>6164</v>
      </c>
      <c r="E1153" s="46">
        <v>580</v>
      </c>
      <c r="F1153" s="301">
        <v>580</v>
      </c>
    </row>
    <row r="1154" spans="1:6" x14ac:dyDescent="0.2">
      <c r="A1154" s="503"/>
      <c r="B1154" s="524"/>
      <c r="C1154" s="21" t="s">
        <v>6164</v>
      </c>
      <c r="D1154" s="21" t="s">
        <v>473</v>
      </c>
      <c r="E1154" s="46">
        <v>510</v>
      </c>
      <c r="F1154" s="301">
        <v>510</v>
      </c>
    </row>
    <row r="1155" spans="1:6" ht="37.5" x14ac:dyDescent="0.2">
      <c r="A1155" s="73" t="s">
        <v>4529</v>
      </c>
      <c r="B1155" s="21" t="s">
        <v>6165</v>
      </c>
      <c r="C1155" s="21" t="s">
        <v>6166</v>
      </c>
      <c r="D1155" s="21" t="s">
        <v>6167</v>
      </c>
      <c r="E1155" s="46"/>
      <c r="F1155" s="322">
        <v>500</v>
      </c>
    </row>
    <row r="1156" spans="1:6" s="129" customFormat="1" x14ac:dyDescent="0.2">
      <c r="A1156" s="39" t="s">
        <v>6168</v>
      </c>
      <c r="B1156" s="91" t="s">
        <v>47</v>
      </c>
      <c r="C1156" s="91"/>
      <c r="D1156" s="91"/>
      <c r="E1156" s="117"/>
      <c r="F1156" s="366"/>
    </row>
    <row r="1157" spans="1:6" s="129" customFormat="1" ht="37.5" x14ac:dyDescent="0.2">
      <c r="A1157" s="503" t="s">
        <v>4555</v>
      </c>
      <c r="B1157" s="524" t="s">
        <v>1638</v>
      </c>
      <c r="C1157" s="21" t="s">
        <v>772</v>
      </c>
      <c r="D1157" s="21" t="s">
        <v>6169</v>
      </c>
      <c r="E1157" s="301">
        <v>700</v>
      </c>
      <c r="F1157" s="301">
        <v>700</v>
      </c>
    </row>
    <row r="1158" spans="1:6" s="129" customFormat="1" ht="37.5" x14ac:dyDescent="0.2">
      <c r="A1158" s="503"/>
      <c r="B1158" s="524"/>
      <c r="C1158" s="21" t="s">
        <v>6170</v>
      </c>
      <c r="D1158" s="21" t="s">
        <v>6171</v>
      </c>
      <c r="E1158" s="301">
        <v>850</v>
      </c>
      <c r="F1158" s="301">
        <v>850</v>
      </c>
    </row>
    <row r="1159" spans="1:6" s="129" customFormat="1" x14ac:dyDescent="0.2">
      <c r="A1159" s="503"/>
      <c r="B1159" s="524"/>
      <c r="C1159" s="524" t="s">
        <v>6171</v>
      </c>
      <c r="D1159" s="524" t="s">
        <v>6172</v>
      </c>
      <c r="E1159" s="528">
        <v>700</v>
      </c>
      <c r="F1159" s="528">
        <v>700</v>
      </c>
    </row>
    <row r="1160" spans="1:6" s="129" customFormat="1" x14ac:dyDescent="0.2">
      <c r="A1160" s="503"/>
      <c r="B1160" s="524"/>
      <c r="C1160" s="524"/>
      <c r="D1160" s="524"/>
      <c r="E1160" s="528"/>
      <c r="F1160" s="528"/>
    </row>
    <row r="1161" spans="1:6" s="129" customFormat="1" x14ac:dyDescent="0.2">
      <c r="A1161" s="503"/>
      <c r="B1161" s="524"/>
      <c r="C1161" s="21" t="s">
        <v>6172</v>
      </c>
      <c r="D1161" s="21" t="s">
        <v>5666</v>
      </c>
      <c r="E1161" s="301">
        <v>630</v>
      </c>
      <c r="F1161" s="301">
        <v>630</v>
      </c>
    </row>
    <row r="1162" spans="1:6" s="129" customFormat="1" x14ac:dyDescent="0.2">
      <c r="A1162" s="73" t="s">
        <v>4556</v>
      </c>
      <c r="B1162" s="21" t="s">
        <v>1610</v>
      </c>
      <c r="C1162" s="21" t="s">
        <v>3151</v>
      </c>
      <c r="D1162" s="21" t="s">
        <v>6173</v>
      </c>
      <c r="E1162" s="301">
        <v>700</v>
      </c>
      <c r="F1162" s="301">
        <v>700</v>
      </c>
    </row>
    <row r="1163" spans="1:6" s="129" customFormat="1" x14ac:dyDescent="0.2">
      <c r="A1163" s="503" t="s">
        <v>4557</v>
      </c>
      <c r="B1163" s="524" t="s">
        <v>1600</v>
      </c>
      <c r="C1163" s="524" t="s">
        <v>6173</v>
      </c>
      <c r="D1163" s="524" t="s">
        <v>1638</v>
      </c>
      <c r="E1163" s="528">
        <v>450</v>
      </c>
      <c r="F1163" s="528">
        <v>450</v>
      </c>
    </row>
    <row r="1164" spans="1:6" s="129" customFormat="1" x14ac:dyDescent="0.2">
      <c r="A1164" s="503"/>
      <c r="B1164" s="524"/>
      <c r="C1164" s="524"/>
      <c r="D1164" s="524"/>
      <c r="E1164" s="528"/>
      <c r="F1164" s="528"/>
    </row>
    <row r="1165" spans="1:6" s="129" customFormat="1" ht="56.25" x14ac:dyDescent="0.2">
      <c r="A1165" s="73" t="s">
        <v>4558</v>
      </c>
      <c r="B1165" s="21" t="s">
        <v>6174</v>
      </c>
      <c r="C1165" s="21" t="s">
        <v>6175</v>
      </c>
      <c r="D1165" s="21" t="s">
        <v>6176</v>
      </c>
      <c r="E1165" s="301">
        <v>400</v>
      </c>
      <c r="F1165" s="301">
        <v>400</v>
      </c>
    </row>
    <row r="1166" spans="1:6" s="129" customFormat="1" ht="37.5" x14ac:dyDescent="0.2">
      <c r="A1166" s="503" t="s">
        <v>4559</v>
      </c>
      <c r="B1166" s="524" t="s">
        <v>1597</v>
      </c>
      <c r="C1166" s="21" t="s">
        <v>6177</v>
      </c>
      <c r="D1166" s="21" t="s">
        <v>3165</v>
      </c>
      <c r="E1166" s="301">
        <v>500</v>
      </c>
      <c r="F1166" s="301">
        <v>500</v>
      </c>
    </row>
    <row r="1167" spans="1:6" s="129" customFormat="1" ht="37.5" x14ac:dyDescent="0.2">
      <c r="A1167" s="503"/>
      <c r="B1167" s="524"/>
      <c r="C1167" s="21" t="s">
        <v>3166</v>
      </c>
      <c r="D1167" s="21" t="s">
        <v>6178</v>
      </c>
      <c r="E1167" s="301">
        <v>670</v>
      </c>
      <c r="F1167" s="301">
        <v>670</v>
      </c>
    </row>
    <row r="1168" spans="1:6" s="129" customFormat="1" ht="37.5" x14ac:dyDescent="0.2">
      <c r="A1168" s="73" t="s">
        <v>4559</v>
      </c>
      <c r="B1168" s="21" t="s">
        <v>1597</v>
      </c>
      <c r="C1168" s="21" t="s">
        <v>6179</v>
      </c>
      <c r="D1168" s="21" t="s">
        <v>6025</v>
      </c>
      <c r="E1168" s="301">
        <v>500</v>
      </c>
      <c r="F1168" s="301">
        <v>500</v>
      </c>
    </row>
    <row r="1169" spans="1:6" s="129" customFormat="1" ht="37.5" x14ac:dyDescent="0.2">
      <c r="A1169" s="73" t="s">
        <v>4560</v>
      </c>
      <c r="B1169" s="21" t="s">
        <v>6180</v>
      </c>
      <c r="C1169" s="21" t="s">
        <v>6181</v>
      </c>
      <c r="D1169" s="21" t="s">
        <v>6169</v>
      </c>
      <c r="E1169" s="301">
        <v>1300</v>
      </c>
      <c r="F1169" s="301">
        <v>1300</v>
      </c>
    </row>
    <row r="1170" spans="1:6" s="129" customFormat="1" ht="37.5" x14ac:dyDescent="0.2">
      <c r="A1170" s="503" t="s">
        <v>4561</v>
      </c>
      <c r="B1170" s="524" t="s">
        <v>6143</v>
      </c>
      <c r="C1170" s="21" t="s">
        <v>6169</v>
      </c>
      <c r="D1170" s="21" t="s">
        <v>6182</v>
      </c>
      <c r="E1170" s="301">
        <v>600</v>
      </c>
      <c r="F1170" s="301">
        <v>600</v>
      </c>
    </row>
    <row r="1171" spans="1:6" s="129" customFormat="1" x14ac:dyDescent="0.2">
      <c r="A1171" s="503"/>
      <c r="B1171" s="524"/>
      <c r="C1171" s="21" t="s">
        <v>6182</v>
      </c>
      <c r="D1171" s="21" t="s">
        <v>546</v>
      </c>
      <c r="E1171" s="301">
        <v>450</v>
      </c>
      <c r="F1171" s="301">
        <v>450</v>
      </c>
    </row>
    <row r="1172" spans="1:6" s="129" customFormat="1" ht="37.5" x14ac:dyDescent="0.2">
      <c r="A1172" s="73" t="s">
        <v>4562</v>
      </c>
      <c r="B1172" s="21" t="s">
        <v>6183</v>
      </c>
      <c r="C1172" s="21" t="s">
        <v>6184</v>
      </c>
      <c r="D1172" s="21" t="s">
        <v>6185</v>
      </c>
      <c r="E1172" s="301">
        <v>450</v>
      </c>
      <c r="F1172" s="301">
        <v>450</v>
      </c>
    </row>
    <row r="1173" spans="1:6" s="129" customFormat="1" x14ac:dyDescent="0.2">
      <c r="A1173" s="503" t="s">
        <v>4563</v>
      </c>
      <c r="B1173" s="524" t="s">
        <v>1548</v>
      </c>
      <c r="C1173" s="21" t="s">
        <v>6131</v>
      </c>
      <c r="D1173" s="21" t="s">
        <v>3185</v>
      </c>
      <c r="E1173" s="301">
        <v>700</v>
      </c>
      <c r="F1173" s="301">
        <v>700</v>
      </c>
    </row>
    <row r="1174" spans="1:6" s="129" customFormat="1" x14ac:dyDescent="0.2">
      <c r="A1174" s="503"/>
      <c r="B1174" s="524"/>
      <c r="C1174" s="21" t="s">
        <v>3185</v>
      </c>
      <c r="D1174" s="21" t="s">
        <v>546</v>
      </c>
      <c r="E1174" s="301">
        <v>400</v>
      </c>
      <c r="F1174" s="301">
        <v>400</v>
      </c>
    </row>
    <row r="1175" spans="1:6" s="129" customFormat="1" ht="37.5" x14ac:dyDescent="0.2">
      <c r="A1175" s="503" t="s">
        <v>6186</v>
      </c>
      <c r="B1175" s="524" t="s">
        <v>6044</v>
      </c>
      <c r="C1175" s="21" t="s">
        <v>6169</v>
      </c>
      <c r="D1175" s="21" t="s">
        <v>6187</v>
      </c>
      <c r="E1175" s="301">
        <v>1100</v>
      </c>
      <c r="F1175" s="301">
        <v>1100</v>
      </c>
    </row>
    <row r="1176" spans="1:6" s="129" customFormat="1" x14ac:dyDescent="0.2">
      <c r="A1176" s="503"/>
      <c r="B1176" s="524"/>
      <c r="C1176" s="524" t="s">
        <v>6187</v>
      </c>
      <c r="D1176" s="524" t="s">
        <v>6025</v>
      </c>
      <c r="E1176" s="528">
        <v>900</v>
      </c>
      <c r="F1176" s="528">
        <v>900</v>
      </c>
    </row>
    <row r="1177" spans="1:6" s="129" customFormat="1" x14ac:dyDescent="0.2">
      <c r="A1177" s="503"/>
      <c r="B1177" s="524"/>
      <c r="C1177" s="524"/>
      <c r="D1177" s="524"/>
      <c r="E1177" s="528"/>
      <c r="F1177" s="528"/>
    </row>
    <row r="1178" spans="1:6" s="129" customFormat="1" x14ac:dyDescent="0.2">
      <c r="A1178" s="503"/>
      <c r="B1178" s="524"/>
      <c r="C1178" s="524"/>
      <c r="D1178" s="524"/>
      <c r="E1178" s="528"/>
      <c r="F1178" s="528"/>
    </row>
    <row r="1179" spans="1:6" s="129" customFormat="1" ht="75" x14ac:dyDescent="0.2">
      <c r="A1179" s="73" t="s">
        <v>4564</v>
      </c>
      <c r="B1179" s="21" t="s">
        <v>6188</v>
      </c>
      <c r="C1179" s="21" t="s">
        <v>1562</v>
      </c>
      <c r="D1179" s="21" t="s">
        <v>3185</v>
      </c>
      <c r="E1179" s="301">
        <v>550</v>
      </c>
      <c r="F1179" s="301">
        <v>550</v>
      </c>
    </row>
    <row r="1180" spans="1:6" s="129" customFormat="1" ht="37.5" x14ac:dyDescent="0.2">
      <c r="A1180" s="73" t="s">
        <v>4565</v>
      </c>
      <c r="B1180" s="21" t="s">
        <v>1569</v>
      </c>
      <c r="C1180" s="21" t="s">
        <v>6189</v>
      </c>
      <c r="D1180" s="21" t="s">
        <v>6025</v>
      </c>
      <c r="E1180" s="301">
        <v>500</v>
      </c>
      <c r="F1180" s="301">
        <v>500</v>
      </c>
    </row>
    <row r="1181" spans="1:6" s="129" customFormat="1" ht="37.5" x14ac:dyDescent="0.2">
      <c r="A1181" s="73" t="s">
        <v>4566</v>
      </c>
      <c r="B1181" s="21" t="s">
        <v>6190</v>
      </c>
      <c r="C1181" s="21" t="s">
        <v>1638</v>
      </c>
      <c r="D1181" s="21" t="s">
        <v>6191</v>
      </c>
      <c r="E1181" s="301">
        <v>1400</v>
      </c>
      <c r="F1181" s="301">
        <v>1400</v>
      </c>
    </row>
    <row r="1182" spans="1:6" s="129" customFormat="1" x14ac:dyDescent="0.2">
      <c r="A1182" s="73" t="s">
        <v>4567</v>
      </c>
      <c r="B1182" s="21" t="s">
        <v>3153</v>
      </c>
      <c r="C1182" s="524" t="s">
        <v>5672</v>
      </c>
      <c r="D1182" s="524"/>
      <c r="E1182" s="301">
        <v>1800</v>
      </c>
      <c r="F1182" s="301">
        <v>1800</v>
      </c>
    </row>
    <row r="1183" spans="1:6" s="129" customFormat="1" x14ac:dyDescent="0.2">
      <c r="A1183" s="73" t="s">
        <v>4568</v>
      </c>
      <c r="B1183" s="21" t="s">
        <v>3192</v>
      </c>
      <c r="C1183" s="524" t="s">
        <v>6192</v>
      </c>
      <c r="D1183" s="524"/>
      <c r="E1183" s="301">
        <v>1945</v>
      </c>
      <c r="F1183" s="301">
        <v>1945</v>
      </c>
    </row>
    <row r="1184" spans="1:6" s="129" customFormat="1" x14ac:dyDescent="0.2">
      <c r="A1184" s="503" t="s">
        <v>4569</v>
      </c>
      <c r="B1184" s="524" t="s">
        <v>3186</v>
      </c>
      <c r="C1184" s="21" t="s">
        <v>3187</v>
      </c>
      <c r="D1184" s="21" t="s">
        <v>3188</v>
      </c>
      <c r="E1184" s="301">
        <v>450</v>
      </c>
      <c r="F1184" s="301">
        <v>450</v>
      </c>
    </row>
    <row r="1185" spans="1:6" s="129" customFormat="1" ht="37.5" x14ac:dyDescent="0.2">
      <c r="A1185" s="503"/>
      <c r="B1185" s="524"/>
      <c r="C1185" s="21" t="s">
        <v>3188</v>
      </c>
      <c r="D1185" s="21" t="s">
        <v>6131</v>
      </c>
      <c r="E1185" s="301">
        <v>500</v>
      </c>
      <c r="F1185" s="301">
        <v>500</v>
      </c>
    </row>
    <row r="1186" spans="1:6" x14ac:dyDescent="0.2">
      <c r="A1186" s="39" t="s">
        <v>6193</v>
      </c>
      <c r="B1186" s="91" t="s">
        <v>48</v>
      </c>
      <c r="C1186" s="91"/>
      <c r="D1186" s="91"/>
      <c r="E1186" s="90"/>
      <c r="F1186" s="366"/>
    </row>
    <row r="1187" spans="1:6" ht="37.5" x14ac:dyDescent="0.2">
      <c r="A1187" s="503" t="s">
        <v>4601</v>
      </c>
      <c r="B1187" s="565" t="s">
        <v>2069</v>
      </c>
      <c r="C1187" s="25" t="s">
        <v>2194</v>
      </c>
      <c r="D1187" s="25" t="s">
        <v>2070</v>
      </c>
      <c r="E1187" s="46">
        <v>1300</v>
      </c>
      <c r="F1187" s="339">
        <v>1300</v>
      </c>
    </row>
    <row r="1188" spans="1:6" ht="37.5" x14ac:dyDescent="0.2">
      <c r="A1188" s="503"/>
      <c r="B1188" s="565"/>
      <c r="C1188" s="25" t="s">
        <v>2071</v>
      </c>
      <c r="D1188" s="25" t="s">
        <v>2072</v>
      </c>
      <c r="E1188" s="46">
        <v>2800</v>
      </c>
      <c r="F1188" s="339">
        <v>2800</v>
      </c>
    </row>
    <row r="1189" spans="1:6" ht="37.5" x14ac:dyDescent="0.2">
      <c r="A1189" s="503"/>
      <c r="B1189" s="565"/>
      <c r="C1189" s="25" t="s">
        <v>2072</v>
      </c>
      <c r="D1189" s="25" t="s">
        <v>6194</v>
      </c>
      <c r="E1189" s="46">
        <v>2800</v>
      </c>
      <c r="F1189" s="339">
        <v>2800</v>
      </c>
    </row>
    <row r="1190" spans="1:6" ht="37.5" x14ac:dyDescent="0.2">
      <c r="A1190" s="503" t="s">
        <v>4602</v>
      </c>
      <c r="B1190" s="565" t="s">
        <v>2073</v>
      </c>
      <c r="C1190" s="25" t="s">
        <v>2074</v>
      </c>
      <c r="D1190" s="25" t="s">
        <v>2075</v>
      </c>
      <c r="E1190" s="46">
        <v>750</v>
      </c>
      <c r="F1190" s="339">
        <v>750</v>
      </c>
    </row>
    <row r="1191" spans="1:6" ht="37.5" x14ac:dyDescent="0.2">
      <c r="A1191" s="503"/>
      <c r="B1191" s="565"/>
      <c r="C1191" s="25" t="s">
        <v>2075</v>
      </c>
      <c r="D1191" s="25" t="s">
        <v>2909</v>
      </c>
      <c r="E1191" s="46">
        <v>600</v>
      </c>
      <c r="F1191" s="339">
        <v>600</v>
      </c>
    </row>
    <row r="1192" spans="1:6" x14ac:dyDescent="0.2">
      <c r="A1192" s="73" t="s">
        <v>4603</v>
      </c>
      <c r="B1192" s="25" t="s">
        <v>1328</v>
      </c>
      <c r="C1192" s="25" t="s">
        <v>2194</v>
      </c>
      <c r="D1192" s="25" t="s">
        <v>1442</v>
      </c>
      <c r="E1192" s="46">
        <v>500</v>
      </c>
      <c r="F1192" s="339">
        <v>500</v>
      </c>
    </row>
    <row r="1193" spans="1:6" x14ac:dyDescent="0.2">
      <c r="A1193" s="503" t="s">
        <v>4604</v>
      </c>
      <c r="B1193" s="565" t="s">
        <v>6195</v>
      </c>
      <c r="C1193" s="25" t="s">
        <v>2048</v>
      </c>
      <c r="D1193" s="25" t="s">
        <v>2195</v>
      </c>
      <c r="E1193" s="46">
        <v>500</v>
      </c>
      <c r="F1193" s="339">
        <v>500</v>
      </c>
    </row>
    <row r="1194" spans="1:6" x14ac:dyDescent="0.2">
      <c r="A1194" s="503"/>
      <c r="B1194" s="565"/>
      <c r="C1194" s="25" t="s">
        <v>2195</v>
      </c>
      <c r="D1194" s="25" t="s">
        <v>6196</v>
      </c>
      <c r="E1194" s="46">
        <v>400</v>
      </c>
      <c r="F1194" s="339">
        <v>400</v>
      </c>
    </row>
    <row r="1195" spans="1:6" x14ac:dyDescent="0.2">
      <c r="A1195" s="503"/>
      <c r="B1195" s="565"/>
      <c r="C1195" s="25" t="s">
        <v>6196</v>
      </c>
      <c r="D1195" s="106" t="s">
        <v>6197</v>
      </c>
      <c r="E1195" s="46">
        <v>300</v>
      </c>
      <c r="F1195" s="339">
        <v>300</v>
      </c>
    </row>
    <row r="1196" spans="1:6" ht="37.5" x14ac:dyDescent="0.2">
      <c r="A1196" s="73" t="s">
        <v>4605</v>
      </c>
      <c r="B1196" s="106" t="s">
        <v>6198</v>
      </c>
      <c r="C1196" s="106" t="s">
        <v>2194</v>
      </c>
      <c r="D1196" s="106" t="s">
        <v>1442</v>
      </c>
      <c r="E1196" s="46">
        <v>420</v>
      </c>
      <c r="F1196" s="339">
        <v>420</v>
      </c>
    </row>
    <row r="1197" spans="1:6" ht="37.5" x14ac:dyDescent="0.2">
      <c r="A1197" s="73" t="s">
        <v>4606</v>
      </c>
      <c r="B1197" s="25" t="s">
        <v>6199</v>
      </c>
      <c r="C1197" s="25" t="s">
        <v>1445</v>
      </c>
      <c r="D1197" s="25" t="s">
        <v>6200</v>
      </c>
      <c r="E1197" s="46">
        <v>350</v>
      </c>
      <c r="F1197" s="339">
        <v>350</v>
      </c>
    </row>
    <row r="1198" spans="1:6" x14ac:dyDescent="0.2">
      <c r="A1198" s="503" t="s">
        <v>4607</v>
      </c>
      <c r="B1198" s="565" t="s">
        <v>2076</v>
      </c>
      <c r="C1198" s="25" t="s">
        <v>1917</v>
      </c>
      <c r="D1198" s="25" t="s">
        <v>2077</v>
      </c>
      <c r="E1198" s="46">
        <v>2700</v>
      </c>
      <c r="F1198" s="339">
        <v>2700</v>
      </c>
    </row>
    <row r="1199" spans="1:6" x14ac:dyDescent="0.2">
      <c r="A1199" s="503"/>
      <c r="B1199" s="565"/>
      <c r="C1199" s="25" t="s">
        <v>2078</v>
      </c>
      <c r="D1199" s="25" t="s">
        <v>2079</v>
      </c>
      <c r="E1199" s="46">
        <v>2400</v>
      </c>
      <c r="F1199" s="339">
        <v>2400</v>
      </c>
    </row>
    <row r="1200" spans="1:6" x14ac:dyDescent="0.2">
      <c r="A1200" s="503"/>
      <c r="B1200" s="565"/>
      <c r="C1200" s="25" t="s">
        <v>2080</v>
      </c>
      <c r="D1200" s="25" t="s">
        <v>2081</v>
      </c>
      <c r="E1200" s="46">
        <v>2100</v>
      </c>
      <c r="F1200" s="339">
        <v>2100</v>
      </c>
    </row>
    <row r="1201" spans="1:6" x14ac:dyDescent="0.2">
      <c r="A1201" s="503" t="s">
        <v>4608</v>
      </c>
      <c r="B1201" s="554" t="s">
        <v>6202</v>
      </c>
      <c r="C1201" s="25" t="s">
        <v>2083</v>
      </c>
      <c r="D1201" s="25" t="s">
        <v>6201</v>
      </c>
      <c r="E1201" s="46">
        <v>650</v>
      </c>
      <c r="F1201" s="339">
        <v>650</v>
      </c>
    </row>
    <row r="1202" spans="1:6" x14ac:dyDescent="0.2">
      <c r="A1202" s="503"/>
      <c r="B1202" s="554"/>
      <c r="C1202" s="25" t="s">
        <v>2074</v>
      </c>
      <c r="D1202" s="25" t="s">
        <v>2085</v>
      </c>
      <c r="E1202" s="46">
        <v>570</v>
      </c>
      <c r="F1202" s="339">
        <v>570</v>
      </c>
    </row>
    <row r="1203" spans="1:6" x14ac:dyDescent="0.2">
      <c r="A1203" s="503"/>
      <c r="B1203" s="554"/>
      <c r="C1203" s="25" t="s">
        <v>2074</v>
      </c>
      <c r="D1203" s="25" t="s">
        <v>2086</v>
      </c>
      <c r="E1203" s="46">
        <v>570</v>
      </c>
      <c r="F1203" s="339">
        <v>570</v>
      </c>
    </row>
    <row r="1204" spans="1:6" x14ac:dyDescent="0.2">
      <c r="A1204" s="503"/>
      <c r="B1204" s="554"/>
      <c r="C1204" s="25" t="s">
        <v>2072</v>
      </c>
      <c r="D1204" s="25" t="s">
        <v>2089</v>
      </c>
      <c r="E1204" s="46">
        <v>700</v>
      </c>
      <c r="F1204" s="339">
        <v>700</v>
      </c>
    </row>
    <row r="1205" spans="1:6" ht="37.5" x14ac:dyDescent="0.2">
      <c r="A1205" s="503"/>
      <c r="B1205" s="554"/>
      <c r="C1205" s="25" t="s">
        <v>2090</v>
      </c>
      <c r="D1205" s="25" t="s">
        <v>2091</v>
      </c>
      <c r="E1205" s="46">
        <v>700</v>
      </c>
      <c r="F1205" s="339">
        <v>700</v>
      </c>
    </row>
    <row r="1206" spans="1:6" ht="37.5" x14ac:dyDescent="0.2">
      <c r="A1206" s="503"/>
      <c r="B1206" s="554"/>
      <c r="C1206" s="25" t="s">
        <v>2092</v>
      </c>
      <c r="D1206" s="25" t="s">
        <v>77</v>
      </c>
      <c r="E1206" s="46">
        <v>730</v>
      </c>
      <c r="F1206" s="339">
        <v>730</v>
      </c>
    </row>
    <row r="1207" spans="1:6" ht="37.5" x14ac:dyDescent="0.2">
      <c r="A1207" s="503"/>
      <c r="B1207" s="554"/>
      <c r="C1207" s="25" t="s">
        <v>2085</v>
      </c>
      <c r="D1207" s="25" t="s">
        <v>2093</v>
      </c>
      <c r="E1207" s="46">
        <v>550</v>
      </c>
      <c r="F1207" s="339">
        <v>550</v>
      </c>
    </row>
    <row r="1208" spans="1:6" x14ac:dyDescent="0.2">
      <c r="A1208" s="503"/>
      <c r="B1208" s="554"/>
      <c r="C1208" s="25" t="s">
        <v>2094</v>
      </c>
      <c r="D1208" s="25" t="s">
        <v>2095</v>
      </c>
      <c r="E1208" s="46">
        <v>1100</v>
      </c>
      <c r="F1208" s="339">
        <v>1100</v>
      </c>
    </row>
    <row r="1209" spans="1:6" x14ac:dyDescent="0.2">
      <c r="A1209" s="503"/>
      <c r="B1209" s="554"/>
      <c r="C1209" s="25" t="s">
        <v>2096</v>
      </c>
      <c r="D1209" s="25" t="s">
        <v>77</v>
      </c>
      <c r="E1209" s="46">
        <v>600</v>
      </c>
      <c r="F1209" s="339">
        <v>600</v>
      </c>
    </row>
    <row r="1210" spans="1:6" x14ac:dyDescent="0.2">
      <c r="A1210" s="73" t="s">
        <v>4609</v>
      </c>
      <c r="B1210" s="25" t="s">
        <v>2100</v>
      </c>
      <c r="C1210" s="25" t="s">
        <v>2074</v>
      </c>
      <c r="D1210" s="25" t="s">
        <v>77</v>
      </c>
      <c r="E1210" s="46">
        <v>550</v>
      </c>
      <c r="F1210" s="339">
        <v>550</v>
      </c>
    </row>
    <row r="1211" spans="1:6" ht="37.5" x14ac:dyDescent="0.2">
      <c r="A1211" s="503" t="s">
        <v>6203</v>
      </c>
      <c r="B1211" s="565" t="s">
        <v>2107</v>
      </c>
      <c r="C1211" s="25" t="s">
        <v>2109</v>
      </c>
      <c r="D1211" s="25" t="s">
        <v>2110</v>
      </c>
      <c r="E1211" s="46">
        <v>700</v>
      </c>
      <c r="F1211" s="339">
        <v>700</v>
      </c>
    </row>
    <row r="1212" spans="1:6" x14ac:dyDescent="0.2">
      <c r="A1212" s="503"/>
      <c r="B1212" s="565"/>
      <c r="C1212" s="25" t="s">
        <v>2110</v>
      </c>
      <c r="D1212" s="25" t="s">
        <v>2111</v>
      </c>
      <c r="E1212" s="46">
        <v>600</v>
      </c>
      <c r="F1212" s="339">
        <v>600</v>
      </c>
    </row>
    <row r="1213" spans="1:6" ht="37.5" x14ac:dyDescent="0.2">
      <c r="A1213" s="503" t="s">
        <v>4610</v>
      </c>
      <c r="B1213" s="565" t="s">
        <v>2119</v>
      </c>
      <c r="C1213" s="25" t="s">
        <v>2200</v>
      </c>
      <c r="D1213" s="25" t="s">
        <v>2120</v>
      </c>
      <c r="E1213" s="46">
        <v>530</v>
      </c>
      <c r="F1213" s="339">
        <v>530</v>
      </c>
    </row>
    <row r="1214" spans="1:6" ht="37.5" x14ac:dyDescent="0.2">
      <c r="A1214" s="503"/>
      <c r="B1214" s="565"/>
      <c r="C1214" s="25" t="s">
        <v>2201</v>
      </c>
      <c r="D1214" s="25" t="s">
        <v>2121</v>
      </c>
      <c r="E1214" s="46">
        <v>530</v>
      </c>
      <c r="F1214" s="339">
        <v>530</v>
      </c>
    </row>
    <row r="1215" spans="1:6" ht="37.5" x14ac:dyDescent="0.2">
      <c r="A1215" s="503"/>
      <c r="B1215" s="565"/>
      <c r="C1215" s="25" t="s">
        <v>2202</v>
      </c>
      <c r="D1215" s="25" t="s">
        <v>2121</v>
      </c>
      <c r="E1215" s="46">
        <v>530</v>
      </c>
      <c r="F1215" s="339">
        <v>530</v>
      </c>
    </row>
    <row r="1216" spans="1:6" ht="56.25" x14ac:dyDescent="0.2">
      <c r="A1216" s="503" t="s">
        <v>4610</v>
      </c>
      <c r="B1216" s="554" t="s">
        <v>2119</v>
      </c>
      <c r="C1216" s="25" t="s">
        <v>2140</v>
      </c>
      <c r="D1216" s="25" t="s">
        <v>6204</v>
      </c>
      <c r="E1216" s="46">
        <v>430</v>
      </c>
      <c r="F1216" s="339">
        <v>430</v>
      </c>
    </row>
    <row r="1217" spans="1:6" x14ac:dyDescent="0.2">
      <c r="A1217" s="503"/>
      <c r="B1217" s="554"/>
      <c r="C1217" s="25" t="s">
        <v>1008</v>
      </c>
      <c r="D1217" s="25" t="s">
        <v>2129</v>
      </c>
      <c r="E1217" s="46">
        <v>580</v>
      </c>
      <c r="F1217" s="339">
        <v>580</v>
      </c>
    </row>
    <row r="1218" spans="1:6" ht="56.25" x14ac:dyDescent="0.2">
      <c r="A1218" s="503"/>
      <c r="B1218" s="554"/>
      <c r="C1218" s="25" t="s">
        <v>1008</v>
      </c>
      <c r="D1218" s="25" t="s">
        <v>2204</v>
      </c>
      <c r="E1218" s="46">
        <v>950</v>
      </c>
      <c r="F1218" s="339">
        <v>950</v>
      </c>
    </row>
    <row r="1219" spans="1:6" x14ac:dyDescent="0.2">
      <c r="A1219" s="73" t="s">
        <v>4611</v>
      </c>
      <c r="B1219" s="106" t="s">
        <v>2143</v>
      </c>
      <c r="C1219" s="106" t="s">
        <v>2074</v>
      </c>
      <c r="D1219" s="106" t="s">
        <v>218</v>
      </c>
      <c r="E1219" s="46">
        <v>800</v>
      </c>
      <c r="F1219" s="339">
        <v>800</v>
      </c>
    </row>
    <row r="1220" spans="1:6" x14ac:dyDescent="0.2">
      <c r="A1220" s="367" t="s">
        <v>6205</v>
      </c>
      <c r="B1220" s="368" t="s">
        <v>49</v>
      </c>
      <c r="C1220" s="368"/>
      <c r="D1220" s="368"/>
      <c r="E1220" s="369"/>
      <c r="F1220" s="370"/>
    </row>
    <row r="1221" spans="1:6" x14ac:dyDescent="0.2">
      <c r="A1221" s="566" t="s">
        <v>4640</v>
      </c>
      <c r="B1221" s="530" t="s">
        <v>6206</v>
      </c>
      <c r="C1221" s="335" t="s">
        <v>2046</v>
      </c>
      <c r="D1221" s="371" t="s">
        <v>1916</v>
      </c>
      <c r="E1221" s="372">
        <v>1650</v>
      </c>
      <c r="F1221" s="339">
        <v>1650</v>
      </c>
    </row>
    <row r="1222" spans="1:6" x14ac:dyDescent="0.2">
      <c r="A1222" s="566"/>
      <c r="B1222" s="530"/>
      <c r="C1222" s="335" t="s">
        <v>1916</v>
      </c>
      <c r="D1222" s="335" t="s">
        <v>1445</v>
      </c>
      <c r="E1222" s="372">
        <v>1200</v>
      </c>
      <c r="F1222" s="339">
        <v>1200</v>
      </c>
    </row>
    <row r="1223" spans="1:6" x14ac:dyDescent="0.2">
      <c r="A1223" s="566"/>
      <c r="B1223" s="530"/>
      <c r="C1223" s="335" t="s">
        <v>1470</v>
      </c>
      <c r="D1223" s="335" t="s">
        <v>997</v>
      </c>
      <c r="E1223" s="372">
        <v>900</v>
      </c>
      <c r="F1223" s="339">
        <v>900</v>
      </c>
    </row>
    <row r="1224" spans="1:6" ht="37.5" x14ac:dyDescent="0.2">
      <c r="A1224" s="566" t="s">
        <v>4641</v>
      </c>
      <c r="B1224" s="530" t="s">
        <v>1994</v>
      </c>
      <c r="C1224" s="373" t="s">
        <v>6207</v>
      </c>
      <c r="D1224" s="335" t="s">
        <v>6208</v>
      </c>
      <c r="E1224" s="372">
        <v>500</v>
      </c>
      <c r="F1224" s="339">
        <v>500</v>
      </c>
    </row>
    <row r="1225" spans="1:6" ht="37.5" x14ac:dyDescent="0.2">
      <c r="A1225" s="566"/>
      <c r="B1225" s="530"/>
      <c r="C1225" s="335" t="s">
        <v>6209</v>
      </c>
      <c r="D1225" s="335" t="s">
        <v>6210</v>
      </c>
      <c r="E1225" s="372">
        <v>500</v>
      </c>
      <c r="F1225" s="339">
        <v>500</v>
      </c>
    </row>
    <row r="1226" spans="1:6" ht="37.5" x14ac:dyDescent="0.2">
      <c r="A1226" s="566" t="s">
        <v>4642</v>
      </c>
      <c r="B1226" s="530" t="s">
        <v>1917</v>
      </c>
      <c r="C1226" s="335" t="s">
        <v>1918</v>
      </c>
      <c r="D1226" s="335" t="s">
        <v>1919</v>
      </c>
      <c r="E1226" s="372">
        <v>1500</v>
      </c>
      <c r="F1226" s="339">
        <v>1500</v>
      </c>
    </row>
    <row r="1227" spans="1:6" ht="37.5" x14ac:dyDescent="0.2">
      <c r="A1227" s="566"/>
      <c r="B1227" s="530"/>
      <c r="C1227" s="335" t="s">
        <v>1919</v>
      </c>
      <c r="D1227" s="335" t="s">
        <v>2047</v>
      </c>
      <c r="E1227" s="372">
        <v>1300</v>
      </c>
      <c r="F1227" s="339">
        <v>1300</v>
      </c>
    </row>
    <row r="1228" spans="1:6" ht="37.5" x14ac:dyDescent="0.2">
      <c r="A1228" s="374" t="s">
        <v>4643</v>
      </c>
      <c r="B1228" s="371" t="s">
        <v>1990</v>
      </c>
      <c r="C1228" s="371" t="s">
        <v>1917</v>
      </c>
      <c r="D1228" s="335" t="s">
        <v>2007</v>
      </c>
      <c r="E1228" s="375">
        <v>1300</v>
      </c>
      <c r="F1228" s="376">
        <v>1300</v>
      </c>
    </row>
    <row r="1229" spans="1:6" ht="37.5" x14ac:dyDescent="0.2">
      <c r="A1229" s="374" t="s">
        <v>4644</v>
      </c>
      <c r="B1229" s="335" t="s">
        <v>1328</v>
      </c>
      <c r="C1229" s="335" t="s">
        <v>1993</v>
      </c>
      <c r="D1229" s="335" t="s">
        <v>1441</v>
      </c>
      <c r="E1229" s="372">
        <v>520</v>
      </c>
      <c r="F1229" s="339">
        <v>520</v>
      </c>
    </row>
    <row r="1230" spans="1:6" x14ac:dyDescent="0.2">
      <c r="A1230" s="374" t="s">
        <v>4645</v>
      </c>
      <c r="B1230" s="335" t="s">
        <v>1921</v>
      </c>
      <c r="C1230" s="335" t="s">
        <v>1919</v>
      </c>
      <c r="D1230" s="335" t="s">
        <v>2046</v>
      </c>
      <c r="E1230" s="372">
        <v>600</v>
      </c>
      <c r="F1230" s="339">
        <v>600</v>
      </c>
    </row>
    <row r="1231" spans="1:6" ht="37.5" x14ac:dyDescent="0.2">
      <c r="A1231" s="374" t="s">
        <v>4646</v>
      </c>
      <c r="B1231" s="371" t="s">
        <v>1443</v>
      </c>
      <c r="C1231" s="371" t="s">
        <v>6211</v>
      </c>
      <c r="D1231" s="371" t="s">
        <v>2047</v>
      </c>
      <c r="E1231" s="372">
        <v>500</v>
      </c>
      <c r="F1231" s="339">
        <v>500</v>
      </c>
    </row>
    <row r="1232" spans="1:6" ht="37.5" x14ac:dyDescent="0.2">
      <c r="A1232" s="566" t="s">
        <v>4647</v>
      </c>
      <c r="B1232" s="530" t="s">
        <v>1997</v>
      </c>
      <c r="C1232" s="335" t="s">
        <v>1998</v>
      </c>
      <c r="D1232" s="335" t="s">
        <v>1999</v>
      </c>
      <c r="E1232" s="372">
        <v>420</v>
      </c>
      <c r="F1232" s="339">
        <v>420</v>
      </c>
    </row>
    <row r="1233" spans="1:6" x14ac:dyDescent="0.2">
      <c r="A1233" s="566"/>
      <c r="B1233" s="530"/>
      <c r="C1233" s="335" t="s">
        <v>1999</v>
      </c>
      <c r="D1233" s="335" t="s">
        <v>2000</v>
      </c>
      <c r="E1233" s="372">
        <v>350</v>
      </c>
      <c r="F1233" s="339">
        <v>350</v>
      </c>
    </row>
    <row r="1234" spans="1:6" x14ac:dyDescent="0.2">
      <c r="A1234" s="374" t="s">
        <v>4648</v>
      </c>
      <c r="B1234" s="335" t="s">
        <v>1392</v>
      </c>
      <c r="C1234" s="335" t="s">
        <v>1470</v>
      </c>
      <c r="D1234" s="335" t="s">
        <v>1442</v>
      </c>
      <c r="E1234" s="372">
        <v>420</v>
      </c>
      <c r="F1234" s="339">
        <v>420</v>
      </c>
    </row>
    <row r="1235" spans="1:6" x14ac:dyDescent="0.2">
      <c r="A1235" s="566" t="s">
        <v>6212</v>
      </c>
      <c r="B1235" s="530" t="s">
        <v>6213</v>
      </c>
      <c r="C1235" s="335" t="s">
        <v>1924</v>
      </c>
      <c r="D1235" s="335" t="s">
        <v>1925</v>
      </c>
      <c r="E1235" s="372">
        <v>2000</v>
      </c>
      <c r="F1235" s="339">
        <v>2000</v>
      </c>
    </row>
    <row r="1236" spans="1:6" x14ac:dyDescent="0.2">
      <c r="A1236" s="566"/>
      <c r="B1236" s="530"/>
      <c r="C1236" s="530" t="s">
        <v>1926</v>
      </c>
      <c r="D1236" s="530"/>
      <c r="E1236" s="372">
        <v>4800</v>
      </c>
      <c r="F1236" s="339">
        <v>4800</v>
      </c>
    </row>
    <row r="1237" spans="1:6" ht="37.5" x14ac:dyDescent="0.2">
      <c r="A1237" s="566"/>
      <c r="B1237" s="530"/>
      <c r="C1237" s="335" t="s">
        <v>1924</v>
      </c>
      <c r="D1237" s="335" t="s">
        <v>1927</v>
      </c>
      <c r="E1237" s="372">
        <v>3000</v>
      </c>
      <c r="F1237" s="339">
        <v>3000</v>
      </c>
    </row>
    <row r="1238" spans="1:6" ht="37.5" x14ac:dyDescent="0.2">
      <c r="A1238" s="566"/>
      <c r="B1238" s="530"/>
      <c r="C1238" s="335" t="s">
        <v>1927</v>
      </c>
      <c r="D1238" s="335" t="s">
        <v>1928</v>
      </c>
      <c r="E1238" s="372">
        <v>1800</v>
      </c>
      <c r="F1238" s="339">
        <v>1800</v>
      </c>
    </row>
    <row r="1239" spans="1:6" x14ac:dyDescent="0.2">
      <c r="A1239" s="566"/>
      <c r="B1239" s="530"/>
      <c r="C1239" s="335" t="s">
        <v>1924</v>
      </c>
      <c r="D1239" s="335" t="s">
        <v>6214</v>
      </c>
      <c r="E1239" s="372">
        <v>3000</v>
      </c>
      <c r="F1239" s="339">
        <v>3000</v>
      </c>
    </row>
    <row r="1240" spans="1:6" x14ac:dyDescent="0.2">
      <c r="A1240" s="566"/>
      <c r="B1240" s="530"/>
      <c r="C1240" s="335" t="s">
        <v>6214</v>
      </c>
      <c r="D1240" s="335" t="s">
        <v>1931</v>
      </c>
      <c r="E1240" s="372">
        <v>1700</v>
      </c>
      <c r="F1240" s="339">
        <v>1700</v>
      </c>
    </row>
    <row r="1241" spans="1:6" x14ac:dyDescent="0.2">
      <c r="A1241" s="566"/>
      <c r="B1241" s="530"/>
      <c r="C1241" s="335" t="s">
        <v>1932</v>
      </c>
      <c r="D1241" s="335" t="s">
        <v>1206</v>
      </c>
      <c r="E1241" s="372">
        <v>900</v>
      </c>
      <c r="F1241" s="339">
        <v>900</v>
      </c>
    </row>
    <row r="1242" spans="1:6" ht="37.5" x14ac:dyDescent="0.2">
      <c r="A1242" s="566"/>
      <c r="B1242" s="530"/>
      <c r="C1242" s="335" t="s">
        <v>1933</v>
      </c>
      <c r="D1242" s="335" t="s">
        <v>6215</v>
      </c>
      <c r="E1242" s="372">
        <v>750</v>
      </c>
      <c r="F1242" s="339">
        <v>750</v>
      </c>
    </row>
    <row r="1243" spans="1:6" x14ac:dyDescent="0.2">
      <c r="A1243" s="566"/>
      <c r="B1243" s="530"/>
      <c r="C1243" s="530" t="s">
        <v>1935</v>
      </c>
      <c r="D1243" s="530"/>
      <c r="E1243" s="372">
        <v>2400</v>
      </c>
      <c r="F1243" s="339">
        <v>2400</v>
      </c>
    </row>
    <row r="1244" spans="1:6" x14ac:dyDescent="0.2">
      <c r="A1244" s="566"/>
      <c r="B1244" s="530"/>
      <c r="C1244" s="371" t="s">
        <v>1693</v>
      </c>
      <c r="D1244" s="371" t="s">
        <v>1936</v>
      </c>
      <c r="E1244" s="372">
        <v>1600</v>
      </c>
      <c r="F1244" s="339">
        <v>1600</v>
      </c>
    </row>
    <row r="1245" spans="1:6" ht="37.5" x14ac:dyDescent="0.2">
      <c r="A1245" s="566"/>
      <c r="B1245" s="530"/>
      <c r="C1245" s="371" t="s">
        <v>1937</v>
      </c>
      <c r="D1245" s="335" t="s">
        <v>1938</v>
      </c>
      <c r="E1245" s="372">
        <v>1800</v>
      </c>
      <c r="F1245" s="339">
        <v>1800</v>
      </c>
    </row>
    <row r="1246" spans="1:6" x14ac:dyDescent="0.2">
      <c r="A1246" s="566" t="s">
        <v>4649</v>
      </c>
      <c r="B1246" s="530" t="s">
        <v>1335</v>
      </c>
      <c r="C1246" s="335" t="s">
        <v>1939</v>
      </c>
      <c r="D1246" s="335" t="s">
        <v>1940</v>
      </c>
      <c r="E1246" s="372">
        <v>2400</v>
      </c>
      <c r="F1246" s="339">
        <v>2400</v>
      </c>
    </row>
    <row r="1247" spans="1:6" x14ac:dyDescent="0.2">
      <c r="A1247" s="566"/>
      <c r="B1247" s="530"/>
      <c r="C1247" s="335" t="s">
        <v>1940</v>
      </c>
      <c r="D1247" s="335" t="s">
        <v>1941</v>
      </c>
      <c r="E1247" s="372">
        <v>1700</v>
      </c>
      <c r="F1247" s="339">
        <v>1700</v>
      </c>
    </row>
    <row r="1248" spans="1:6" x14ac:dyDescent="0.2">
      <c r="A1248" s="566"/>
      <c r="B1248" s="530"/>
      <c r="C1248" s="335" t="s">
        <v>1942</v>
      </c>
      <c r="D1248" s="335" t="s">
        <v>1943</v>
      </c>
      <c r="E1248" s="372">
        <v>1100</v>
      </c>
      <c r="F1248" s="339">
        <v>1100</v>
      </c>
    </row>
    <row r="1249" spans="1:6" x14ac:dyDescent="0.2">
      <c r="A1249" s="566"/>
      <c r="B1249" s="530"/>
      <c r="C1249" s="335" t="s">
        <v>1943</v>
      </c>
      <c r="D1249" s="335" t="s">
        <v>1944</v>
      </c>
      <c r="E1249" s="372">
        <v>950</v>
      </c>
      <c r="F1249" s="339">
        <v>950</v>
      </c>
    </row>
    <row r="1250" spans="1:6" ht="37.5" x14ac:dyDescent="0.2">
      <c r="A1250" s="374" t="s">
        <v>4650</v>
      </c>
      <c r="B1250" s="377" t="s">
        <v>1945</v>
      </c>
      <c r="C1250" s="377" t="s">
        <v>1946</v>
      </c>
      <c r="D1250" s="377" t="s">
        <v>1947</v>
      </c>
      <c r="E1250" s="372">
        <v>1300</v>
      </c>
      <c r="F1250" s="339">
        <v>1300</v>
      </c>
    </row>
    <row r="1251" spans="1:6" ht="56.25" x14ac:dyDescent="0.2">
      <c r="A1251" s="374" t="s">
        <v>4651</v>
      </c>
      <c r="B1251" s="373" t="s">
        <v>6216</v>
      </c>
      <c r="C1251" s="373" t="s">
        <v>3046</v>
      </c>
      <c r="D1251" s="373" t="s">
        <v>6217</v>
      </c>
      <c r="E1251" s="372">
        <v>1537</v>
      </c>
      <c r="F1251" s="339">
        <v>1537</v>
      </c>
    </row>
    <row r="1252" spans="1:6" ht="37.5" x14ac:dyDescent="0.2">
      <c r="A1252" s="566" t="s">
        <v>4652</v>
      </c>
      <c r="B1252" s="335" t="s">
        <v>2031</v>
      </c>
      <c r="C1252" s="335"/>
      <c r="D1252" s="335"/>
      <c r="E1252" s="372"/>
      <c r="F1252" s="339"/>
    </row>
    <row r="1253" spans="1:6" x14ac:dyDescent="0.2">
      <c r="A1253" s="566"/>
      <c r="B1253" s="335" t="s">
        <v>2032</v>
      </c>
      <c r="C1253" s="335" t="s">
        <v>1606</v>
      </c>
      <c r="D1253" s="335" t="s">
        <v>2033</v>
      </c>
      <c r="E1253" s="372">
        <v>1711</v>
      </c>
      <c r="F1253" s="339">
        <v>1711</v>
      </c>
    </row>
    <row r="1254" spans="1:6" x14ac:dyDescent="0.2">
      <c r="A1254" s="566"/>
      <c r="B1254" s="335" t="s">
        <v>2034</v>
      </c>
      <c r="C1254" s="530" t="s">
        <v>77</v>
      </c>
      <c r="D1254" s="530"/>
      <c r="E1254" s="372">
        <v>1537</v>
      </c>
      <c r="F1254" s="339">
        <v>1537</v>
      </c>
    </row>
    <row r="1255" spans="1:6" x14ac:dyDescent="0.2">
      <c r="A1255" s="566"/>
      <c r="B1255" s="373" t="s">
        <v>2053</v>
      </c>
      <c r="C1255" s="530" t="s">
        <v>77</v>
      </c>
      <c r="D1255" s="530"/>
      <c r="E1255" s="372">
        <v>1537</v>
      </c>
      <c r="F1255" s="339">
        <v>1537</v>
      </c>
    </row>
    <row r="1256" spans="1:6" x14ac:dyDescent="0.2">
      <c r="A1256" s="566" t="s">
        <v>4653</v>
      </c>
      <c r="B1256" s="567" t="s">
        <v>6218</v>
      </c>
      <c r="C1256" s="335" t="s">
        <v>1949</v>
      </c>
      <c r="D1256" s="335" t="s">
        <v>77</v>
      </c>
      <c r="E1256" s="372">
        <v>1500</v>
      </c>
      <c r="F1256" s="339">
        <v>1500</v>
      </c>
    </row>
    <row r="1257" spans="1:6" x14ac:dyDescent="0.2">
      <c r="A1257" s="566"/>
      <c r="B1257" s="567"/>
      <c r="C1257" s="335" t="s">
        <v>1950</v>
      </c>
      <c r="D1257" s="335" t="s">
        <v>77</v>
      </c>
      <c r="E1257" s="372">
        <v>850</v>
      </c>
      <c r="F1257" s="339">
        <v>850</v>
      </c>
    </row>
    <row r="1258" spans="1:6" x14ac:dyDescent="0.2">
      <c r="A1258" s="566"/>
      <c r="B1258" s="567"/>
      <c r="C1258" s="335" t="s">
        <v>1951</v>
      </c>
      <c r="D1258" s="335" t="s">
        <v>77</v>
      </c>
      <c r="E1258" s="372">
        <v>700</v>
      </c>
      <c r="F1258" s="339">
        <v>700</v>
      </c>
    </row>
    <row r="1259" spans="1:6" x14ac:dyDescent="0.2">
      <c r="A1259" s="566"/>
      <c r="B1259" s="567"/>
      <c r="C1259" s="335" t="s">
        <v>1952</v>
      </c>
      <c r="D1259" s="335" t="s">
        <v>77</v>
      </c>
      <c r="E1259" s="372">
        <v>850</v>
      </c>
      <c r="F1259" s="339">
        <v>850</v>
      </c>
    </row>
    <row r="1260" spans="1:6" x14ac:dyDescent="0.2">
      <c r="A1260" s="566" t="s">
        <v>4653</v>
      </c>
      <c r="B1260" s="567" t="s">
        <v>6218</v>
      </c>
      <c r="C1260" s="335" t="s">
        <v>1953</v>
      </c>
      <c r="D1260" s="335" t="s">
        <v>77</v>
      </c>
      <c r="E1260" s="372">
        <v>850</v>
      </c>
      <c r="F1260" s="339">
        <v>850</v>
      </c>
    </row>
    <row r="1261" spans="1:6" x14ac:dyDescent="0.2">
      <c r="A1261" s="566"/>
      <c r="B1261" s="567"/>
      <c r="C1261" s="335" t="s">
        <v>1954</v>
      </c>
      <c r="D1261" s="335" t="s">
        <v>77</v>
      </c>
      <c r="E1261" s="372">
        <v>850</v>
      </c>
      <c r="F1261" s="339">
        <v>850</v>
      </c>
    </row>
    <row r="1262" spans="1:6" x14ac:dyDescent="0.2">
      <c r="A1262" s="566"/>
      <c r="B1262" s="567"/>
      <c r="C1262" s="335" t="s">
        <v>1955</v>
      </c>
      <c r="D1262" s="335" t="s">
        <v>77</v>
      </c>
      <c r="E1262" s="372">
        <v>850</v>
      </c>
      <c r="F1262" s="339">
        <v>850</v>
      </c>
    </row>
    <row r="1263" spans="1:6" x14ac:dyDescent="0.2">
      <c r="A1263" s="566"/>
      <c r="B1263" s="567"/>
      <c r="C1263" s="335" t="s">
        <v>1956</v>
      </c>
      <c r="D1263" s="335" t="s">
        <v>77</v>
      </c>
      <c r="E1263" s="372">
        <v>850</v>
      </c>
      <c r="F1263" s="339">
        <v>850</v>
      </c>
    </row>
    <row r="1264" spans="1:6" x14ac:dyDescent="0.2">
      <c r="A1264" s="566"/>
      <c r="B1264" s="567"/>
      <c r="C1264" s="335" t="s">
        <v>1925</v>
      </c>
      <c r="D1264" s="335" t="s">
        <v>77</v>
      </c>
      <c r="E1264" s="372">
        <v>850</v>
      </c>
      <c r="F1264" s="339">
        <v>850</v>
      </c>
    </row>
    <row r="1265" spans="1:6" x14ac:dyDescent="0.2">
      <c r="A1265" s="566"/>
      <c r="B1265" s="567"/>
      <c r="C1265" s="335" t="s">
        <v>1957</v>
      </c>
      <c r="D1265" s="335" t="s">
        <v>77</v>
      </c>
      <c r="E1265" s="372">
        <v>700</v>
      </c>
      <c r="F1265" s="339">
        <v>700</v>
      </c>
    </row>
    <row r="1266" spans="1:6" x14ac:dyDescent="0.2">
      <c r="A1266" s="566"/>
      <c r="B1266" s="567"/>
      <c r="C1266" s="335" t="s">
        <v>1958</v>
      </c>
      <c r="D1266" s="335" t="s">
        <v>77</v>
      </c>
      <c r="E1266" s="372">
        <v>850</v>
      </c>
      <c r="F1266" s="339">
        <v>850</v>
      </c>
    </row>
    <row r="1267" spans="1:6" x14ac:dyDescent="0.2">
      <c r="A1267" s="566"/>
      <c r="B1267" s="567"/>
      <c r="C1267" s="335" t="s">
        <v>1959</v>
      </c>
      <c r="D1267" s="335" t="s">
        <v>77</v>
      </c>
      <c r="E1267" s="372">
        <v>900</v>
      </c>
      <c r="F1267" s="339">
        <v>900</v>
      </c>
    </row>
    <row r="1268" spans="1:6" x14ac:dyDescent="0.2">
      <c r="A1268" s="566"/>
      <c r="B1268" s="567"/>
      <c r="C1268" s="335" t="s">
        <v>1940</v>
      </c>
      <c r="D1268" s="335" t="s">
        <v>77</v>
      </c>
      <c r="E1268" s="372">
        <v>900</v>
      </c>
      <c r="F1268" s="339">
        <v>900</v>
      </c>
    </row>
    <row r="1269" spans="1:6" x14ac:dyDescent="0.2">
      <c r="A1269" s="566"/>
      <c r="B1269" s="567"/>
      <c r="C1269" s="335" t="s">
        <v>1960</v>
      </c>
      <c r="D1269" s="335" t="s">
        <v>77</v>
      </c>
      <c r="E1269" s="372">
        <v>900</v>
      </c>
      <c r="F1269" s="339">
        <v>900</v>
      </c>
    </row>
    <row r="1270" spans="1:6" x14ac:dyDescent="0.2">
      <c r="A1270" s="566"/>
      <c r="B1270" s="567"/>
      <c r="C1270" s="335" t="s">
        <v>1961</v>
      </c>
      <c r="D1270" s="335" t="s">
        <v>77</v>
      </c>
      <c r="E1270" s="372">
        <v>850</v>
      </c>
      <c r="F1270" s="339">
        <v>850</v>
      </c>
    </row>
    <row r="1271" spans="1:6" x14ac:dyDescent="0.2">
      <c r="A1271" s="566"/>
      <c r="B1271" s="567"/>
      <c r="C1271" s="335" t="s">
        <v>1962</v>
      </c>
      <c r="D1271" s="335" t="s">
        <v>77</v>
      </c>
      <c r="E1271" s="372">
        <v>850</v>
      </c>
      <c r="F1271" s="339">
        <v>850</v>
      </c>
    </row>
    <row r="1272" spans="1:6" x14ac:dyDescent="0.2">
      <c r="A1272" s="566"/>
      <c r="B1272" s="567"/>
      <c r="C1272" s="335" t="s">
        <v>1943</v>
      </c>
      <c r="D1272" s="335" t="s">
        <v>77</v>
      </c>
      <c r="E1272" s="372">
        <v>700</v>
      </c>
      <c r="F1272" s="339">
        <v>700</v>
      </c>
    </row>
    <row r="1273" spans="1:6" x14ac:dyDescent="0.2">
      <c r="A1273" s="566"/>
      <c r="B1273" s="567"/>
      <c r="C1273" s="335" t="s">
        <v>1963</v>
      </c>
      <c r="D1273" s="335" t="s">
        <v>77</v>
      </c>
      <c r="E1273" s="372">
        <v>850</v>
      </c>
      <c r="F1273" s="339">
        <v>850</v>
      </c>
    </row>
    <row r="1274" spans="1:6" x14ac:dyDescent="0.2">
      <c r="A1274" s="566"/>
      <c r="B1274" s="567"/>
      <c r="C1274" s="335" t="s">
        <v>1964</v>
      </c>
      <c r="D1274" s="335" t="s">
        <v>77</v>
      </c>
      <c r="E1274" s="372">
        <v>800</v>
      </c>
      <c r="F1274" s="339">
        <v>800</v>
      </c>
    </row>
    <row r="1275" spans="1:6" x14ac:dyDescent="0.2">
      <c r="A1275" s="566" t="s">
        <v>4653</v>
      </c>
      <c r="B1275" s="567" t="s">
        <v>6218</v>
      </c>
      <c r="C1275" s="335" t="s">
        <v>1965</v>
      </c>
      <c r="D1275" s="335" t="s">
        <v>77</v>
      </c>
      <c r="E1275" s="372">
        <v>1000</v>
      </c>
      <c r="F1275" s="339">
        <v>1000</v>
      </c>
    </row>
    <row r="1276" spans="1:6" x14ac:dyDescent="0.2">
      <c r="A1276" s="566"/>
      <c r="B1276" s="567"/>
      <c r="C1276" s="335" t="s">
        <v>1966</v>
      </c>
      <c r="D1276" s="335" t="s">
        <v>77</v>
      </c>
      <c r="E1276" s="372">
        <v>1100</v>
      </c>
      <c r="F1276" s="339">
        <v>1100</v>
      </c>
    </row>
    <row r="1277" spans="1:6" x14ac:dyDescent="0.2">
      <c r="A1277" s="566"/>
      <c r="B1277" s="567"/>
      <c r="C1277" s="335" t="s">
        <v>1967</v>
      </c>
      <c r="D1277" s="335" t="s">
        <v>77</v>
      </c>
      <c r="E1277" s="372">
        <v>700</v>
      </c>
      <c r="F1277" s="339">
        <v>700</v>
      </c>
    </row>
    <row r="1278" spans="1:6" x14ac:dyDescent="0.2">
      <c r="A1278" s="566"/>
      <c r="B1278" s="567"/>
      <c r="C1278" s="335" t="s">
        <v>1968</v>
      </c>
      <c r="D1278" s="335" t="s">
        <v>77</v>
      </c>
      <c r="E1278" s="372">
        <v>750</v>
      </c>
      <c r="F1278" s="339">
        <v>750</v>
      </c>
    </row>
    <row r="1279" spans="1:6" x14ac:dyDescent="0.2">
      <c r="A1279" s="566"/>
      <c r="B1279" s="567"/>
      <c r="C1279" s="335" t="s">
        <v>1969</v>
      </c>
      <c r="D1279" s="335" t="s">
        <v>77</v>
      </c>
      <c r="E1279" s="372">
        <v>700</v>
      </c>
      <c r="F1279" s="339">
        <v>700</v>
      </c>
    </row>
    <row r="1280" spans="1:6" x14ac:dyDescent="0.2">
      <c r="A1280" s="566"/>
      <c r="B1280" s="567"/>
      <c r="C1280" s="335" t="s">
        <v>1970</v>
      </c>
      <c r="D1280" s="335" t="s">
        <v>6219</v>
      </c>
      <c r="E1280" s="372">
        <v>1000</v>
      </c>
      <c r="F1280" s="339">
        <v>1000</v>
      </c>
    </row>
    <row r="1281" spans="1:6" x14ac:dyDescent="0.2">
      <c r="A1281" s="566"/>
      <c r="B1281" s="567"/>
      <c r="C1281" s="335" t="s">
        <v>1972</v>
      </c>
      <c r="D1281" s="335" t="s">
        <v>2048</v>
      </c>
      <c r="E1281" s="372">
        <v>320</v>
      </c>
      <c r="F1281" s="339">
        <v>320</v>
      </c>
    </row>
    <row r="1282" spans="1:6" x14ac:dyDescent="0.2">
      <c r="A1282" s="566"/>
      <c r="B1282" s="567"/>
      <c r="C1282" s="335" t="s">
        <v>1973</v>
      </c>
      <c r="D1282" s="335" t="s">
        <v>77</v>
      </c>
      <c r="E1282" s="372">
        <v>850</v>
      </c>
      <c r="F1282" s="339">
        <v>850</v>
      </c>
    </row>
    <row r="1283" spans="1:6" ht="37.5" x14ac:dyDescent="0.2">
      <c r="A1283" s="566"/>
      <c r="B1283" s="567"/>
      <c r="C1283" s="335" t="s">
        <v>1973</v>
      </c>
      <c r="D1283" s="335" t="s">
        <v>1974</v>
      </c>
      <c r="E1283" s="372">
        <v>850</v>
      </c>
      <c r="F1283" s="339">
        <v>850</v>
      </c>
    </row>
    <row r="1284" spans="1:6" ht="37.5" x14ac:dyDescent="0.2">
      <c r="A1284" s="566"/>
      <c r="B1284" s="567"/>
      <c r="C1284" s="335" t="s">
        <v>1974</v>
      </c>
      <c r="D1284" s="335" t="s">
        <v>1975</v>
      </c>
      <c r="E1284" s="372">
        <v>1000</v>
      </c>
      <c r="F1284" s="339">
        <v>1000</v>
      </c>
    </row>
    <row r="1285" spans="1:6" ht="37.5" x14ac:dyDescent="0.2">
      <c r="A1285" s="566"/>
      <c r="B1285" s="567"/>
      <c r="C1285" s="335" t="s">
        <v>1976</v>
      </c>
      <c r="D1285" s="335" t="s">
        <v>1977</v>
      </c>
      <c r="E1285" s="372">
        <v>700</v>
      </c>
      <c r="F1285" s="339">
        <v>700</v>
      </c>
    </row>
    <row r="1286" spans="1:6" ht="37.5" x14ac:dyDescent="0.2">
      <c r="A1286" s="566" t="s">
        <v>4654</v>
      </c>
      <c r="B1286" s="530" t="s">
        <v>2058</v>
      </c>
      <c r="C1286" s="335" t="s">
        <v>2059</v>
      </c>
      <c r="D1286" s="335" t="s">
        <v>2001</v>
      </c>
      <c r="E1286" s="372">
        <v>400</v>
      </c>
      <c r="F1286" s="339">
        <v>400</v>
      </c>
    </row>
    <row r="1287" spans="1:6" ht="37.5" x14ac:dyDescent="0.2">
      <c r="A1287" s="566"/>
      <c r="B1287" s="530"/>
      <c r="C1287" s="335" t="s">
        <v>2002</v>
      </c>
      <c r="D1287" s="335" t="s">
        <v>2003</v>
      </c>
      <c r="E1287" s="372">
        <v>500</v>
      </c>
      <c r="F1287" s="339">
        <v>500</v>
      </c>
    </row>
    <row r="1288" spans="1:6" x14ac:dyDescent="0.2">
      <c r="A1288" s="374" t="s">
        <v>4655</v>
      </c>
      <c r="B1288" s="335" t="s">
        <v>2006</v>
      </c>
      <c r="C1288" s="335" t="s">
        <v>6220</v>
      </c>
      <c r="D1288" s="371" t="s">
        <v>1723</v>
      </c>
      <c r="E1288" s="372">
        <v>420</v>
      </c>
      <c r="F1288" s="339">
        <v>420</v>
      </c>
    </row>
    <row r="1289" spans="1:6" x14ac:dyDescent="0.2">
      <c r="A1289" s="374" t="s">
        <v>4656</v>
      </c>
      <c r="B1289" s="335" t="s">
        <v>658</v>
      </c>
      <c r="C1289" s="530" t="s">
        <v>6221</v>
      </c>
      <c r="D1289" s="530"/>
      <c r="E1289" s="372">
        <v>450</v>
      </c>
      <c r="F1289" s="339">
        <v>450</v>
      </c>
    </row>
    <row r="1290" spans="1:6" x14ac:dyDescent="0.2">
      <c r="A1290" s="378" t="s">
        <v>6222</v>
      </c>
      <c r="B1290" s="329" t="s">
        <v>50</v>
      </c>
      <c r="C1290" s="329"/>
      <c r="D1290" s="329"/>
      <c r="E1290" s="379"/>
      <c r="F1290" s="370"/>
    </row>
    <row r="1291" spans="1:6" x14ac:dyDescent="0.2">
      <c r="A1291" s="380" t="s">
        <v>4666</v>
      </c>
      <c r="B1291" s="335" t="s">
        <v>1314</v>
      </c>
      <c r="C1291" s="335" t="s">
        <v>997</v>
      </c>
      <c r="D1291" s="335" t="s">
        <v>1316</v>
      </c>
      <c r="E1291" s="381">
        <v>1800</v>
      </c>
      <c r="F1291" s="339">
        <v>1800</v>
      </c>
    </row>
    <row r="1292" spans="1:6" x14ac:dyDescent="0.2">
      <c r="A1292" s="568" t="s">
        <v>4667</v>
      </c>
      <c r="B1292" s="530" t="s">
        <v>1317</v>
      </c>
      <c r="C1292" s="530" t="s">
        <v>2047</v>
      </c>
      <c r="D1292" s="530" t="s">
        <v>6223</v>
      </c>
      <c r="E1292" s="559">
        <v>600</v>
      </c>
      <c r="F1292" s="559">
        <v>600</v>
      </c>
    </row>
    <row r="1293" spans="1:6" x14ac:dyDescent="0.2">
      <c r="A1293" s="568" t="s">
        <v>6224</v>
      </c>
      <c r="B1293" s="530"/>
      <c r="C1293" s="530"/>
      <c r="D1293" s="530"/>
      <c r="E1293" s="559"/>
      <c r="F1293" s="559"/>
    </row>
    <row r="1294" spans="1:6" x14ac:dyDescent="0.2">
      <c r="A1294" s="568" t="s">
        <v>6224</v>
      </c>
      <c r="B1294" s="530"/>
      <c r="C1294" s="530"/>
      <c r="D1294" s="530"/>
      <c r="E1294" s="559"/>
      <c r="F1294" s="559"/>
    </row>
    <row r="1295" spans="1:6" x14ac:dyDescent="0.2">
      <c r="A1295" s="380" t="s">
        <v>4668</v>
      </c>
      <c r="B1295" s="335" t="s">
        <v>6225</v>
      </c>
      <c r="C1295" s="335" t="s">
        <v>6223</v>
      </c>
      <c r="D1295" s="335" t="s">
        <v>1322</v>
      </c>
      <c r="E1295" s="381">
        <v>500</v>
      </c>
      <c r="F1295" s="339">
        <v>500</v>
      </c>
    </row>
    <row r="1296" spans="1:6" x14ac:dyDescent="0.2">
      <c r="A1296" s="380" t="s">
        <v>4669</v>
      </c>
      <c r="B1296" s="371" t="s">
        <v>1322</v>
      </c>
      <c r="C1296" s="371" t="s">
        <v>6226</v>
      </c>
      <c r="D1296" s="371" t="s">
        <v>6227</v>
      </c>
      <c r="E1296" s="381">
        <v>1300</v>
      </c>
      <c r="F1296" s="339">
        <v>1300</v>
      </c>
    </row>
    <row r="1297" spans="1:6" ht="37.5" x14ac:dyDescent="0.2">
      <c r="A1297" s="380" t="s">
        <v>4670</v>
      </c>
      <c r="B1297" s="371" t="s">
        <v>1443</v>
      </c>
      <c r="C1297" s="371" t="s">
        <v>2047</v>
      </c>
      <c r="D1297" s="371" t="s">
        <v>6194</v>
      </c>
      <c r="E1297" s="381">
        <v>540</v>
      </c>
      <c r="F1297" s="339">
        <v>540</v>
      </c>
    </row>
    <row r="1298" spans="1:6" x14ac:dyDescent="0.2">
      <c r="A1298" s="380" t="s">
        <v>4671</v>
      </c>
      <c r="B1298" s="335" t="s">
        <v>1475</v>
      </c>
      <c r="C1298" s="342" t="s">
        <v>6228</v>
      </c>
      <c r="D1298" s="335" t="s">
        <v>6229</v>
      </c>
      <c r="E1298" s="381">
        <v>400</v>
      </c>
      <c r="F1298" s="339">
        <v>400</v>
      </c>
    </row>
    <row r="1299" spans="1:6" x14ac:dyDescent="0.2">
      <c r="A1299" s="568" t="s">
        <v>4672</v>
      </c>
      <c r="B1299" s="530" t="s">
        <v>1385</v>
      </c>
      <c r="C1299" s="530" t="s">
        <v>6228</v>
      </c>
      <c r="D1299" s="530" t="s">
        <v>6230</v>
      </c>
      <c r="E1299" s="559">
        <v>500</v>
      </c>
      <c r="F1299" s="559">
        <v>500</v>
      </c>
    </row>
    <row r="1300" spans="1:6" x14ac:dyDescent="0.2">
      <c r="A1300" s="568" t="s">
        <v>6224</v>
      </c>
      <c r="B1300" s="530"/>
      <c r="C1300" s="530"/>
      <c r="D1300" s="530"/>
      <c r="E1300" s="559"/>
      <c r="F1300" s="559"/>
    </row>
    <row r="1301" spans="1:6" x14ac:dyDescent="0.2">
      <c r="A1301" s="380" t="s">
        <v>4673</v>
      </c>
      <c r="B1301" s="335" t="s">
        <v>1389</v>
      </c>
      <c r="C1301" s="335" t="s">
        <v>6231</v>
      </c>
      <c r="D1301" s="335" t="s">
        <v>997</v>
      </c>
      <c r="E1301" s="381">
        <v>400</v>
      </c>
      <c r="F1301" s="339">
        <v>400</v>
      </c>
    </row>
    <row r="1302" spans="1:6" x14ac:dyDescent="0.2">
      <c r="A1302" s="380" t="s">
        <v>4674</v>
      </c>
      <c r="B1302" s="335" t="s">
        <v>1392</v>
      </c>
      <c r="C1302" s="335" t="s">
        <v>1393</v>
      </c>
      <c r="D1302" s="335" t="s">
        <v>2194</v>
      </c>
      <c r="E1302" s="381">
        <v>420</v>
      </c>
      <c r="F1302" s="339">
        <v>420</v>
      </c>
    </row>
    <row r="1303" spans="1:6" x14ac:dyDescent="0.2">
      <c r="A1303" s="568" t="s">
        <v>4675</v>
      </c>
      <c r="B1303" s="530" t="s">
        <v>1380</v>
      </c>
      <c r="C1303" s="569" t="s">
        <v>6229</v>
      </c>
      <c r="D1303" s="569" t="s">
        <v>6232</v>
      </c>
      <c r="E1303" s="559">
        <v>400</v>
      </c>
      <c r="F1303" s="559">
        <v>400</v>
      </c>
    </row>
    <row r="1304" spans="1:6" x14ac:dyDescent="0.2">
      <c r="A1304" s="568" t="s">
        <v>6224</v>
      </c>
      <c r="B1304" s="530"/>
      <c r="C1304" s="569"/>
      <c r="D1304" s="569"/>
      <c r="E1304" s="559"/>
      <c r="F1304" s="559"/>
    </row>
    <row r="1305" spans="1:6" x14ac:dyDescent="0.2">
      <c r="A1305" s="380" t="s">
        <v>4676</v>
      </c>
      <c r="B1305" s="335" t="s">
        <v>1327</v>
      </c>
      <c r="C1305" s="335" t="s">
        <v>1328</v>
      </c>
      <c r="D1305" s="335" t="s">
        <v>1329</v>
      </c>
      <c r="E1305" s="381">
        <v>600</v>
      </c>
      <c r="F1305" s="339">
        <v>600</v>
      </c>
    </row>
    <row r="1306" spans="1:6" x14ac:dyDescent="0.2">
      <c r="A1306" s="568" t="s">
        <v>4677</v>
      </c>
      <c r="B1306" s="530" t="s">
        <v>1331</v>
      </c>
      <c r="C1306" s="335" t="s">
        <v>1332</v>
      </c>
      <c r="D1306" s="335" t="s">
        <v>1333</v>
      </c>
      <c r="E1306" s="381">
        <v>800</v>
      </c>
      <c r="F1306" s="339">
        <v>800</v>
      </c>
    </row>
    <row r="1307" spans="1:6" x14ac:dyDescent="0.2">
      <c r="A1307" s="568" t="s">
        <v>6224</v>
      </c>
      <c r="B1307" s="530"/>
      <c r="C1307" s="335" t="s">
        <v>1334</v>
      </c>
      <c r="D1307" s="335" t="s">
        <v>6233</v>
      </c>
      <c r="E1307" s="381">
        <v>800</v>
      </c>
      <c r="F1307" s="339">
        <v>800</v>
      </c>
    </row>
    <row r="1308" spans="1:6" ht="37.5" x14ac:dyDescent="0.2">
      <c r="A1308" s="380" t="s">
        <v>4678</v>
      </c>
      <c r="B1308" s="335" t="s">
        <v>1335</v>
      </c>
      <c r="C1308" s="335" t="s">
        <v>1336</v>
      </c>
      <c r="D1308" s="335" t="s">
        <v>1337</v>
      </c>
      <c r="E1308" s="381">
        <v>480</v>
      </c>
      <c r="F1308" s="339">
        <v>480</v>
      </c>
    </row>
    <row r="1309" spans="1:6" x14ac:dyDescent="0.2">
      <c r="A1309" s="380" t="s">
        <v>4679</v>
      </c>
      <c r="B1309" s="371" t="s">
        <v>1344</v>
      </c>
      <c r="C1309" s="371" t="s">
        <v>1346</v>
      </c>
      <c r="D1309" s="371" t="s">
        <v>1347</v>
      </c>
      <c r="E1309" s="381">
        <v>480</v>
      </c>
      <c r="F1309" s="339">
        <v>480</v>
      </c>
    </row>
    <row r="1310" spans="1:6" x14ac:dyDescent="0.2">
      <c r="A1310" s="568" t="s">
        <v>4680</v>
      </c>
      <c r="B1310" s="530" t="s">
        <v>1354</v>
      </c>
      <c r="C1310" s="335" t="s">
        <v>1355</v>
      </c>
      <c r="D1310" s="335" t="s">
        <v>1356</v>
      </c>
      <c r="E1310" s="381">
        <v>500</v>
      </c>
      <c r="F1310" s="339">
        <v>500</v>
      </c>
    </row>
    <row r="1311" spans="1:6" ht="37.5" x14ac:dyDescent="0.2">
      <c r="A1311" s="568" t="s">
        <v>6224</v>
      </c>
      <c r="B1311" s="530"/>
      <c r="C1311" s="335" t="s">
        <v>1371</v>
      </c>
      <c r="D1311" s="335" t="s">
        <v>6234</v>
      </c>
      <c r="E1311" s="381">
        <v>530</v>
      </c>
      <c r="F1311" s="339">
        <v>530</v>
      </c>
    </row>
    <row r="1312" spans="1:6" ht="37.5" x14ac:dyDescent="0.2">
      <c r="A1312" s="380" t="s">
        <v>4681</v>
      </c>
      <c r="B1312" s="335" t="s">
        <v>6235</v>
      </c>
      <c r="C1312" s="335" t="s">
        <v>6236</v>
      </c>
      <c r="D1312" s="335" t="s">
        <v>1458</v>
      </c>
      <c r="E1312" s="381">
        <v>400</v>
      </c>
      <c r="F1312" s="339">
        <v>400</v>
      </c>
    </row>
    <row r="1313" spans="1:6" x14ac:dyDescent="0.2">
      <c r="A1313" s="382" t="s">
        <v>6237</v>
      </c>
      <c r="B1313" s="383" t="s">
        <v>51</v>
      </c>
      <c r="C1313" s="383"/>
      <c r="D1313" s="383"/>
      <c r="E1313" s="384"/>
      <c r="F1313" s="385"/>
    </row>
    <row r="1314" spans="1:6" x14ac:dyDescent="0.2">
      <c r="A1314" s="573" t="s">
        <v>4725</v>
      </c>
      <c r="B1314" s="572" t="s">
        <v>6238</v>
      </c>
      <c r="C1314" s="572" t="s">
        <v>6239</v>
      </c>
      <c r="D1314" s="572" t="s">
        <v>3057</v>
      </c>
      <c r="E1314" s="570">
        <v>1100</v>
      </c>
      <c r="F1314" s="570">
        <v>1100</v>
      </c>
    </row>
    <row r="1315" spans="1:6" x14ac:dyDescent="0.2">
      <c r="A1315" s="573"/>
      <c r="B1315" s="572"/>
      <c r="C1315" s="572"/>
      <c r="D1315" s="572"/>
      <c r="E1315" s="570"/>
      <c r="F1315" s="570"/>
    </row>
    <row r="1316" spans="1:6" x14ac:dyDescent="0.2">
      <c r="A1316" s="573"/>
      <c r="B1316" s="572"/>
      <c r="C1316" s="572"/>
      <c r="D1316" s="572"/>
      <c r="E1316" s="570"/>
      <c r="F1316" s="570"/>
    </row>
    <row r="1317" spans="1:6" x14ac:dyDescent="0.2">
      <c r="A1317" s="573" t="s">
        <v>4726</v>
      </c>
      <c r="B1317" s="572" t="s">
        <v>1319</v>
      </c>
      <c r="C1317" s="572" t="s">
        <v>1384</v>
      </c>
      <c r="D1317" s="572" t="s">
        <v>2999</v>
      </c>
      <c r="E1317" s="570">
        <v>3200</v>
      </c>
      <c r="F1317" s="570">
        <v>3200</v>
      </c>
    </row>
    <row r="1318" spans="1:6" x14ac:dyDescent="0.2">
      <c r="A1318" s="573"/>
      <c r="B1318" s="572"/>
      <c r="C1318" s="572"/>
      <c r="D1318" s="572"/>
      <c r="E1318" s="570"/>
      <c r="F1318" s="570"/>
    </row>
    <row r="1319" spans="1:6" x14ac:dyDescent="0.2">
      <c r="A1319" s="573"/>
      <c r="B1319" s="572"/>
      <c r="C1319" s="572"/>
      <c r="D1319" s="572"/>
      <c r="E1319" s="570"/>
      <c r="F1319" s="570"/>
    </row>
    <row r="1320" spans="1:6" x14ac:dyDescent="0.2">
      <c r="A1320" s="573" t="s">
        <v>4727</v>
      </c>
      <c r="B1320" s="572" t="s">
        <v>3000</v>
      </c>
      <c r="C1320" s="386" t="s">
        <v>3052</v>
      </c>
      <c r="D1320" s="386" t="s">
        <v>6240</v>
      </c>
      <c r="E1320" s="387">
        <v>3000</v>
      </c>
      <c r="F1320" s="387">
        <v>3000</v>
      </c>
    </row>
    <row r="1321" spans="1:6" x14ac:dyDescent="0.2">
      <c r="A1321" s="573"/>
      <c r="B1321" s="572"/>
      <c r="C1321" s="386" t="s">
        <v>6240</v>
      </c>
      <c r="D1321" s="386" t="s">
        <v>3057</v>
      </c>
      <c r="E1321" s="387">
        <v>1800</v>
      </c>
      <c r="F1321" s="387">
        <v>1800</v>
      </c>
    </row>
    <row r="1322" spans="1:6" ht="31.5" x14ac:dyDescent="0.2">
      <c r="A1322" s="388" t="s">
        <v>4728</v>
      </c>
      <c r="B1322" s="389" t="s">
        <v>3075</v>
      </c>
      <c r="C1322" s="389" t="s">
        <v>3054</v>
      </c>
      <c r="D1322" s="389" t="s">
        <v>6241</v>
      </c>
      <c r="E1322" s="387">
        <v>950</v>
      </c>
      <c r="F1322" s="387">
        <v>950</v>
      </c>
    </row>
    <row r="1323" spans="1:6" x14ac:dyDescent="0.2">
      <c r="A1323" s="573" t="s">
        <v>4729</v>
      </c>
      <c r="B1323" s="572" t="s">
        <v>3001</v>
      </c>
      <c r="C1323" s="572" t="s">
        <v>3028</v>
      </c>
      <c r="D1323" s="572" t="s">
        <v>6242</v>
      </c>
      <c r="E1323" s="570">
        <v>3000</v>
      </c>
      <c r="F1323" s="570">
        <v>3000</v>
      </c>
    </row>
    <row r="1324" spans="1:6" x14ac:dyDescent="0.2">
      <c r="A1324" s="573"/>
      <c r="B1324" s="572"/>
      <c r="C1324" s="572"/>
      <c r="D1324" s="572"/>
      <c r="E1324" s="570"/>
      <c r="F1324" s="570"/>
    </row>
    <row r="1325" spans="1:6" x14ac:dyDescent="0.2">
      <c r="A1325" s="388" t="s">
        <v>4730</v>
      </c>
      <c r="B1325" s="386" t="s">
        <v>3053</v>
      </c>
      <c r="C1325" s="386" t="s">
        <v>1384</v>
      </c>
      <c r="D1325" s="386" t="s">
        <v>3054</v>
      </c>
      <c r="E1325" s="387">
        <v>300</v>
      </c>
      <c r="F1325" s="387">
        <v>300</v>
      </c>
    </row>
    <row r="1326" spans="1:6" x14ac:dyDescent="0.2">
      <c r="A1326" s="573" t="s">
        <v>4731</v>
      </c>
      <c r="B1326" s="572" t="s">
        <v>3046</v>
      </c>
      <c r="C1326" s="386" t="s">
        <v>1319</v>
      </c>
      <c r="D1326" s="386" t="s">
        <v>6243</v>
      </c>
      <c r="E1326" s="387">
        <v>630</v>
      </c>
      <c r="F1326" s="387">
        <v>630</v>
      </c>
    </row>
    <row r="1327" spans="1:6" x14ac:dyDescent="0.2">
      <c r="A1327" s="573"/>
      <c r="B1327" s="572"/>
      <c r="C1327" s="386" t="s">
        <v>6243</v>
      </c>
      <c r="D1327" s="386" t="s">
        <v>3055</v>
      </c>
      <c r="E1327" s="387">
        <v>500</v>
      </c>
      <c r="F1327" s="387">
        <v>500</v>
      </c>
    </row>
    <row r="1328" spans="1:6" x14ac:dyDescent="0.2">
      <c r="A1328" s="388" t="s">
        <v>4732</v>
      </c>
      <c r="B1328" s="386" t="s">
        <v>3145</v>
      </c>
      <c r="C1328" s="386" t="s">
        <v>3057</v>
      </c>
      <c r="D1328" s="386" t="s">
        <v>3054</v>
      </c>
      <c r="E1328" s="387">
        <v>300</v>
      </c>
      <c r="F1328" s="387">
        <v>300</v>
      </c>
    </row>
    <row r="1329" spans="1:6" x14ac:dyDescent="0.2">
      <c r="A1329" s="573" t="s">
        <v>4733</v>
      </c>
      <c r="B1329" s="572" t="s">
        <v>3003</v>
      </c>
      <c r="C1329" s="572" t="s">
        <v>2999</v>
      </c>
      <c r="D1329" s="572" t="s">
        <v>6244</v>
      </c>
      <c r="E1329" s="570">
        <v>4200</v>
      </c>
      <c r="F1329" s="570">
        <v>4200</v>
      </c>
    </row>
    <row r="1330" spans="1:6" x14ac:dyDescent="0.2">
      <c r="A1330" s="573"/>
      <c r="B1330" s="572"/>
      <c r="C1330" s="572"/>
      <c r="D1330" s="572"/>
      <c r="E1330" s="570"/>
      <c r="F1330" s="570"/>
    </row>
    <row r="1331" spans="1:6" ht="47.25" x14ac:dyDescent="0.2">
      <c r="A1331" s="573" t="s">
        <v>6245</v>
      </c>
      <c r="B1331" s="572" t="s">
        <v>3005</v>
      </c>
      <c r="C1331" s="386" t="s">
        <v>6246</v>
      </c>
      <c r="D1331" s="386" t="s">
        <v>6247</v>
      </c>
      <c r="E1331" s="387">
        <v>3800</v>
      </c>
      <c r="F1331" s="387">
        <v>3800</v>
      </c>
    </row>
    <row r="1332" spans="1:6" x14ac:dyDescent="0.2">
      <c r="A1332" s="573"/>
      <c r="B1332" s="572"/>
      <c r="C1332" s="572" t="s">
        <v>6247</v>
      </c>
      <c r="D1332" s="572" t="s">
        <v>6206</v>
      </c>
      <c r="E1332" s="570">
        <v>3800</v>
      </c>
      <c r="F1332" s="570">
        <v>3800</v>
      </c>
    </row>
    <row r="1333" spans="1:6" x14ac:dyDescent="0.2">
      <c r="A1333" s="573"/>
      <c r="B1333" s="572"/>
      <c r="C1333" s="572"/>
      <c r="D1333" s="572"/>
      <c r="E1333" s="570"/>
      <c r="F1333" s="570"/>
    </row>
    <row r="1334" spans="1:6" ht="31.5" x14ac:dyDescent="0.2">
      <c r="A1334" s="388" t="s">
        <v>4734</v>
      </c>
      <c r="B1334" s="386" t="s">
        <v>6248</v>
      </c>
      <c r="C1334" s="386" t="s">
        <v>6249</v>
      </c>
      <c r="D1334" s="386" t="s">
        <v>6206</v>
      </c>
      <c r="E1334" s="390">
        <v>3300</v>
      </c>
      <c r="F1334" s="390">
        <v>3300</v>
      </c>
    </row>
    <row r="1335" spans="1:6" x14ac:dyDescent="0.2">
      <c r="A1335" s="573" t="s">
        <v>4735</v>
      </c>
      <c r="B1335" s="572" t="s">
        <v>3026</v>
      </c>
      <c r="C1335" s="571" t="s">
        <v>6250</v>
      </c>
      <c r="D1335" s="571"/>
      <c r="E1335" s="570">
        <v>1500</v>
      </c>
      <c r="F1335" s="570">
        <v>1500</v>
      </c>
    </row>
    <row r="1336" spans="1:6" x14ac:dyDescent="0.2">
      <c r="A1336" s="573"/>
      <c r="B1336" s="572"/>
      <c r="C1336" s="571"/>
      <c r="D1336" s="571"/>
      <c r="E1336" s="570"/>
      <c r="F1336" s="570"/>
    </row>
    <row r="1337" spans="1:6" x14ac:dyDescent="0.2">
      <c r="A1337" s="573"/>
      <c r="B1337" s="572"/>
      <c r="C1337" s="571" t="s">
        <v>6251</v>
      </c>
      <c r="D1337" s="571"/>
      <c r="E1337" s="387"/>
      <c r="F1337" s="387">
        <v>1500</v>
      </c>
    </row>
    <row r="1338" spans="1:6" x14ac:dyDescent="0.2">
      <c r="A1338" s="573"/>
      <c r="B1338" s="572"/>
      <c r="C1338" s="386" t="s">
        <v>3028</v>
      </c>
      <c r="D1338" s="386" t="s">
        <v>6252</v>
      </c>
      <c r="E1338" s="387">
        <v>500</v>
      </c>
      <c r="F1338" s="387">
        <v>500</v>
      </c>
    </row>
    <row r="1339" spans="1:6" x14ac:dyDescent="0.2">
      <c r="A1339" s="573"/>
      <c r="B1339" s="572"/>
      <c r="C1339" s="386" t="s">
        <v>3031</v>
      </c>
      <c r="D1339" s="386" t="s">
        <v>77</v>
      </c>
      <c r="E1339" s="387">
        <v>430</v>
      </c>
      <c r="F1339" s="387">
        <v>430</v>
      </c>
    </row>
    <row r="1340" spans="1:6" ht="31.5" x14ac:dyDescent="0.2">
      <c r="A1340" s="388" t="s">
        <v>4736</v>
      </c>
      <c r="B1340" s="386" t="s">
        <v>6253</v>
      </c>
      <c r="C1340" s="386" t="s">
        <v>3028</v>
      </c>
      <c r="D1340" s="386" t="s">
        <v>77</v>
      </c>
      <c r="E1340" s="387">
        <v>600</v>
      </c>
      <c r="F1340" s="387">
        <v>600</v>
      </c>
    </row>
    <row r="1341" spans="1:6" x14ac:dyDescent="0.2">
      <c r="A1341" s="573" t="s">
        <v>4737</v>
      </c>
      <c r="B1341" s="572" t="s">
        <v>3007</v>
      </c>
      <c r="C1341" s="572" t="s">
        <v>6254</v>
      </c>
      <c r="D1341" s="572" t="s">
        <v>3008</v>
      </c>
      <c r="E1341" s="570">
        <v>4620</v>
      </c>
      <c r="F1341" s="570">
        <v>4620</v>
      </c>
    </row>
    <row r="1342" spans="1:6" x14ac:dyDescent="0.2">
      <c r="A1342" s="573"/>
      <c r="B1342" s="572"/>
      <c r="C1342" s="572"/>
      <c r="D1342" s="572"/>
      <c r="E1342" s="570"/>
      <c r="F1342" s="570"/>
    </row>
    <row r="1343" spans="1:6" x14ac:dyDescent="0.2">
      <c r="A1343" s="573" t="s">
        <v>4738</v>
      </c>
      <c r="B1343" s="572" t="s">
        <v>6255</v>
      </c>
      <c r="C1343" s="572" t="s">
        <v>3116</v>
      </c>
      <c r="D1343" s="572" t="s">
        <v>6256</v>
      </c>
      <c r="E1343" s="570">
        <v>1900</v>
      </c>
      <c r="F1343" s="570">
        <v>1900</v>
      </c>
    </row>
    <row r="1344" spans="1:6" x14ac:dyDescent="0.2">
      <c r="A1344" s="573"/>
      <c r="B1344" s="572"/>
      <c r="C1344" s="572"/>
      <c r="D1344" s="572"/>
      <c r="E1344" s="570"/>
      <c r="F1344" s="570"/>
    </row>
    <row r="1345" spans="1:6" x14ac:dyDescent="0.2">
      <c r="A1345" s="573"/>
      <c r="B1345" s="572"/>
      <c r="C1345" s="572" t="s">
        <v>3119</v>
      </c>
      <c r="D1345" s="572"/>
      <c r="E1345" s="387">
        <v>1000</v>
      </c>
      <c r="F1345" s="387">
        <v>1000</v>
      </c>
    </row>
    <row r="1346" spans="1:6" x14ac:dyDescent="0.2">
      <c r="A1346" s="573" t="s">
        <v>4739</v>
      </c>
      <c r="B1346" s="572" t="s">
        <v>3009</v>
      </c>
      <c r="C1346" s="386" t="s">
        <v>3002</v>
      </c>
      <c r="D1346" s="386" t="s">
        <v>6257</v>
      </c>
      <c r="E1346" s="387">
        <v>1500</v>
      </c>
      <c r="F1346" s="387">
        <v>1500</v>
      </c>
    </row>
    <row r="1347" spans="1:6" ht="31.5" x14ac:dyDescent="0.2">
      <c r="A1347" s="573"/>
      <c r="B1347" s="572"/>
      <c r="C1347" s="386" t="s">
        <v>6258</v>
      </c>
      <c r="D1347" s="386" t="s">
        <v>6259</v>
      </c>
      <c r="E1347" s="387">
        <v>950</v>
      </c>
      <c r="F1347" s="387">
        <v>950</v>
      </c>
    </row>
    <row r="1348" spans="1:6" x14ac:dyDescent="0.2">
      <c r="A1348" s="388" t="s">
        <v>4740</v>
      </c>
      <c r="B1348" s="386" t="s">
        <v>6260</v>
      </c>
      <c r="C1348" s="386" t="s">
        <v>3028</v>
      </c>
      <c r="D1348" s="386" t="s">
        <v>77</v>
      </c>
      <c r="E1348" s="387">
        <v>450</v>
      </c>
      <c r="F1348" s="387">
        <v>450</v>
      </c>
    </row>
    <row r="1349" spans="1:6" x14ac:dyDescent="0.2">
      <c r="A1349" s="573" t="s">
        <v>4741</v>
      </c>
      <c r="B1349" s="572" t="s">
        <v>3019</v>
      </c>
      <c r="C1349" s="386" t="s">
        <v>6261</v>
      </c>
      <c r="D1349" s="386" t="s">
        <v>6262</v>
      </c>
      <c r="E1349" s="387">
        <v>1150</v>
      </c>
      <c r="F1349" s="387">
        <v>1150</v>
      </c>
    </row>
    <row r="1350" spans="1:6" x14ac:dyDescent="0.2">
      <c r="A1350" s="573"/>
      <c r="B1350" s="572"/>
      <c r="C1350" s="386" t="s">
        <v>3023</v>
      </c>
      <c r="D1350" s="386" t="s">
        <v>77</v>
      </c>
      <c r="E1350" s="387">
        <v>2000</v>
      </c>
      <c r="F1350" s="387">
        <v>2000</v>
      </c>
    </row>
    <row r="1351" spans="1:6" x14ac:dyDescent="0.2">
      <c r="A1351" s="573" t="s">
        <v>4742</v>
      </c>
      <c r="B1351" s="572" t="s">
        <v>3019</v>
      </c>
      <c r="C1351" s="386" t="s">
        <v>3024</v>
      </c>
      <c r="D1351" s="386" t="s">
        <v>77</v>
      </c>
      <c r="E1351" s="387">
        <v>2900</v>
      </c>
      <c r="F1351" s="387">
        <v>2900</v>
      </c>
    </row>
    <row r="1352" spans="1:6" x14ac:dyDescent="0.2">
      <c r="A1352" s="573"/>
      <c r="B1352" s="572"/>
      <c r="C1352" s="386" t="s">
        <v>3025</v>
      </c>
      <c r="D1352" s="386" t="s">
        <v>77</v>
      </c>
      <c r="E1352" s="387">
        <v>2900</v>
      </c>
      <c r="F1352" s="387">
        <v>2900</v>
      </c>
    </row>
    <row r="1353" spans="1:6" ht="31.5" x14ac:dyDescent="0.2">
      <c r="A1353" s="573" t="s">
        <v>6263</v>
      </c>
      <c r="B1353" s="572" t="s">
        <v>6264</v>
      </c>
      <c r="C1353" s="386" t="s">
        <v>6265</v>
      </c>
      <c r="D1353" s="386" t="s">
        <v>6266</v>
      </c>
      <c r="E1353" s="387">
        <v>400</v>
      </c>
      <c r="F1353" s="387">
        <v>400</v>
      </c>
    </row>
    <row r="1354" spans="1:6" ht="31.5" x14ac:dyDescent="0.2">
      <c r="A1354" s="573"/>
      <c r="B1354" s="572"/>
      <c r="C1354" s="386" t="s">
        <v>6266</v>
      </c>
      <c r="D1354" s="386" t="s">
        <v>6267</v>
      </c>
      <c r="E1354" s="387">
        <v>400</v>
      </c>
      <c r="F1354" s="387">
        <v>400</v>
      </c>
    </row>
    <row r="1355" spans="1:6" ht="31.5" x14ac:dyDescent="0.2">
      <c r="A1355" s="388" t="s">
        <v>4743</v>
      </c>
      <c r="B1355" s="386" t="s">
        <v>3066</v>
      </c>
      <c r="C1355" s="386" t="s">
        <v>6264</v>
      </c>
      <c r="D1355" s="386" t="s">
        <v>1693</v>
      </c>
      <c r="E1355" s="387">
        <v>450</v>
      </c>
      <c r="F1355" s="387">
        <v>450</v>
      </c>
    </row>
    <row r="1356" spans="1:6" x14ac:dyDescent="0.2">
      <c r="A1356" s="573" t="s">
        <v>4744</v>
      </c>
      <c r="B1356" s="572" t="s">
        <v>6268</v>
      </c>
      <c r="C1356" s="386" t="s">
        <v>3067</v>
      </c>
      <c r="D1356" s="386" t="s">
        <v>3008</v>
      </c>
      <c r="E1356" s="387">
        <v>2900</v>
      </c>
      <c r="F1356" s="387">
        <v>2900</v>
      </c>
    </row>
    <row r="1357" spans="1:6" x14ac:dyDescent="0.2">
      <c r="A1357" s="573"/>
      <c r="B1357" s="572"/>
      <c r="C1357" s="386" t="s">
        <v>3087</v>
      </c>
      <c r="D1357" s="386" t="s">
        <v>2999</v>
      </c>
      <c r="E1357" s="387">
        <v>1500</v>
      </c>
      <c r="F1357" s="387">
        <v>1500</v>
      </c>
    </row>
    <row r="1358" spans="1:6" ht="31.5" x14ac:dyDescent="0.2">
      <c r="A1358" s="388" t="s">
        <v>4745</v>
      </c>
      <c r="B1358" s="386" t="s">
        <v>6269</v>
      </c>
      <c r="C1358" s="386" t="s">
        <v>3068</v>
      </c>
      <c r="D1358" s="386" t="s">
        <v>6270</v>
      </c>
      <c r="E1358" s="387">
        <v>1150</v>
      </c>
      <c r="F1358" s="387">
        <v>1150</v>
      </c>
    </row>
    <row r="1359" spans="1:6" x14ac:dyDescent="0.2">
      <c r="A1359" s="388" t="s">
        <v>4746</v>
      </c>
      <c r="B1359" s="386" t="s">
        <v>6271</v>
      </c>
      <c r="C1359" s="572" t="s">
        <v>6272</v>
      </c>
      <c r="D1359" s="572"/>
      <c r="E1359" s="387">
        <v>378</v>
      </c>
      <c r="F1359" s="387">
        <v>378</v>
      </c>
    </row>
    <row r="1360" spans="1:6" ht="31.5" x14ac:dyDescent="0.2">
      <c r="A1360" s="388" t="s">
        <v>4747</v>
      </c>
      <c r="B1360" s="386" t="s">
        <v>6273</v>
      </c>
      <c r="C1360" s="386" t="s">
        <v>3001</v>
      </c>
      <c r="D1360" s="386" t="s">
        <v>3071</v>
      </c>
      <c r="E1360" s="387">
        <v>400</v>
      </c>
      <c r="F1360" s="387">
        <v>400</v>
      </c>
    </row>
    <row r="1361" spans="1:6" x14ac:dyDescent="0.2">
      <c r="A1361" s="573" t="s">
        <v>4748</v>
      </c>
      <c r="B1361" s="572" t="s">
        <v>6274</v>
      </c>
      <c r="C1361" s="386" t="s">
        <v>3001</v>
      </c>
      <c r="D1361" s="386" t="s">
        <v>6275</v>
      </c>
      <c r="E1361" s="387">
        <v>950</v>
      </c>
      <c r="F1361" s="387">
        <v>950</v>
      </c>
    </row>
    <row r="1362" spans="1:6" x14ac:dyDescent="0.2">
      <c r="A1362" s="573"/>
      <c r="B1362" s="572"/>
      <c r="C1362" s="386" t="s">
        <v>6275</v>
      </c>
      <c r="D1362" s="386" t="s">
        <v>6276</v>
      </c>
      <c r="E1362" s="387">
        <v>350</v>
      </c>
      <c r="F1362" s="387">
        <v>350</v>
      </c>
    </row>
    <row r="1363" spans="1:6" ht="31.5" x14ac:dyDescent="0.2">
      <c r="A1363" s="388" t="s">
        <v>4749</v>
      </c>
      <c r="B1363" s="386" t="s">
        <v>3107</v>
      </c>
      <c r="C1363" s="386" t="s">
        <v>3040</v>
      </c>
      <c r="D1363" s="386" t="s">
        <v>6277</v>
      </c>
      <c r="E1363" s="387">
        <v>450</v>
      </c>
      <c r="F1363" s="387">
        <v>450</v>
      </c>
    </row>
    <row r="1364" spans="1:6" x14ac:dyDescent="0.2">
      <c r="A1364" s="573" t="s">
        <v>4750</v>
      </c>
      <c r="B1364" s="572" t="s">
        <v>3086</v>
      </c>
      <c r="C1364" s="572" t="s">
        <v>6278</v>
      </c>
      <c r="D1364" s="572"/>
      <c r="E1364" s="570">
        <v>450</v>
      </c>
      <c r="F1364" s="570">
        <v>450</v>
      </c>
    </row>
    <row r="1365" spans="1:6" x14ac:dyDescent="0.2">
      <c r="A1365" s="573"/>
      <c r="B1365" s="572"/>
      <c r="C1365" s="572"/>
      <c r="D1365" s="572"/>
      <c r="E1365" s="570"/>
      <c r="F1365" s="570"/>
    </row>
    <row r="1366" spans="1:6" x14ac:dyDescent="0.2">
      <c r="A1366" s="573" t="s">
        <v>4751</v>
      </c>
      <c r="B1366" s="571" t="s">
        <v>6279</v>
      </c>
      <c r="C1366" s="571" t="s">
        <v>6280</v>
      </c>
      <c r="D1366" s="571"/>
      <c r="E1366" s="390">
        <v>2385</v>
      </c>
      <c r="F1366" s="390">
        <v>2385</v>
      </c>
    </row>
    <row r="1367" spans="1:6" x14ac:dyDescent="0.2">
      <c r="A1367" s="573"/>
      <c r="B1367" s="571"/>
      <c r="C1367" s="571" t="s">
        <v>6281</v>
      </c>
      <c r="D1367" s="571"/>
      <c r="E1367" s="390">
        <v>1956</v>
      </c>
      <c r="F1367" s="390">
        <v>1956</v>
      </c>
    </row>
    <row r="1368" spans="1:6" x14ac:dyDescent="0.2">
      <c r="A1368" s="388" t="s">
        <v>6282</v>
      </c>
      <c r="B1368" s="389" t="s">
        <v>6283</v>
      </c>
      <c r="C1368" s="571" t="s">
        <v>6192</v>
      </c>
      <c r="D1368" s="571"/>
      <c r="E1368" s="390">
        <v>1956</v>
      </c>
      <c r="F1368" s="390">
        <v>1956</v>
      </c>
    </row>
    <row r="1369" spans="1:6" x14ac:dyDescent="0.2">
      <c r="A1369" s="388" t="s">
        <v>4752</v>
      </c>
      <c r="B1369" s="386" t="s">
        <v>6284</v>
      </c>
      <c r="C1369" s="386" t="s">
        <v>1319</v>
      </c>
      <c r="D1369" s="386" t="s">
        <v>1392</v>
      </c>
      <c r="E1369" s="387">
        <v>400</v>
      </c>
      <c r="F1369" s="387">
        <v>400</v>
      </c>
    </row>
    <row r="1370" spans="1:6" ht="31.5" x14ac:dyDescent="0.2">
      <c r="A1370" s="388" t="s">
        <v>4753</v>
      </c>
      <c r="B1370" s="389" t="s">
        <v>6285</v>
      </c>
      <c r="C1370" s="389" t="s">
        <v>3000</v>
      </c>
      <c r="D1370" s="389" t="s">
        <v>6206</v>
      </c>
      <c r="E1370" s="387">
        <v>300</v>
      </c>
      <c r="F1370" s="387">
        <v>300</v>
      </c>
    </row>
    <row r="1371" spans="1:6" x14ac:dyDescent="0.2">
      <c r="A1371" s="388" t="s">
        <v>4754</v>
      </c>
      <c r="B1371" s="386" t="s">
        <v>6286</v>
      </c>
      <c r="C1371" s="386" t="s">
        <v>3000</v>
      </c>
      <c r="D1371" s="386" t="s">
        <v>6287</v>
      </c>
      <c r="E1371" s="387">
        <v>450</v>
      </c>
      <c r="F1371" s="387">
        <v>450</v>
      </c>
    </row>
    <row r="1372" spans="1:6" s="291" customFormat="1" x14ac:dyDescent="0.2">
      <c r="A1372" s="303">
        <v>46</v>
      </c>
      <c r="B1372" s="304" t="s">
        <v>52</v>
      </c>
      <c r="C1372" s="304"/>
      <c r="D1372" s="304"/>
      <c r="E1372" s="352"/>
      <c r="F1372" s="355"/>
    </row>
    <row r="1373" spans="1:6" s="292" customFormat="1" ht="37.5" x14ac:dyDescent="0.2">
      <c r="A1373" s="553" t="s">
        <v>4808</v>
      </c>
      <c r="B1373" s="524" t="s">
        <v>193</v>
      </c>
      <c r="C1373" s="21" t="s">
        <v>1837</v>
      </c>
      <c r="D1373" s="21" t="s">
        <v>6875</v>
      </c>
      <c r="E1373" s="356">
        <v>1400</v>
      </c>
      <c r="F1373" s="356">
        <v>1400</v>
      </c>
    </row>
    <row r="1374" spans="1:6" s="292" customFormat="1" x14ac:dyDescent="0.2">
      <c r="A1374" s="553" t="s">
        <v>6876</v>
      </c>
      <c r="B1374" s="524"/>
      <c r="C1374" s="21" t="s">
        <v>6877</v>
      </c>
      <c r="D1374" s="21" t="s">
        <v>6878</v>
      </c>
      <c r="E1374" s="356">
        <v>1680</v>
      </c>
      <c r="F1374" s="356">
        <v>1680</v>
      </c>
    </row>
    <row r="1375" spans="1:6" s="292" customFormat="1" x14ac:dyDescent="0.2">
      <c r="A1375" s="553" t="s">
        <v>6876</v>
      </c>
      <c r="B1375" s="524"/>
      <c r="C1375" s="524" t="s">
        <v>6878</v>
      </c>
      <c r="D1375" s="524" t="s">
        <v>6879</v>
      </c>
      <c r="E1375" s="555">
        <v>1200</v>
      </c>
      <c r="F1375" s="555">
        <v>1200</v>
      </c>
    </row>
    <row r="1376" spans="1:6" s="292" customFormat="1" x14ac:dyDescent="0.2">
      <c r="A1376" s="553" t="s">
        <v>6876</v>
      </c>
      <c r="B1376" s="524"/>
      <c r="C1376" s="524"/>
      <c r="D1376" s="524"/>
      <c r="E1376" s="555"/>
      <c r="F1376" s="555"/>
    </row>
    <row r="1377" spans="1:6" s="292" customFormat="1" x14ac:dyDescent="0.2">
      <c r="A1377" s="553" t="s">
        <v>6876</v>
      </c>
      <c r="B1377" s="524"/>
      <c r="C1377" s="524"/>
      <c r="D1377" s="524"/>
      <c r="E1377" s="555"/>
      <c r="F1377" s="555"/>
    </row>
    <row r="1378" spans="1:6" s="292" customFormat="1" x14ac:dyDescent="0.2">
      <c r="A1378" s="553" t="s">
        <v>6876</v>
      </c>
      <c r="B1378" s="524"/>
      <c r="C1378" s="21" t="s">
        <v>6879</v>
      </c>
      <c r="D1378" s="21" t="s">
        <v>2194</v>
      </c>
      <c r="E1378" s="356">
        <v>1400</v>
      </c>
      <c r="F1378" s="356">
        <v>1400</v>
      </c>
    </row>
    <row r="1379" spans="1:6" s="292" customFormat="1" ht="37.5" x14ac:dyDescent="0.2">
      <c r="A1379" s="353" t="s">
        <v>4809</v>
      </c>
      <c r="B1379" s="21" t="s">
        <v>3894</v>
      </c>
      <c r="C1379" s="21" t="s">
        <v>1823</v>
      </c>
      <c r="D1379" s="21" t="s">
        <v>1835</v>
      </c>
      <c r="E1379" s="356">
        <v>1100</v>
      </c>
      <c r="F1379" s="356">
        <v>1100</v>
      </c>
    </row>
    <row r="1380" spans="1:6" s="292" customFormat="1" x14ac:dyDescent="0.2">
      <c r="A1380" s="553" t="s">
        <v>4810</v>
      </c>
      <c r="B1380" s="524" t="s">
        <v>1854</v>
      </c>
      <c r="C1380" s="524" t="s">
        <v>6880</v>
      </c>
      <c r="D1380" s="524" t="s">
        <v>2047</v>
      </c>
      <c r="E1380" s="555">
        <v>700</v>
      </c>
      <c r="F1380" s="555">
        <v>700</v>
      </c>
    </row>
    <row r="1381" spans="1:6" s="292" customFormat="1" x14ac:dyDescent="0.2">
      <c r="A1381" s="553" t="s">
        <v>6876</v>
      </c>
      <c r="B1381" s="524"/>
      <c r="C1381" s="524"/>
      <c r="D1381" s="524"/>
      <c r="E1381" s="555"/>
      <c r="F1381" s="555"/>
    </row>
    <row r="1382" spans="1:6" s="292" customFormat="1" x14ac:dyDescent="0.2">
      <c r="A1382" s="553" t="s">
        <v>6876</v>
      </c>
      <c r="B1382" s="524"/>
      <c r="C1382" s="524"/>
      <c r="D1382" s="524"/>
      <c r="E1382" s="555"/>
      <c r="F1382" s="555"/>
    </row>
    <row r="1383" spans="1:6" s="292" customFormat="1" x14ac:dyDescent="0.2">
      <c r="A1383" s="553" t="s">
        <v>4811</v>
      </c>
      <c r="B1383" s="530" t="s">
        <v>1881</v>
      </c>
      <c r="C1383" s="335" t="s">
        <v>907</v>
      </c>
      <c r="D1383" s="335" t="s">
        <v>1883</v>
      </c>
      <c r="E1383" s="356">
        <v>550</v>
      </c>
      <c r="F1383" s="356">
        <v>550</v>
      </c>
    </row>
    <row r="1384" spans="1:6" s="292" customFormat="1" x14ac:dyDescent="0.2">
      <c r="A1384" s="553" t="s">
        <v>6876</v>
      </c>
      <c r="B1384" s="530"/>
      <c r="C1384" s="530" t="s">
        <v>1884</v>
      </c>
      <c r="D1384" s="530" t="s">
        <v>2194</v>
      </c>
      <c r="E1384" s="356">
        <v>400</v>
      </c>
      <c r="F1384" s="555">
        <v>400</v>
      </c>
    </row>
    <row r="1385" spans="1:6" s="292" customFormat="1" x14ac:dyDescent="0.2">
      <c r="A1385" s="553" t="s">
        <v>6876</v>
      </c>
      <c r="B1385" s="530"/>
      <c r="C1385" s="530"/>
      <c r="D1385" s="530"/>
      <c r="E1385" s="356"/>
      <c r="F1385" s="555"/>
    </row>
    <row r="1386" spans="1:6" s="292" customFormat="1" x14ac:dyDescent="0.2">
      <c r="A1386" s="553" t="s">
        <v>4812</v>
      </c>
      <c r="B1386" s="524" t="s">
        <v>6881</v>
      </c>
      <c r="C1386" s="524" t="s">
        <v>1823</v>
      </c>
      <c r="D1386" s="524" t="s">
        <v>1824</v>
      </c>
      <c r="E1386" s="356">
        <v>1050</v>
      </c>
      <c r="F1386" s="555">
        <v>1050</v>
      </c>
    </row>
    <row r="1387" spans="1:6" s="292" customFormat="1" x14ac:dyDescent="0.2">
      <c r="A1387" s="553" t="s">
        <v>6876</v>
      </c>
      <c r="B1387" s="524"/>
      <c r="C1387" s="524"/>
      <c r="D1387" s="524"/>
      <c r="E1387" s="356"/>
      <c r="F1387" s="555"/>
    </row>
    <row r="1388" spans="1:6" s="292" customFormat="1" x14ac:dyDescent="0.2">
      <c r="A1388" s="553" t="s">
        <v>6876</v>
      </c>
      <c r="B1388" s="524"/>
      <c r="C1388" s="524"/>
      <c r="D1388" s="524"/>
      <c r="E1388" s="356"/>
      <c r="F1388" s="555"/>
    </row>
    <row r="1389" spans="1:6" s="292" customFormat="1" x14ac:dyDescent="0.2">
      <c r="A1389" s="553" t="s">
        <v>6876</v>
      </c>
      <c r="B1389" s="524"/>
      <c r="C1389" s="524"/>
      <c r="D1389" s="524"/>
      <c r="E1389" s="356"/>
      <c r="F1389" s="555"/>
    </row>
    <row r="1390" spans="1:6" s="292" customFormat="1" x14ac:dyDescent="0.2">
      <c r="A1390" s="353" t="s">
        <v>4813</v>
      </c>
      <c r="B1390" s="21" t="s">
        <v>1836</v>
      </c>
      <c r="C1390" s="21" t="s">
        <v>1837</v>
      </c>
      <c r="D1390" s="21" t="s">
        <v>1838</v>
      </c>
      <c r="E1390" s="356">
        <v>450</v>
      </c>
      <c r="F1390" s="356">
        <v>450</v>
      </c>
    </row>
    <row r="1391" spans="1:6" s="292" customFormat="1" x14ac:dyDescent="0.2">
      <c r="A1391" s="553" t="s">
        <v>4814</v>
      </c>
      <c r="B1391" s="524" t="s">
        <v>658</v>
      </c>
      <c r="C1391" s="21" t="s">
        <v>1838</v>
      </c>
      <c r="D1391" s="21" t="s">
        <v>6882</v>
      </c>
      <c r="E1391" s="356"/>
      <c r="F1391" s="308">
        <v>400</v>
      </c>
    </row>
    <row r="1392" spans="1:6" s="292" customFormat="1" ht="37.5" x14ac:dyDescent="0.2">
      <c r="A1392" s="553"/>
      <c r="B1392" s="524"/>
      <c r="C1392" s="21" t="s">
        <v>6883</v>
      </c>
      <c r="D1392" s="21" t="s">
        <v>6884</v>
      </c>
      <c r="E1392" s="356"/>
      <c r="F1392" s="308">
        <v>400</v>
      </c>
    </row>
    <row r="1393" spans="1:6" s="292" customFormat="1" ht="37.5" x14ac:dyDescent="0.2">
      <c r="A1393" s="553"/>
      <c r="B1393" s="524"/>
      <c r="C1393" s="21" t="s">
        <v>1838</v>
      </c>
      <c r="D1393" s="21" t="s">
        <v>6885</v>
      </c>
      <c r="E1393" s="356">
        <v>320</v>
      </c>
      <c r="F1393" s="356">
        <v>320</v>
      </c>
    </row>
    <row r="1394" spans="1:6" s="292" customFormat="1" ht="37.5" x14ac:dyDescent="0.2">
      <c r="A1394" s="553"/>
      <c r="B1394" s="524"/>
      <c r="C1394" s="21" t="s">
        <v>6886</v>
      </c>
      <c r="D1394" s="21" t="s">
        <v>6887</v>
      </c>
      <c r="E1394" s="356">
        <v>320</v>
      </c>
      <c r="F1394" s="356">
        <v>320</v>
      </c>
    </row>
    <row r="1395" spans="1:6" s="292" customFormat="1" ht="37.5" x14ac:dyDescent="0.2">
      <c r="A1395" s="553"/>
      <c r="B1395" s="524"/>
      <c r="C1395" s="21" t="s">
        <v>6888</v>
      </c>
      <c r="D1395" s="21" t="s">
        <v>6889</v>
      </c>
      <c r="E1395" s="356">
        <v>320</v>
      </c>
      <c r="F1395" s="356">
        <v>320</v>
      </c>
    </row>
    <row r="1396" spans="1:6" s="292" customFormat="1" x14ac:dyDescent="0.2">
      <c r="A1396" s="553"/>
      <c r="B1396" s="524"/>
      <c r="C1396" s="21"/>
      <c r="D1396" s="21"/>
      <c r="E1396" s="356"/>
      <c r="F1396" s="356"/>
    </row>
    <row r="1397" spans="1:6" s="292" customFormat="1" ht="37.5" x14ac:dyDescent="0.2">
      <c r="A1397" s="553"/>
      <c r="B1397" s="524"/>
      <c r="C1397" s="21" t="s">
        <v>1851</v>
      </c>
      <c r="D1397" s="21" t="s">
        <v>1852</v>
      </c>
      <c r="E1397" s="356">
        <v>950</v>
      </c>
      <c r="F1397" s="356">
        <v>950</v>
      </c>
    </row>
    <row r="1398" spans="1:6" s="292" customFormat="1" ht="37.5" x14ac:dyDescent="0.2">
      <c r="A1398" s="553"/>
      <c r="B1398" s="524"/>
      <c r="C1398" s="21" t="s">
        <v>6890</v>
      </c>
      <c r="D1398" s="21" t="s">
        <v>1860</v>
      </c>
      <c r="E1398" s="356">
        <v>489.99999999999994</v>
      </c>
      <c r="F1398" s="356">
        <v>489.99999999999994</v>
      </c>
    </row>
    <row r="1399" spans="1:6" s="292" customFormat="1" x14ac:dyDescent="0.2">
      <c r="A1399" s="553"/>
      <c r="B1399" s="524"/>
      <c r="C1399" s="524" t="s">
        <v>6891</v>
      </c>
      <c r="D1399" s="524" t="s">
        <v>1862</v>
      </c>
      <c r="E1399" s="356">
        <v>489.99999999999994</v>
      </c>
      <c r="F1399" s="555">
        <v>489.99999999999994</v>
      </c>
    </row>
    <row r="1400" spans="1:6" s="292" customFormat="1" x14ac:dyDescent="0.2">
      <c r="A1400" s="553"/>
      <c r="B1400" s="524"/>
      <c r="C1400" s="524"/>
      <c r="D1400" s="524"/>
      <c r="E1400" s="356"/>
      <c r="F1400" s="555"/>
    </row>
    <row r="1401" spans="1:6" s="292" customFormat="1" x14ac:dyDescent="0.2">
      <c r="A1401" s="553"/>
      <c r="B1401" s="524"/>
      <c r="C1401" s="524"/>
      <c r="D1401" s="524"/>
      <c r="E1401" s="356"/>
      <c r="F1401" s="555"/>
    </row>
    <row r="1402" spans="1:6" s="292" customFormat="1" x14ac:dyDescent="0.2">
      <c r="A1402" s="353" t="s">
        <v>4815</v>
      </c>
      <c r="B1402" s="21" t="s">
        <v>1848</v>
      </c>
      <c r="C1402" s="21" t="s">
        <v>1849</v>
      </c>
      <c r="D1402" s="21" t="s">
        <v>1850</v>
      </c>
      <c r="E1402" s="356">
        <v>300</v>
      </c>
      <c r="F1402" s="356">
        <v>300</v>
      </c>
    </row>
    <row r="1403" spans="1:6" s="292" customFormat="1" x14ac:dyDescent="0.2">
      <c r="A1403" s="353" t="s">
        <v>4816</v>
      </c>
      <c r="B1403" s="21" t="s">
        <v>1865</v>
      </c>
      <c r="C1403" s="21" t="s">
        <v>6891</v>
      </c>
      <c r="D1403" s="21" t="s">
        <v>6892</v>
      </c>
      <c r="E1403" s="356">
        <v>350</v>
      </c>
      <c r="F1403" s="356">
        <v>350</v>
      </c>
    </row>
    <row r="1404" spans="1:6" s="292" customFormat="1" ht="37.5" x14ac:dyDescent="0.2">
      <c r="A1404" s="353" t="s">
        <v>6893</v>
      </c>
      <c r="B1404" s="21" t="s">
        <v>1868</v>
      </c>
      <c r="C1404" s="21" t="s">
        <v>1869</v>
      </c>
      <c r="D1404" s="21" t="s">
        <v>6894</v>
      </c>
      <c r="E1404" s="356">
        <v>350</v>
      </c>
      <c r="F1404" s="356">
        <v>350</v>
      </c>
    </row>
    <row r="1405" spans="1:6" s="292" customFormat="1" x14ac:dyDescent="0.2">
      <c r="A1405" s="553" t="s">
        <v>4817</v>
      </c>
      <c r="B1405" s="530" t="s">
        <v>6895</v>
      </c>
      <c r="C1405" s="530" t="s">
        <v>193</v>
      </c>
      <c r="D1405" s="530" t="s">
        <v>1889</v>
      </c>
      <c r="E1405" s="356">
        <v>450</v>
      </c>
      <c r="F1405" s="555">
        <v>450</v>
      </c>
    </row>
    <row r="1406" spans="1:6" s="292" customFormat="1" x14ac:dyDescent="0.2">
      <c r="A1406" s="553"/>
      <c r="B1406" s="530"/>
      <c r="C1406" s="530"/>
      <c r="D1406" s="530"/>
      <c r="E1406" s="356"/>
      <c r="F1406" s="555"/>
    </row>
    <row r="1407" spans="1:6" s="292" customFormat="1" x14ac:dyDescent="0.2">
      <c r="A1407" s="553"/>
      <c r="B1407" s="530"/>
      <c r="C1407" s="530"/>
      <c r="D1407" s="530"/>
      <c r="E1407" s="356"/>
      <c r="F1407" s="555"/>
    </row>
    <row r="1408" spans="1:6" s="292" customFormat="1" x14ac:dyDescent="0.2">
      <c r="A1408" s="553" t="s">
        <v>4818</v>
      </c>
      <c r="B1408" s="533" t="s">
        <v>1894</v>
      </c>
      <c r="C1408" s="533" t="s">
        <v>1895</v>
      </c>
      <c r="D1408" s="533" t="s">
        <v>2194</v>
      </c>
      <c r="E1408" s="356">
        <v>350</v>
      </c>
      <c r="F1408" s="555">
        <v>350</v>
      </c>
    </row>
    <row r="1409" spans="1:6" s="292" customFormat="1" x14ac:dyDescent="0.2">
      <c r="A1409" s="553"/>
      <c r="B1409" s="533"/>
      <c r="C1409" s="533"/>
      <c r="D1409" s="533"/>
      <c r="E1409" s="356"/>
      <c r="F1409" s="555"/>
    </row>
    <row r="1410" spans="1:6" s="292" customFormat="1" x14ac:dyDescent="0.2">
      <c r="A1410" s="553"/>
      <c r="B1410" s="533"/>
      <c r="C1410" s="533"/>
      <c r="D1410" s="533"/>
      <c r="E1410" s="356"/>
      <c r="F1410" s="555"/>
    </row>
    <row r="1411" spans="1:6" s="292" customFormat="1" x14ac:dyDescent="0.2">
      <c r="A1411" s="553"/>
      <c r="B1411" s="533"/>
      <c r="C1411" s="533"/>
      <c r="D1411" s="533"/>
      <c r="E1411" s="356"/>
      <c r="F1411" s="555"/>
    </row>
    <row r="1412" spans="1:6" s="292" customFormat="1" x14ac:dyDescent="0.2">
      <c r="A1412" s="353" t="s">
        <v>4819</v>
      </c>
      <c r="B1412" s="312" t="s">
        <v>1904</v>
      </c>
      <c r="C1412" s="312" t="s">
        <v>6896</v>
      </c>
      <c r="D1412" s="312" t="s">
        <v>6897</v>
      </c>
      <c r="E1412" s="356">
        <v>300</v>
      </c>
      <c r="F1412" s="356">
        <v>300</v>
      </c>
    </row>
    <row r="1413" spans="1:6" s="292" customFormat="1" x14ac:dyDescent="0.2">
      <c r="A1413" s="553" t="s">
        <v>4820</v>
      </c>
      <c r="B1413" s="530" t="s">
        <v>1907</v>
      </c>
      <c r="C1413" s="530" t="s">
        <v>6898</v>
      </c>
      <c r="D1413" s="530" t="s">
        <v>6879</v>
      </c>
      <c r="E1413" s="356">
        <v>600</v>
      </c>
      <c r="F1413" s="555">
        <v>600</v>
      </c>
    </row>
    <row r="1414" spans="1:6" s="292" customFormat="1" x14ac:dyDescent="0.2">
      <c r="A1414" s="553"/>
      <c r="B1414" s="530"/>
      <c r="C1414" s="530"/>
      <c r="D1414" s="530"/>
      <c r="E1414" s="356"/>
      <c r="F1414" s="555"/>
    </row>
    <row r="1415" spans="1:6" s="292" customFormat="1" ht="37.5" x14ac:dyDescent="0.2">
      <c r="A1415" s="353" t="s">
        <v>4821</v>
      </c>
      <c r="B1415" s="335" t="s">
        <v>1911</v>
      </c>
      <c r="C1415" s="335" t="s">
        <v>1912</v>
      </c>
      <c r="D1415" s="335" t="s">
        <v>1852</v>
      </c>
      <c r="E1415" s="356">
        <v>550</v>
      </c>
      <c r="F1415" s="356">
        <v>550</v>
      </c>
    </row>
    <row r="1416" spans="1:6" s="292" customFormat="1" x14ac:dyDescent="0.2">
      <c r="A1416" s="553" t="s">
        <v>4822</v>
      </c>
      <c r="B1416" s="524" t="s">
        <v>6899</v>
      </c>
      <c r="C1416" s="524" t="s">
        <v>6900</v>
      </c>
      <c r="D1416" s="524" t="s">
        <v>6901</v>
      </c>
      <c r="E1416" s="301">
        <v>500</v>
      </c>
      <c r="F1416" s="528">
        <v>500</v>
      </c>
    </row>
    <row r="1417" spans="1:6" s="292" customFormat="1" x14ac:dyDescent="0.2">
      <c r="A1417" s="553" t="s">
        <v>6876</v>
      </c>
      <c r="B1417" s="524"/>
      <c r="C1417" s="524"/>
      <c r="D1417" s="524"/>
      <c r="E1417" s="301"/>
      <c r="F1417" s="528"/>
    </row>
    <row r="1418" spans="1:6" s="292" customFormat="1" x14ac:dyDescent="0.2">
      <c r="A1418" s="553" t="s">
        <v>4823</v>
      </c>
      <c r="B1418" s="530" t="s">
        <v>1354</v>
      </c>
      <c r="C1418" s="530" t="s">
        <v>1883</v>
      </c>
      <c r="D1418" s="530" t="s">
        <v>6902</v>
      </c>
      <c r="E1418" s="356">
        <v>350</v>
      </c>
      <c r="F1418" s="555">
        <v>350</v>
      </c>
    </row>
    <row r="1419" spans="1:6" s="292" customFormat="1" x14ac:dyDescent="0.2">
      <c r="A1419" s="553" t="s">
        <v>6876</v>
      </c>
      <c r="B1419" s="530"/>
      <c r="C1419" s="530"/>
      <c r="D1419" s="530"/>
      <c r="E1419" s="356"/>
      <c r="F1419" s="555"/>
    </row>
    <row r="1420" spans="1:6" s="292" customFormat="1" x14ac:dyDescent="0.2">
      <c r="A1420" s="353" t="s">
        <v>4824</v>
      </c>
      <c r="B1420" s="21" t="s">
        <v>1179</v>
      </c>
      <c r="C1420" s="524" t="s">
        <v>1819</v>
      </c>
      <c r="D1420" s="524"/>
      <c r="E1420" s="356">
        <v>1680</v>
      </c>
      <c r="F1420" s="356">
        <v>1680</v>
      </c>
    </row>
    <row r="1421" spans="1:6" s="291" customFormat="1" x14ac:dyDescent="0.2">
      <c r="A1421" s="303">
        <v>47</v>
      </c>
      <c r="B1421" s="304" t="s">
        <v>53</v>
      </c>
      <c r="C1421" s="304"/>
      <c r="D1421" s="304"/>
      <c r="E1421" s="352"/>
      <c r="F1421" s="355"/>
    </row>
    <row r="1422" spans="1:6" s="292" customFormat="1" x14ac:dyDescent="0.2">
      <c r="A1422" s="553" t="s">
        <v>4839</v>
      </c>
      <c r="B1422" s="524" t="s">
        <v>1672</v>
      </c>
      <c r="C1422" s="21" t="s">
        <v>1673</v>
      </c>
      <c r="D1422" s="21" t="s">
        <v>1674</v>
      </c>
      <c r="E1422" s="356">
        <v>4500</v>
      </c>
      <c r="F1422" s="356">
        <v>4500</v>
      </c>
    </row>
    <row r="1423" spans="1:6" s="292" customFormat="1" ht="37.5" x14ac:dyDescent="0.2">
      <c r="A1423" s="553"/>
      <c r="B1423" s="524"/>
      <c r="C1423" s="21" t="s">
        <v>1675</v>
      </c>
      <c r="D1423" s="21" t="s">
        <v>1676</v>
      </c>
      <c r="E1423" s="356">
        <v>4500</v>
      </c>
      <c r="F1423" s="356">
        <v>4500</v>
      </c>
    </row>
    <row r="1424" spans="1:6" s="292" customFormat="1" ht="37.5" x14ac:dyDescent="0.2">
      <c r="A1424" s="553"/>
      <c r="B1424" s="524"/>
      <c r="C1424" s="21" t="s">
        <v>1675</v>
      </c>
      <c r="D1424" s="21" t="s">
        <v>1677</v>
      </c>
      <c r="E1424" s="356">
        <v>4500</v>
      </c>
      <c r="F1424" s="356">
        <v>4500</v>
      </c>
    </row>
    <row r="1425" spans="1:6" s="292" customFormat="1" x14ac:dyDescent="0.2">
      <c r="A1425" s="553"/>
      <c r="B1425" s="524"/>
      <c r="C1425" s="21" t="s">
        <v>1678</v>
      </c>
      <c r="D1425" s="21" t="s">
        <v>1679</v>
      </c>
      <c r="E1425" s="356">
        <v>1800</v>
      </c>
      <c r="F1425" s="356">
        <v>1800</v>
      </c>
    </row>
    <row r="1426" spans="1:6" s="292" customFormat="1" x14ac:dyDescent="0.2">
      <c r="A1426" s="553"/>
      <c r="B1426" s="524"/>
      <c r="C1426" s="21" t="s">
        <v>1679</v>
      </c>
      <c r="D1426" s="21" t="s">
        <v>1680</v>
      </c>
      <c r="E1426" s="356">
        <v>1500</v>
      </c>
      <c r="F1426" s="356">
        <v>1500</v>
      </c>
    </row>
    <row r="1427" spans="1:6" s="292" customFormat="1" ht="37.5" x14ac:dyDescent="0.2">
      <c r="A1427" s="553"/>
      <c r="B1427" s="524"/>
      <c r="C1427" s="21" t="s">
        <v>1680</v>
      </c>
      <c r="D1427" s="21" t="s">
        <v>6903</v>
      </c>
      <c r="E1427" s="356">
        <v>1500</v>
      </c>
      <c r="F1427" s="356">
        <v>1500</v>
      </c>
    </row>
    <row r="1428" spans="1:6" s="292" customFormat="1" x14ac:dyDescent="0.2">
      <c r="A1428" s="353" t="s">
        <v>4840</v>
      </c>
      <c r="B1428" s="21" t="s">
        <v>1681</v>
      </c>
      <c r="C1428" s="21" t="s">
        <v>907</v>
      </c>
      <c r="D1428" s="21" t="s">
        <v>1682</v>
      </c>
      <c r="E1428" s="356">
        <v>1800</v>
      </c>
      <c r="F1428" s="356">
        <v>1800</v>
      </c>
    </row>
    <row r="1429" spans="1:6" s="292" customFormat="1" x14ac:dyDescent="0.2">
      <c r="A1429" s="353" t="s">
        <v>4841</v>
      </c>
      <c r="B1429" s="21" t="s">
        <v>2037</v>
      </c>
      <c r="C1429" s="21" t="s">
        <v>2038</v>
      </c>
      <c r="D1429" s="21" t="s">
        <v>2039</v>
      </c>
      <c r="E1429" s="356"/>
      <c r="F1429" s="356">
        <v>1500</v>
      </c>
    </row>
    <row r="1430" spans="1:6" s="292" customFormat="1" x14ac:dyDescent="0.2">
      <c r="A1430" s="353" t="s">
        <v>4842</v>
      </c>
      <c r="B1430" s="21" t="s">
        <v>1721</v>
      </c>
      <c r="C1430" s="21" t="s">
        <v>907</v>
      </c>
      <c r="D1430" s="21" t="s">
        <v>6904</v>
      </c>
      <c r="E1430" s="356">
        <v>1100</v>
      </c>
      <c r="F1430" s="356">
        <v>1100</v>
      </c>
    </row>
    <row r="1431" spans="1:6" s="292" customFormat="1" ht="37.5" x14ac:dyDescent="0.2">
      <c r="A1431" s="353" t="s">
        <v>4843</v>
      </c>
      <c r="B1431" s="21" t="s">
        <v>6905</v>
      </c>
      <c r="C1431" s="21" t="s">
        <v>1755</v>
      </c>
      <c r="D1431" s="21" t="s">
        <v>1756</v>
      </c>
      <c r="E1431" s="356">
        <v>800</v>
      </c>
      <c r="F1431" s="356">
        <v>800</v>
      </c>
    </row>
    <row r="1432" spans="1:6" s="292" customFormat="1" ht="37.5" x14ac:dyDescent="0.2">
      <c r="A1432" s="353" t="s">
        <v>4844</v>
      </c>
      <c r="B1432" s="21" t="s">
        <v>1133</v>
      </c>
      <c r="C1432" s="21" t="s">
        <v>1757</v>
      </c>
      <c r="D1432" s="21" t="s">
        <v>6906</v>
      </c>
      <c r="E1432" s="356">
        <v>700</v>
      </c>
      <c r="F1432" s="356">
        <v>700</v>
      </c>
    </row>
    <row r="1433" spans="1:6" s="292" customFormat="1" x14ac:dyDescent="0.2">
      <c r="A1433" s="553" t="s">
        <v>4845</v>
      </c>
      <c r="B1433" s="524" t="s">
        <v>1658</v>
      </c>
      <c r="C1433" s="21" t="s">
        <v>1659</v>
      </c>
      <c r="D1433" s="21" t="s">
        <v>1660</v>
      </c>
      <c r="E1433" s="356">
        <v>3000</v>
      </c>
      <c r="F1433" s="356">
        <v>3000</v>
      </c>
    </row>
    <row r="1434" spans="1:6" s="292" customFormat="1" ht="37.5" x14ac:dyDescent="0.2">
      <c r="A1434" s="553"/>
      <c r="B1434" s="524"/>
      <c r="C1434" s="21" t="s">
        <v>1660</v>
      </c>
      <c r="D1434" s="21" t="s">
        <v>6907</v>
      </c>
      <c r="E1434" s="356">
        <v>3000</v>
      </c>
      <c r="F1434" s="356">
        <v>3000</v>
      </c>
    </row>
    <row r="1435" spans="1:6" s="292" customFormat="1" ht="37.5" x14ac:dyDescent="0.2">
      <c r="A1435" s="553" t="s">
        <v>4846</v>
      </c>
      <c r="B1435" s="524" t="s">
        <v>1658</v>
      </c>
      <c r="C1435" s="21" t="s">
        <v>2040</v>
      </c>
      <c r="D1435" s="21" t="s">
        <v>1799</v>
      </c>
      <c r="E1435" s="356">
        <v>1100</v>
      </c>
      <c r="F1435" s="356">
        <v>1100</v>
      </c>
    </row>
    <row r="1436" spans="1:6" s="292" customFormat="1" x14ac:dyDescent="0.2">
      <c r="A1436" s="553"/>
      <c r="B1436" s="524"/>
      <c r="C1436" s="21" t="s">
        <v>1799</v>
      </c>
      <c r="D1436" s="21" t="s">
        <v>1800</v>
      </c>
      <c r="E1436" s="356">
        <v>850</v>
      </c>
      <c r="F1436" s="356">
        <v>850</v>
      </c>
    </row>
    <row r="1437" spans="1:6" s="292" customFormat="1" x14ac:dyDescent="0.2">
      <c r="A1437" s="553"/>
      <c r="B1437" s="524"/>
      <c r="C1437" s="21" t="s">
        <v>1800</v>
      </c>
      <c r="D1437" s="21" t="s">
        <v>2935</v>
      </c>
      <c r="E1437" s="356">
        <v>700</v>
      </c>
      <c r="F1437" s="356">
        <v>700</v>
      </c>
    </row>
    <row r="1438" spans="1:6" s="292" customFormat="1" x14ac:dyDescent="0.2">
      <c r="A1438" s="353" t="s">
        <v>4847</v>
      </c>
      <c r="B1438" s="21" t="s">
        <v>1743</v>
      </c>
      <c r="C1438" s="21" t="s">
        <v>1742</v>
      </c>
      <c r="D1438" s="21" t="s">
        <v>1744</v>
      </c>
      <c r="E1438" s="356">
        <v>1500</v>
      </c>
      <c r="F1438" s="356">
        <v>1500</v>
      </c>
    </row>
    <row r="1439" spans="1:6" s="292" customFormat="1" ht="37.5" x14ac:dyDescent="0.2">
      <c r="A1439" s="553" t="s">
        <v>6908</v>
      </c>
      <c r="B1439" s="524" t="s">
        <v>1641</v>
      </c>
      <c r="C1439" s="21" t="s">
        <v>1643</v>
      </c>
      <c r="D1439" s="21" t="s">
        <v>1644</v>
      </c>
      <c r="E1439" s="356">
        <v>5000</v>
      </c>
      <c r="F1439" s="356">
        <v>5000</v>
      </c>
    </row>
    <row r="1440" spans="1:6" s="292" customFormat="1" x14ac:dyDescent="0.2">
      <c r="A1440" s="553"/>
      <c r="B1440" s="524"/>
      <c r="C1440" s="21" t="s">
        <v>1645</v>
      </c>
      <c r="D1440" s="21" t="s">
        <v>1646</v>
      </c>
      <c r="E1440" s="356">
        <v>3200</v>
      </c>
      <c r="F1440" s="356">
        <v>3200</v>
      </c>
    </row>
    <row r="1441" spans="1:6" s="292" customFormat="1" x14ac:dyDescent="0.2">
      <c r="A1441" s="553"/>
      <c r="B1441" s="524"/>
      <c r="C1441" s="21" t="s">
        <v>1648</v>
      </c>
      <c r="D1441" s="21" t="s">
        <v>1649</v>
      </c>
      <c r="E1441" s="356">
        <v>3200</v>
      </c>
      <c r="F1441" s="356">
        <v>3200</v>
      </c>
    </row>
    <row r="1442" spans="1:6" s="292" customFormat="1" x14ac:dyDescent="0.2">
      <c r="A1442" s="553"/>
      <c r="B1442" s="524"/>
      <c r="C1442" s="21" t="s">
        <v>1650</v>
      </c>
      <c r="D1442" s="21" t="s">
        <v>1651</v>
      </c>
      <c r="E1442" s="356">
        <v>3200</v>
      </c>
      <c r="F1442" s="356">
        <v>3200</v>
      </c>
    </row>
    <row r="1443" spans="1:6" s="292" customFormat="1" ht="37.5" x14ac:dyDescent="0.2">
      <c r="A1443" s="553"/>
      <c r="B1443" s="524"/>
      <c r="C1443" s="21" t="s">
        <v>1652</v>
      </c>
      <c r="D1443" s="21" t="s">
        <v>1653</v>
      </c>
      <c r="E1443" s="356">
        <v>3000</v>
      </c>
      <c r="F1443" s="356">
        <v>3000</v>
      </c>
    </row>
    <row r="1444" spans="1:6" s="292" customFormat="1" ht="37.5" x14ac:dyDescent="0.2">
      <c r="A1444" s="553"/>
      <c r="B1444" s="524"/>
      <c r="C1444" s="21" t="s">
        <v>1653</v>
      </c>
      <c r="D1444" s="21" t="s">
        <v>1654</v>
      </c>
      <c r="E1444" s="356">
        <v>4800</v>
      </c>
      <c r="F1444" s="356">
        <v>4800</v>
      </c>
    </row>
    <row r="1445" spans="1:6" s="292" customFormat="1" ht="37.5" x14ac:dyDescent="0.2">
      <c r="A1445" s="553"/>
      <c r="B1445" s="524"/>
      <c r="C1445" s="21" t="s">
        <v>1656</v>
      </c>
      <c r="D1445" s="21" t="s">
        <v>1657</v>
      </c>
      <c r="E1445" s="356">
        <v>1800</v>
      </c>
      <c r="F1445" s="356">
        <v>1800</v>
      </c>
    </row>
    <row r="1446" spans="1:6" s="292" customFormat="1" x14ac:dyDescent="0.2">
      <c r="A1446" s="353" t="s">
        <v>4848</v>
      </c>
      <c r="B1446" s="21" t="s">
        <v>1661</v>
      </c>
      <c r="C1446" s="21" t="s">
        <v>1662</v>
      </c>
      <c r="D1446" s="21" t="s">
        <v>1663</v>
      </c>
      <c r="E1446" s="356">
        <v>1800</v>
      </c>
      <c r="F1446" s="356">
        <v>1800</v>
      </c>
    </row>
    <row r="1447" spans="1:6" s="292" customFormat="1" x14ac:dyDescent="0.2">
      <c r="A1447" s="553" t="s">
        <v>4849</v>
      </c>
      <c r="B1447" s="524" t="s">
        <v>1664</v>
      </c>
      <c r="C1447" s="21" t="s">
        <v>1665</v>
      </c>
      <c r="D1447" s="21" t="s">
        <v>1666</v>
      </c>
      <c r="E1447" s="356">
        <v>1300</v>
      </c>
      <c r="F1447" s="356">
        <v>1300</v>
      </c>
    </row>
    <row r="1448" spans="1:6" s="292" customFormat="1" x14ac:dyDescent="0.2">
      <c r="A1448" s="553"/>
      <c r="B1448" s="524"/>
      <c r="C1448" s="21" t="s">
        <v>1667</v>
      </c>
      <c r="D1448" s="21" t="s">
        <v>1668</v>
      </c>
      <c r="E1448" s="356">
        <v>1500</v>
      </c>
      <c r="F1448" s="356">
        <v>1500</v>
      </c>
    </row>
    <row r="1449" spans="1:6" s="292" customFormat="1" x14ac:dyDescent="0.2">
      <c r="A1449" s="353" t="s">
        <v>4850</v>
      </c>
      <c r="B1449" s="21" t="s">
        <v>1669</v>
      </c>
      <c r="C1449" s="21" t="s">
        <v>1670</v>
      </c>
      <c r="D1449" s="21" t="s">
        <v>1671</v>
      </c>
      <c r="E1449" s="356">
        <v>1800</v>
      </c>
      <c r="F1449" s="356">
        <v>1800</v>
      </c>
    </row>
    <row r="1450" spans="1:6" s="292" customFormat="1" x14ac:dyDescent="0.2">
      <c r="A1450" s="353" t="s">
        <v>4851</v>
      </c>
      <c r="B1450" s="21" t="s">
        <v>1683</v>
      </c>
      <c r="C1450" s="21" t="s">
        <v>907</v>
      </c>
      <c r="D1450" s="21" t="s">
        <v>1661</v>
      </c>
      <c r="E1450" s="356">
        <v>1800</v>
      </c>
      <c r="F1450" s="356">
        <v>1800</v>
      </c>
    </row>
    <row r="1451" spans="1:6" s="292" customFormat="1" x14ac:dyDescent="0.2">
      <c r="A1451" s="553" t="s">
        <v>4852</v>
      </c>
      <c r="B1451" s="524" t="s">
        <v>1685</v>
      </c>
      <c r="C1451" s="524" t="s">
        <v>907</v>
      </c>
      <c r="D1451" s="524" t="s">
        <v>1661</v>
      </c>
      <c r="E1451" s="356">
        <v>1300</v>
      </c>
      <c r="F1451" s="555">
        <v>1300</v>
      </c>
    </row>
    <row r="1452" spans="1:6" s="292" customFormat="1" x14ac:dyDescent="0.2">
      <c r="A1452" s="553"/>
      <c r="B1452" s="524"/>
      <c r="C1452" s="524"/>
      <c r="D1452" s="524"/>
      <c r="E1452" s="356"/>
      <c r="F1452" s="555"/>
    </row>
    <row r="1453" spans="1:6" s="292" customFormat="1" x14ac:dyDescent="0.2">
      <c r="A1453" s="553"/>
      <c r="B1453" s="524"/>
      <c r="C1453" s="524"/>
      <c r="D1453" s="524"/>
      <c r="E1453" s="356"/>
      <c r="F1453" s="555"/>
    </row>
    <row r="1454" spans="1:6" s="292" customFormat="1" x14ac:dyDescent="0.2">
      <c r="A1454" s="553"/>
      <c r="B1454" s="524"/>
      <c r="C1454" s="524"/>
      <c r="D1454" s="524"/>
      <c r="E1454" s="356"/>
      <c r="F1454" s="555"/>
    </row>
    <row r="1455" spans="1:6" s="292" customFormat="1" x14ac:dyDescent="0.2">
      <c r="A1455" s="553"/>
      <c r="B1455" s="524"/>
      <c r="C1455" s="524"/>
      <c r="D1455" s="524"/>
      <c r="E1455" s="356"/>
      <c r="F1455" s="555"/>
    </row>
    <row r="1456" spans="1:6" s="292" customFormat="1" x14ac:dyDescent="0.2">
      <c r="A1456" s="553"/>
      <c r="B1456" s="524"/>
      <c r="C1456" s="524"/>
      <c r="D1456" s="524"/>
      <c r="E1456" s="356"/>
      <c r="F1456" s="555"/>
    </row>
    <row r="1457" spans="1:6" s="292" customFormat="1" x14ac:dyDescent="0.2">
      <c r="A1457" s="553"/>
      <c r="B1457" s="524"/>
      <c r="C1457" s="524"/>
      <c r="D1457" s="524"/>
      <c r="E1457" s="356"/>
      <c r="F1457" s="555"/>
    </row>
    <row r="1458" spans="1:6" s="292" customFormat="1" x14ac:dyDescent="0.2">
      <c r="A1458" s="553"/>
      <c r="B1458" s="524"/>
      <c r="C1458" s="524"/>
      <c r="D1458" s="524"/>
      <c r="E1458" s="356"/>
      <c r="F1458" s="555"/>
    </row>
    <row r="1459" spans="1:6" s="292" customFormat="1" x14ac:dyDescent="0.2">
      <c r="A1459" s="553"/>
      <c r="B1459" s="524"/>
      <c r="C1459" s="524"/>
      <c r="D1459" s="524"/>
      <c r="E1459" s="356"/>
      <c r="F1459" s="555"/>
    </row>
    <row r="1460" spans="1:6" s="292" customFormat="1" x14ac:dyDescent="0.2">
      <c r="A1460" s="553"/>
      <c r="B1460" s="524"/>
      <c r="C1460" s="524"/>
      <c r="D1460" s="524"/>
      <c r="E1460" s="356"/>
      <c r="F1460" s="555"/>
    </row>
    <row r="1461" spans="1:6" s="292" customFormat="1" x14ac:dyDescent="0.2">
      <c r="A1461" s="553"/>
      <c r="B1461" s="524"/>
      <c r="C1461" s="524"/>
      <c r="D1461" s="524"/>
      <c r="E1461" s="356"/>
      <c r="F1461" s="555"/>
    </row>
    <row r="1462" spans="1:6" s="292" customFormat="1" x14ac:dyDescent="0.2">
      <c r="A1462" s="553"/>
      <c r="B1462" s="524"/>
      <c r="C1462" s="524"/>
      <c r="D1462" s="524"/>
      <c r="E1462" s="356"/>
      <c r="F1462" s="555"/>
    </row>
    <row r="1463" spans="1:6" s="292" customFormat="1" x14ac:dyDescent="0.2">
      <c r="A1463" s="553"/>
      <c r="B1463" s="524"/>
      <c r="C1463" s="524"/>
      <c r="D1463" s="524"/>
      <c r="E1463" s="356"/>
      <c r="F1463" s="555"/>
    </row>
    <row r="1464" spans="1:6" s="292" customFormat="1" x14ac:dyDescent="0.2">
      <c r="A1464" s="553"/>
      <c r="B1464" s="524"/>
      <c r="C1464" s="524"/>
      <c r="D1464" s="524"/>
      <c r="E1464" s="356"/>
      <c r="F1464" s="555"/>
    </row>
    <row r="1465" spans="1:6" s="292" customFormat="1" x14ac:dyDescent="0.2">
      <c r="A1465" s="553" t="s">
        <v>4853</v>
      </c>
      <c r="B1465" s="524" t="s">
        <v>1725</v>
      </c>
      <c r="C1465" s="524" t="s">
        <v>6909</v>
      </c>
      <c r="D1465" s="524" t="s">
        <v>1693</v>
      </c>
      <c r="E1465" s="301">
        <v>1400</v>
      </c>
      <c r="F1465" s="528">
        <v>1400</v>
      </c>
    </row>
    <row r="1466" spans="1:6" s="292" customFormat="1" x14ac:dyDescent="0.2">
      <c r="A1466" s="553"/>
      <c r="B1466" s="524"/>
      <c r="C1466" s="524"/>
      <c r="D1466" s="524"/>
      <c r="E1466" s="301">
        <v>1400</v>
      </c>
      <c r="F1466" s="528"/>
    </row>
    <row r="1467" spans="1:6" s="292" customFormat="1" x14ac:dyDescent="0.2">
      <c r="A1467" s="553"/>
      <c r="B1467" s="524"/>
      <c r="C1467" s="524"/>
      <c r="D1467" s="524"/>
      <c r="E1467" s="356"/>
      <c r="F1467" s="528"/>
    </row>
    <row r="1468" spans="1:6" s="292" customFormat="1" x14ac:dyDescent="0.2">
      <c r="A1468" s="553"/>
      <c r="B1468" s="524"/>
      <c r="C1468" s="524"/>
      <c r="D1468" s="524"/>
      <c r="E1468" s="356"/>
      <c r="F1468" s="528"/>
    </row>
    <row r="1469" spans="1:6" s="292" customFormat="1" x14ac:dyDescent="0.2">
      <c r="A1469" s="553"/>
      <c r="B1469" s="524"/>
      <c r="C1469" s="524"/>
      <c r="D1469" s="524"/>
      <c r="E1469" s="356"/>
      <c r="F1469" s="528"/>
    </row>
    <row r="1470" spans="1:6" s="292" customFormat="1" x14ac:dyDescent="0.2">
      <c r="A1470" s="553"/>
      <c r="B1470" s="524"/>
      <c r="C1470" s="524"/>
      <c r="D1470" s="524"/>
      <c r="E1470" s="327"/>
      <c r="F1470" s="528"/>
    </row>
    <row r="1471" spans="1:6" s="292" customFormat="1" x14ac:dyDescent="0.2">
      <c r="A1471" s="553"/>
      <c r="B1471" s="524"/>
      <c r="C1471" s="524"/>
      <c r="D1471" s="524"/>
      <c r="E1471" s="327"/>
      <c r="F1471" s="528"/>
    </row>
    <row r="1472" spans="1:6" s="292" customFormat="1" x14ac:dyDescent="0.2">
      <c r="A1472" s="553"/>
      <c r="B1472" s="524"/>
      <c r="C1472" s="524"/>
      <c r="D1472" s="524"/>
      <c r="E1472" s="327"/>
      <c r="F1472" s="528"/>
    </row>
    <row r="1473" spans="1:6" s="292" customFormat="1" x14ac:dyDescent="0.2">
      <c r="A1473" s="557" t="s">
        <v>4854</v>
      </c>
      <c r="B1473" s="524" t="s">
        <v>1736</v>
      </c>
      <c r="C1473" s="524" t="s">
        <v>1737</v>
      </c>
      <c r="D1473" s="524"/>
      <c r="E1473" s="327">
        <v>1780</v>
      </c>
      <c r="F1473" s="327">
        <v>1780</v>
      </c>
    </row>
    <row r="1474" spans="1:6" s="292" customFormat="1" x14ac:dyDescent="0.2">
      <c r="A1474" s="557"/>
      <c r="B1474" s="524"/>
      <c r="C1474" s="524" t="s">
        <v>1738</v>
      </c>
      <c r="D1474" s="524"/>
      <c r="E1474" s="327">
        <v>1450</v>
      </c>
      <c r="F1474" s="556">
        <v>1450</v>
      </c>
    </row>
    <row r="1475" spans="1:6" s="292" customFormat="1" x14ac:dyDescent="0.2">
      <c r="A1475" s="557"/>
      <c r="B1475" s="524"/>
      <c r="C1475" s="524"/>
      <c r="D1475" s="524"/>
      <c r="E1475" s="327"/>
      <c r="F1475" s="556"/>
    </row>
    <row r="1476" spans="1:6" s="292" customFormat="1" x14ac:dyDescent="0.2">
      <c r="A1476" s="557"/>
      <c r="B1476" s="524"/>
      <c r="C1476" s="524"/>
      <c r="D1476" s="524"/>
      <c r="E1476" s="327"/>
      <c r="F1476" s="556"/>
    </row>
    <row r="1477" spans="1:6" s="292" customFormat="1" ht="37.5" x14ac:dyDescent="0.2">
      <c r="A1477" s="353" t="s">
        <v>4855</v>
      </c>
      <c r="B1477" s="21" t="s">
        <v>6910</v>
      </c>
      <c r="C1477" s="524" t="s">
        <v>77</v>
      </c>
      <c r="D1477" s="524"/>
      <c r="E1477" s="327">
        <v>320</v>
      </c>
      <c r="F1477" s="327">
        <v>320</v>
      </c>
    </row>
    <row r="1478" spans="1:6" s="292" customFormat="1" x14ac:dyDescent="0.2">
      <c r="A1478" s="553" t="s">
        <v>4856</v>
      </c>
      <c r="B1478" s="524" t="s">
        <v>1814</v>
      </c>
      <c r="C1478" s="524" t="s">
        <v>1133</v>
      </c>
      <c r="D1478" s="524" t="s">
        <v>6911</v>
      </c>
      <c r="E1478" s="327"/>
      <c r="F1478" s="556">
        <v>720</v>
      </c>
    </row>
    <row r="1479" spans="1:6" s="292" customFormat="1" x14ac:dyDescent="0.2">
      <c r="A1479" s="553"/>
      <c r="B1479" s="524"/>
      <c r="C1479" s="524"/>
      <c r="D1479" s="524"/>
      <c r="E1479" s="327"/>
      <c r="F1479" s="556"/>
    </row>
    <row r="1480" spans="1:6" s="292" customFormat="1" x14ac:dyDescent="0.2">
      <c r="A1480" s="553"/>
      <c r="B1480" s="524"/>
      <c r="C1480" s="524"/>
      <c r="D1480" s="524"/>
      <c r="E1480" s="327"/>
      <c r="F1480" s="556"/>
    </row>
    <row r="1481" spans="1:6" s="292" customFormat="1" x14ac:dyDescent="0.2">
      <c r="A1481" s="553"/>
      <c r="B1481" s="524"/>
      <c r="C1481" s="524"/>
      <c r="D1481" s="524"/>
      <c r="E1481" s="327">
        <v>720</v>
      </c>
      <c r="F1481" s="556"/>
    </row>
    <row r="1482" spans="1:6" s="292" customFormat="1" x14ac:dyDescent="0.2">
      <c r="A1482" s="353" t="s">
        <v>6912</v>
      </c>
      <c r="B1482" s="21" t="s">
        <v>1761</v>
      </c>
      <c r="C1482" s="21" t="s">
        <v>6913</v>
      </c>
      <c r="D1482" s="21" t="s">
        <v>1762</v>
      </c>
      <c r="E1482" s="327">
        <v>320</v>
      </c>
      <c r="F1482" s="327">
        <v>320</v>
      </c>
    </row>
    <row r="1483" spans="1:6" s="292" customFormat="1" x14ac:dyDescent="0.2">
      <c r="A1483" s="353" t="s">
        <v>4857</v>
      </c>
      <c r="B1483" s="21" t="s">
        <v>1761</v>
      </c>
      <c r="C1483" s="21" t="s">
        <v>1763</v>
      </c>
      <c r="D1483" s="21" t="s">
        <v>2935</v>
      </c>
      <c r="E1483" s="327">
        <v>320</v>
      </c>
      <c r="F1483" s="327">
        <v>320</v>
      </c>
    </row>
    <row r="1484" spans="1:6" s="292" customFormat="1" x14ac:dyDescent="0.2">
      <c r="A1484" s="553" t="s">
        <v>4858</v>
      </c>
      <c r="B1484" s="524" t="s">
        <v>1765</v>
      </c>
      <c r="C1484" s="524" t="s">
        <v>2812</v>
      </c>
      <c r="D1484" s="524" t="s">
        <v>1767</v>
      </c>
      <c r="E1484" s="327">
        <v>300</v>
      </c>
      <c r="F1484" s="556">
        <v>300</v>
      </c>
    </row>
    <row r="1485" spans="1:6" s="292" customFormat="1" x14ac:dyDescent="0.2">
      <c r="A1485" s="553"/>
      <c r="B1485" s="524"/>
      <c r="C1485" s="524"/>
      <c r="D1485" s="524"/>
      <c r="E1485" s="327"/>
      <c r="F1485" s="556"/>
    </row>
    <row r="1486" spans="1:6" s="292" customFormat="1" x14ac:dyDescent="0.2">
      <c r="A1486" s="553"/>
      <c r="B1486" s="524"/>
      <c r="C1486" s="524"/>
      <c r="D1486" s="524"/>
      <c r="E1486" s="327"/>
      <c r="F1486" s="556"/>
    </row>
    <row r="1487" spans="1:6" s="292" customFormat="1" x14ac:dyDescent="0.2">
      <c r="A1487" s="553"/>
      <c r="B1487" s="524"/>
      <c r="C1487" s="524"/>
      <c r="D1487" s="524"/>
      <c r="E1487" s="327"/>
      <c r="F1487" s="556"/>
    </row>
    <row r="1488" spans="1:6" s="292" customFormat="1" x14ac:dyDescent="0.2">
      <c r="A1488" s="553"/>
      <c r="B1488" s="524"/>
      <c r="C1488" s="524"/>
      <c r="D1488" s="524"/>
      <c r="E1488" s="327"/>
      <c r="F1488" s="556"/>
    </row>
    <row r="1489" spans="1:6" s="292" customFormat="1" x14ac:dyDescent="0.2">
      <c r="A1489" s="553"/>
      <c r="B1489" s="524"/>
      <c r="C1489" s="524"/>
      <c r="D1489" s="524"/>
      <c r="E1489" s="327"/>
      <c r="F1489" s="556"/>
    </row>
    <row r="1490" spans="1:6" s="292" customFormat="1" x14ac:dyDescent="0.2">
      <c r="A1490" s="553"/>
      <c r="B1490" s="524"/>
      <c r="C1490" s="524"/>
      <c r="D1490" s="524"/>
      <c r="E1490" s="327"/>
      <c r="F1490" s="556"/>
    </row>
    <row r="1491" spans="1:6" s="292" customFormat="1" x14ac:dyDescent="0.2">
      <c r="A1491" s="553"/>
      <c r="B1491" s="524"/>
      <c r="C1491" s="524"/>
      <c r="D1491" s="524"/>
      <c r="E1491" s="327"/>
      <c r="F1491" s="556"/>
    </row>
    <row r="1492" spans="1:6" s="292" customFormat="1" x14ac:dyDescent="0.2">
      <c r="A1492" s="553"/>
      <c r="B1492" s="524"/>
      <c r="C1492" s="524"/>
      <c r="D1492" s="524"/>
      <c r="E1492" s="327"/>
      <c r="F1492" s="556"/>
    </row>
    <row r="1493" spans="1:6" s="292" customFormat="1" x14ac:dyDescent="0.2">
      <c r="A1493" s="553"/>
      <c r="B1493" s="524"/>
      <c r="C1493" s="524"/>
      <c r="D1493" s="524"/>
      <c r="E1493" s="327"/>
      <c r="F1493" s="556"/>
    </row>
    <row r="1494" spans="1:6" s="292" customFormat="1" x14ac:dyDescent="0.2">
      <c r="A1494" s="553"/>
      <c r="B1494" s="524"/>
      <c r="C1494" s="524"/>
      <c r="D1494" s="524"/>
      <c r="E1494" s="327"/>
      <c r="F1494" s="556"/>
    </row>
    <row r="1495" spans="1:6" s="292" customFormat="1" ht="37.5" x14ac:dyDescent="0.2">
      <c r="A1495" s="353" t="s">
        <v>4859</v>
      </c>
      <c r="B1495" s="21" t="s">
        <v>1801</v>
      </c>
      <c r="C1495" s="21" t="s">
        <v>6914</v>
      </c>
      <c r="D1495" s="21" t="s">
        <v>1803</v>
      </c>
      <c r="E1495" s="327">
        <v>300</v>
      </c>
      <c r="F1495" s="327">
        <v>300</v>
      </c>
    </row>
    <row r="1496" spans="1:6" s="292" customFormat="1" ht="56.25" x14ac:dyDescent="0.2">
      <c r="A1496" s="353" t="s">
        <v>4860</v>
      </c>
      <c r="B1496" s="21" t="s">
        <v>1808</v>
      </c>
      <c r="C1496" s="21" t="s">
        <v>1809</v>
      </c>
      <c r="D1496" s="21" t="s">
        <v>1758</v>
      </c>
      <c r="E1496" s="327">
        <v>600</v>
      </c>
      <c r="F1496" s="327">
        <v>600</v>
      </c>
    </row>
    <row r="1497" spans="1:6" s="292" customFormat="1" x14ac:dyDescent="0.2">
      <c r="A1497" s="553" t="s">
        <v>4861</v>
      </c>
      <c r="B1497" s="524" t="s">
        <v>2042</v>
      </c>
      <c r="C1497" s="524" t="s">
        <v>1805</v>
      </c>
      <c r="D1497" s="524" t="s">
        <v>2935</v>
      </c>
      <c r="E1497" s="327">
        <v>400</v>
      </c>
      <c r="F1497" s="556">
        <v>400</v>
      </c>
    </row>
    <row r="1498" spans="1:6" s="292" customFormat="1" x14ac:dyDescent="0.2">
      <c r="A1498" s="553"/>
      <c r="B1498" s="524"/>
      <c r="C1498" s="524"/>
      <c r="D1498" s="524"/>
      <c r="E1498" s="327"/>
      <c r="F1498" s="556"/>
    </row>
    <row r="1499" spans="1:6" s="292" customFormat="1" ht="56.25" x14ac:dyDescent="0.2">
      <c r="A1499" s="353" t="s">
        <v>4862</v>
      </c>
      <c r="B1499" s="21" t="s">
        <v>1808</v>
      </c>
      <c r="C1499" s="21" t="s">
        <v>1809</v>
      </c>
      <c r="D1499" s="21" t="s">
        <v>6915</v>
      </c>
      <c r="E1499" s="327">
        <v>600</v>
      </c>
      <c r="F1499" s="327">
        <v>600</v>
      </c>
    </row>
    <row r="1500" spans="1:6" s="292" customFormat="1" x14ac:dyDescent="0.2">
      <c r="A1500" s="353" t="s">
        <v>4863</v>
      </c>
      <c r="B1500" s="21" t="s">
        <v>6916</v>
      </c>
      <c r="C1500" s="21" t="s">
        <v>6917</v>
      </c>
      <c r="D1500" s="21" t="s">
        <v>6918</v>
      </c>
      <c r="E1500" s="327"/>
      <c r="F1500" s="308">
        <v>350</v>
      </c>
    </row>
    <row r="1501" spans="1:6" s="291" customFormat="1" x14ac:dyDescent="0.2">
      <c r="A1501" s="303">
        <v>48</v>
      </c>
      <c r="B1501" s="304" t="s">
        <v>54</v>
      </c>
      <c r="C1501" s="304"/>
      <c r="D1501" s="304"/>
      <c r="E1501" s="352"/>
      <c r="F1501" s="355"/>
    </row>
    <row r="1502" spans="1:6" s="292" customFormat="1" ht="37.5" x14ac:dyDescent="0.2">
      <c r="A1502" s="553" t="s">
        <v>4874</v>
      </c>
      <c r="B1502" s="524" t="s">
        <v>1133</v>
      </c>
      <c r="C1502" s="21" t="s">
        <v>3568</v>
      </c>
      <c r="D1502" s="21" t="s">
        <v>6919</v>
      </c>
      <c r="E1502" s="356">
        <v>2800</v>
      </c>
      <c r="F1502" s="356">
        <v>2800</v>
      </c>
    </row>
    <row r="1503" spans="1:6" s="292" customFormat="1" x14ac:dyDescent="0.2">
      <c r="A1503" s="553" t="s">
        <v>6920</v>
      </c>
      <c r="B1503" s="524"/>
      <c r="C1503" s="21" t="s">
        <v>6919</v>
      </c>
      <c r="D1503" s="21" t="s">
        <v>3570</v>
      </c>
      <c r="E1503" s="356">
        <v>1800</v>
      </c>
      <c r="F1503" s="356">
        <v>1800</v>
      </c>
    </row>
    <row r="1504" spans="1:6" s="292" customFormat="1" ht="37.5" x14ac:dyDescent="0.2">
      <c r="A1504" s="353" t="s">
        <v>4875</v>
      </c>
      <c r="B1504" s="21" t="s">
        <v>3600</v>
      </c>
      <c r="C1504" s="21" t="s">
        <v>3601</v>
      </c>
      <c r="D1504" s="21" t="s">
        <v>1104</v>
      </c>
      <c r="E1504" s="356">
        <v>2100</v>
      </c>
      <c r="F1504" s="356">
        <v>2100</v>
      </c>
    </row>
    <row r="1505" spans="1:6" s="292" customFormat="1" ht="37.5" x14ac:dyDescent="0.2">
      <c r="A1505" s="353" t="s">
        <v>4876</v>
      </c>
      <c r="B1505" s="21" t="s">
        <v>3715</v>
      </c>
      <c r="C1505" s="21" t="s">
        <v>3716</v>
      </c>
      <c r="D1505" s="21" t="s">
        <v>3717</v>
      </c>
      <c r="E1505" s="356">
        <v>720</v>
      </c>
      <c r="F1505" s="356">
        <v>720</v>
      </c>
    </row>
    <row r="1506" spans="1:6" s="292" customFormat="1" x14ac:dyDescent="0.2">
      <c r="A1506" s="353" t="s">
        <v>4877</v>
      </c>
      <c r="B1506" s="21" t="s">
        <v>3762</v>
      </c>
      <c r="C1506" s="21" t="s">
        <v>3717</v>
      </c>
      <c r="D1506" s="21" t="s">
        <v>2812</v>
      </c>
      <c r="E1506" s="356">
        <v>720</v>
      </c>
      <c r="F1506" s="356">
        <v>720</v>
      </c>
    </row>
    <row r="1507" spans="1:6" s="292" customFormat="1" x14ac:dyDescent="0.2">
      <c r="A1507" s="353" t="s">
        <v>4878</v>
      </c>
      <c r="B1507" s="21" t="s">
        <v>3689</v>
      </c>
      <c r="C1507" s="21" t="s">
        <v>3690</v>
      </c>
      <c r="D1507" s="21" t="s">
        <v>3691</v>
      </c>
      <c r="E1507" s="356">
        <v>1200</v>
      </c>
      <c r="F1507" s="356">
        <v>1200</v>
      </c>
    </row>
    <row r="1508" spans="1:6" s="292" customFormat="1" x14ac:dyDescent="0.2">
      <c r="A1508" s="353" t="s">
        <v>4879</v>
      </c>
      <c r="B1508" s="21" t="s">
        <v>3551</v>
      </c>
      <c r="C1508" s="21" t="s">
        <v>3552</v>
      </c>
      <c r="D1508" s="21" t="s">
        <v>3553</v>
      </c>
      <c r="E1508" s="356">
        <v>8200</v>
      </c>
      <c r="F1508" s="356">
        <v>8200</v>
      </c>
    </row>
    <row r="1509" spans="1:6" s="292" customFormat="1" x14ac:dyDescent="0.2">
      <c r="A1509" s="553" t="s">
        <v>4880</v>
      </c>
      <c r="B1509" s="524" t="s">
        <v>3554</v>
      </c>
      <c r="C1509" s="21" t="s">
        <v>3555</v>
      </c>
      <c r="D1509" s="21" t="s">
        <v>3556</v>
      </c>
      <c r="E1509" s="356">
        <v>5300</v>
      </c>
      <c r="F1509" s="356">
        <v>5300</v>
      </c>
    </row>
    <row r="1510" spans="1:6" s="292" customFormat="1" ht="37.5" x14ac:dyDescent="0.2">
      <c r="A1510" s="553" t="s">
        <v>6920</v>
      </c>
      <c r="B1510" s="524"/>
      <c r="C1510" s="21" t="s">
        <v>3557</v>
      </c>
      <c r="D1510" s="21" t="s">
        <v>3624</v>
      </c>
      <c r="E1510" s="356">
        <v>4800</v>
      </c>
      <c r="F1510" s="356">
        <v>4800</v>
      </c>
    </row>
    <row r="1511" spans="1:6" s="292" customFormat="1" x14ac:dyDescent="0.2">
      <c r="A1511" s="553" t="s">
        <v>6920</v>
      </c>
      <c r="B1511" s="524"/>
      <c r="C1511" s="21" t="s">
        <v>3559</v>
      </c>
      <c r="D1511" s="21" t="s">
        <v>3560</v>
      </c>
      <c r="E1511" s="356">
        <v>6300</v>
      </c>
      <c r="F1511" s="356">
        <v>6300</v>
      </c>
    </row>
    <row r="1512" spans="1:6" s="292" customFormat="1" x14ac:dyDescent="0.2">
      <c r="A1512" s="553" t="s">
        <v>6920</v>
      </c>
      <c r="B1512" s="524"/>
      <c r="C1512" s="21" t="s">
        <v>3560</v>
      </c>
      <c r="D1512" s="21" t="s">
        <v>3561</v>
      </c>
      <c r="E1512" s="356">
        <v>5000</v>
      </c>
      <c r="F1512" s="356">
        <v>5000</v>
      </c>
    </row>
    <row r="1513" spans="1:6" s="292" customFormat="1" x14ac:dyDescent="0.2">
      <c r="A1513" s="553" t="s">
        <v>6920</v>
      </c>
      <c r="B1513" s="524"/>
      <c r="C1513" s="524" t="s">
        <v>3561</v>
      </c>
      <c r="D1513" s="524" t="s">
        <v>6921</v>
      </c>
      <c r="E1513" s="356">
        <v>3000</v>
      </c>
      <c r="F1513" s="555">
        <v>3000</v>
      </c>
    </row>
    <row r="1514" spans="1:6" s="292" customFormat="1" x14ac:dyDescent="0.2">
      <c r="A1514" s="553" t="s">
        <v>6920</v>
      </c>
      <c r="B1514" s="524"/>
      <c r="C1514" s="524"/>
      <c r="D1514" s="524"/>
      <c r="E1514" s="356"/>
      <c r="F1514" s="555"/>
    </row>
    <row r="1515" spans="1:6" s="292" customFormat="1" x14ac:dyDescent="0.2">
      <c r="A1515" s="553" t="s">
        <v>4881</v>
      </c>
      <c r="B1515" s="524" t="s">
        <v>3564</v>
      </c>
      <c r="C1515" s="524" t="s">
        <v>3565</v>
      </c>
      <c r="D1515" s="524" t="s">
        <v>3553</v>
      </c>
      <c r="E1515" s="356">
        <v>5800</v>
      </c>
      <c r="F1515" s="555">
        <v>5800</v>
      </c>
    </row>
    <row r="1516" spans="1:6" s="292" customFormat="1" x14ac:dyDescent="0.2">
      <c r="A1516" s="553" t="s">
        <v>6920</v>
      </c>
      <c r="B1516" s="524"/>
      <c r="C1516" s="524"/>
      <c r="D1516" s="524"/>
      <c r="E1516" s="356"/>
      <c r="F1516" s="555"/>
    </row>
    <row r="1517" spans="1:6" s="292" customFormat="1" ht="37.5" x14ac:dyDescent="0.2">
      <c r="A1517" s="553" t="s">
        <v>6920</v>
      </c>
      <c r="B1517" s="524"/>
      <c r="C1517" s="21" t="s">
        <v>3553</v>
      </c>
      <c r="D1517" s="21" t="s">
        <v>6922</v>
      </c>
      <c r="E1517" s="356">
        <v>4700</v>
      </c>
      <c r="F1517" s="356">
        <v>4700</v>
      </c>
    </row>
    <row r="1518" spans="1:6" s="292" customFormat="1" x14ac:dyDescent="0.2">
      <c r="A1518" s="553" t="s">
        <v>6920</v>
      </c>
      <c r="B1518" s="524"/>
      <c r="C1518" s="21" t="s">
        <v>3567</v>
      </c>
      <c r="D1518" s="21" t="s">
        <v>1104</v>
      </c>
      <c r="E1518" s="356">
        <v>3200</v>
      </c>
      <c r="F1518" s="356">
        <v>3200</v>
      </c>
    </row>
    <row r="1519" spans="1:6" s="292" customFormat="1" ht="37.5" x14ac:dyDescent="0.2">
      <c r="A1519" s="353" t="s">
        <v>4882</v>
      </c>
      <c r="B1519" s="21" t="s">
        <v>3590</v>
      </c>
      <c r="C1519" s="21" t="s">
        <v>3591</v>
      </c>
      <c r="D1519" s="21" t="s">
        <v>3592</v>
      </c>
      <c r="E1519" s="356">
        <v>2000</v>
      </c>
      <c r="F1519" s="356">
        <v>2000</v>
      </c>
    </row>
    <row r="1520" spans="1:6" s="292" customFormat="1" x14ac:dyDescent="0.2">
      <c r="A1520" s="353" t="s">
        <v>6923</v>
      </c>
      <c r="B1520" s="21" t="s">
        <v>2647</v>
      </c>
      <c r="C1520" s="524" t="s">
        <v>3571</v>
      </c>
      <c r="D1520" s="524"/>
      <c r="E1520" s="356">
        <v>5000</v>
      </c>
      <c r="F1520" s="356">
        <v>5000</v>
      </c>
    </row>
    <row r="1521" spans="1:6" s="292" customFormat="1" x14ac:dyDescent="0.2">
      <c r="A1521" s="353" t="s">
        <v>4883</v>
      </c>
      <c r="B1521" s="21" t="s">
        <v>3572</v>
      </c>
      <c r="C1521" s="524" t="s">
        <v>3571</v>
      </c>
      <c r="D1521" s="524"/>
      <c r="E1521" s="356">
        <v>3000</v>
      </c>
      <c r="F1521" s="356">
        <v>3000</v>
      </c>
    </row>
    <row r="1522" spans="1:6" s="292" customFormat="1" x14ac:dyDescent="0.2">
      <c r="A1522" s="353" t="s">
        <v>4884</v>
      </c>
      <c r="B1522" s="21" t="s">
        <v>3573</v>
      </c>
      <c r="C1522" s="524" t="s">
        <v>3571</v>
      </c>
      <c r="D1522" s="524"/>
      <c r="E1522" s="356">
        <v>6000</v>
      </c>
      <c r="F1522" s="356">
        <v>6000</v>
      </c>
    </row>
    <row r="1523" spans="1:6" s="292" customFormat="1" x14ac:dyDescent="0.2">
      <c r="A1523" s="353" t="s">
        <v>4885</v>
      </c>
      <c r="B1523" s="21" t="s">
        <v>3574</v>
      </c>
      <c r="C1523" s="21" t="s">
        <v>4132</v>
      </c>
      <c r="D1523" s="21" t="s">
        <v>3564</v>
      </c>
      <c r="E1523" s="356">
        <v>3000</v>
      </c>
      <c r="F1523" s="356">
        <v>3000</v>
      </c>
    </row>
    <row r="1524" spans="1:6" s="292" customFormat="1" x14ac:dyDescent="0.2">
      <c r="A1524" s="353" t="s">
        <v>4886</v>
      </c>
      <c r="B1524" s="21" t="s">
        <v>6924</v>
      </c>
      <c r="C1524" s="21" t="s">
        <v>4132</v>
      </c>
      <c r="D1524" s="21" t="s">
        <v>3574</v>
      </c>
      <c r="E1524" s="356">
        <v>1600</v>
      </c>
      <c r="F1524" s="356">
        <v>1600</v>
      </c>
    </row>
    <row r="1525" spans="1:6" s="292" customFormat="1" x14ac:dyDescent="0.2">
      <c r="A1525" s="353" t="s">
        <v>4887</v>
      </c>
      <c r="B1525" s="21" t="s">
        <v>3584</v>
      </c>
      <c r="C1525" s="21" t="s">
        <v>3564</v>
      </c>
      <c r="D1525" s="21" t="s">
        <v>6925</v>
      </c>
      <c r="E1525" s="356">
        <v>3000</v>
      </c>
      <c r="F1525" s="356">
        <v>3000</v>
      </c>
    </row>
    <row r="1526" spans="1:6" s="292" customFormat="1" x14ac:dyDescent="0.2">
      <c r="A1526" s="553" t="s">
        <v>4888</v>
      </c>
      <c r="B1526" s="524" t="s">
        <v>3585</v>
      </c>
      <c r="C1526" s="21" t="s">
        <v>2985</v>
      </c>
      <c r="D1526" s="21" t="s">
        <v>3564</v>
      </c>
      <c r="E1526" s="356">
        <v>2000</v>
      </c>
      <c r="F1526" s="356">
        <v>2000</v>
      </c>
    </row>
    <row r="1527" spans="1:6" s="292" customFormat="1" x14ac:dyDescent="0.2">
      <c r="A1527" s="553" t="s">
        <v>6920</v>
      </c>
      <c r="B1527" s="524"/>
      <c r="C1527" s="21" t="s">
        <v>2985</v>
      </c>
      <c r="D1527" s="21" t="s">
        <v>6926</v>
      </c>
      <c r="E1527" s="356">
        <v>1500</v>
      </c>
      <c r="F1527" s="356">
        <v>1500</v>
      </c>
    </row>
    <row r="1528" spans="1:6" s="292" customFormat="1" x14ac:dyDescent="0.2">
      <c r="A1528" s="353" t="s">
        <v>4889</v>
      </c>
      <c r="B1528" s="21" t="s">
        <v>3589</v>
      </c>
      <c r="C1528" s="21" t="s">
        <v>6927</v>
      </c>
      <c r="D1528" s="21" t="s">
        <v>6928</v>
      </c>
      <c r="E1528" s="356">
        <v>3000</v>
      </c>
      <c r="F1528" s="356">
        <v>3000</v>
      </c>
    </row>
    <row r="1529" spans="1:6" s="292" customFormat="1" x14ac:dyDescent="0.2">
      <c r="A1529" s="353" t="s">
        <v>4890</v>
      </c>
      <c r="B1529" s="21" t="s">
        <v>3593</v>
      </c>
      <c r="C1529" s="21" t="s">
        <v>3592</v>
      </c>
      <c r="D1529" s="21" t="s">
        <v>3594</v>
      </c>
      <c r="E1529" s="356">
        <v>1500</v>
      </c>
      <c r="F1529" s="356">
        <v>1500</v>
      </c>
    </row>
    <row r="1530" spans="1:6" s="292" customFormat="1" x14ac:dyDescent="0.2">
      <c r="A1530" s="353" t="s">
        <v>4891</v>
      </c>
      <c r="B1530" s="21" t="s">
        <v>3703</v>
      </c>
      <c r="C1530" s="21" t="s">
        <v>3595</v>
      </c>
      <c r="D1530" s="21" t="s">
        <v>3596</v>
      </c>
      <c r="E1530" s="356">
        <v>3000</v>
      </c>
      <c r="F1530" s="356">
        <v>3000</v>
      </c>
    </row>
    <row r="1531" spans="1:6" s="292" customFormat="1" x14ac:dyDescent="0.2">
      <c r="A1531" s="553" t="s">
        <v>6929</v>
      </c>
      <c r="B1531" s="524" t="s">
        <v>3704</v>
      </c>
      <c r="C1531" s="524" t="s">
        <v>3597</v>
      </c>
      <c r="D1531" s="524" t="s">
        <v>3598</v>
      </c>
      <c r="E1531" s="356">
        <v>1500</v>
      </c>
      <c r="F1531" s="555">
        <v>1500</v>
      </c>
    </row>
    <row r="1532" spans="1:6" s="292" customFormat="1" x14ac:dyDescent="0.2">
      <c r="A1532" s="553"/>
      <c r="B1532" s="524"/>
      <c r="C1532" s="524"/>
      <c r="D1532" s="524"/>
      <c r="E1532" s="356"/>
      <c r="F1532" s="555"/>
    </row>
    <row r="1533" spans="1:6" s="292" customFormat="1" x14ac:dyDescent="0.2">
      <c r="A1533" s="553"/>
      <c r="B1533" s="524"/>
      <c r="C1533" s="524"/>
      <c r="D1533" s="524"/>
      <c r="E1533" s="356"/>
      <c r="F1533" s="555"/>
    </row>
    <row r="1534" spans="1:6" s="292" customFormat="1" x14ac:dyDescent="0.2">
      <c r="A1534" s="553"/>
      <c r="B1534" s="524"/>
      <c r="C1534" s="524"/>
      <c r="D1534" s="524"/>
      <c r="E1534" s="356"/>
      <c r="F1534" s="555"/>
    </row>
    <row r="1535" spans="1:6" s="292" customFormat="1" x14ac:dyDescent="0.2">
      <c r="A1535" s="553"/>
      <c r="B1535" s="524"/>
      <c r="C1535" s="524"/>
      <c r="D1535" s="524"/>
      <c r="E1535" s="356"/>
      <c r="F1535" s="555"/>
    </row>
    <row r="1536" spans="1:6" s="292" customFormat="1" x14ac:dyDescent="0.2">
      <c r="A1536" s="553"/>
      <c r="B1536" s="524"/>
      <c r="C1536" s="524"/>
      <c r="D1536" s="524"/>
      <c r="E1536" s="356"/>
      <c r="F1536" s="555"/>
    </row>
    <row r="1537" spans="1:6" s="292" customFormat="1" x14ac:dyDescent="0.2">
      <c r="A1537" s="553"/>
      <c r="B1537" s="524"/>
      <c r="C1537" s="524"/>
      <c r="D1537" s="524"/>
      <c r="E1537" s="356"/>
      <c r="F1537" s="555"/>
    </row>
    <row r="1538" spans="1:6" s="292" customFormat="1" x14ac:dyDescent="0.2">
      <c r="A1538" s="553"/>
      <c r="B1538" s="524"/>
      <c r="C1538" s="524"/>
      <c r="D1538" s="524"/>
      <c r="E1538" s="356"/>
      <c r="F1538" s="555"/>
    </row>
    <row r="1539" spans="1:6" s="292" customFormat="1" x14ac:dyDescent="0.2">
      <c r="A1539" s="553"/>
      <c r="B1539" s="524"/>
      <c r="C1539" s="524"/>
      <c r="D1539" s="524"/>
      <c r="E1539" s="356"/>
      <c r="F1539" s="555"/>
    </row>
    <row r="1540" spans="1:6" s="292" customFormat="1" x14ac:dyDescent="0.2">
      <c r="A1540" s="553"/>
      <c r="B1540" s="524"/>
      <c r="C1540" s="524"/>
      <c r="D1540" s="524"/>
      <c r="E1540" s="356"/>
      <c r="F1540" s="555"/>
    </row>
    <row r="1541" spans="1:6" s="292" customFormat="1" x14ac:dyDescent="0.2">
      <c r="A1541" s="553"/>
      <c r="B1541" s="524"/>
      <c r="C1541" s="524"/>
      <c r="D1541" s="524"/>
      <c r="E1541" s="356"/>
      <c r="F1541" s="555"/>
    </row>
    <row r="1542" spans="1:6" s="292" customFormat="1" x14ac:dyDescent="0.2">
      <c r="A1542" s="553" t="s">
        <v>4892</v>
      </c>
      <c r="B1542" s="524" t="s">
        <v>6930</v>
      </c>
      <c r="C1542" s="524" t="s">
        <v>3568</v>
      </c>
      <c r="D1542" s="524" t="s">
        <v>3624</v>
      </c>
      <c r="E1542" s="356">
        <v>2800</v>
      </c>
      <c r="F1542" s="555">
        <v>2800</v>
      </c>
    </row>
    <row r="1543" spans="1:6" s="292" customFormat="1" x14ac:dyDescent="0.2">
      <c r="A1543" s="553"/>
      <c r="B1543" s="524"/>
      <c r="C1543" s="524"/>
      <c r="D1543" s="524"/>
      <c r="E1543" s="356"/>
      <c r="F1543" s="555"/>
    </row>
    <row r="1544" spans="1:6" s="292" customFormat="1" x14ac:dyDescent="0.2">
      <c r="A1544" s="553"/>
      <c r="B1544" s="524"/>
      <c r="C1544" s="524"/>
      <c r="D1544" s="524"/>
      <c r="E1544" s="356"/>
      <c r="F1544" s="555"/>
    </row>
    <row r="1545" spans="1:6" s="292" customFormat="1" x14ac:dyDescent="0.2">
      <c r="A1545" s="553"/>
      <c r="B1545" s="524"/>
      <c r="C1545" s="524"/>
      <c r="D1545" s="524"/>
      <c r="E1545" s="301"/>
      <c r="F1545" s="555"/>
    </row>
    <row r="1546" spans="1:6" s="292" customFormat="1" x14ac:dyDescent="0.2">
      <c r="A1546" s="553"/>
      <c r="B1546" s="524"/>
      <c r="C1546" s="524"/>
      <c r="D1546" s="524"/>
      <c r="E1546" s="301"/>
      <c r="F1546" s="555"/>
    </row>
    <row r="1547" spans="1:6" s="292" customFormat="1" x14ac:dyDescent="0.2">
      <c r="A1547" s="553"/>
      <c r="B1547" s="524"/>
      <c r="C1547" s="524"/>
      <c r="D1547" s="524"/>
      <c r="E1547" s="356"/>
      <c r="F1547" s="555"/>
    </row>
    <row r="1548" spans="1:6" s="292" customFormat="1" x14ac:dyDescent="0.2">
      <c r="A1548" s="553"/>
      <c r="B1548" s="524"/>
      <c r="C1548" s="524"/>
      <c r="D1548" s="524"/>
      <c r="E1548" s="356"/>
      <c r="F1548" s="555"/>
    </row>
    <row r="1549" spans="1:6" s="292" customFormat="1" x14ac:dyDescent="0.2">
      <c r="A1549" s="553"/>
      <c r="B1549" s="524"/>
      <c r="C1549" s="524"/>
      <c r="D1549" s="524"/>
      <c r="E1549" s="356"/>
      <c r="F1549" s="555"/>
    </row>
    <row r="1550" spans="1:6" s="292" customFormat="1" x14ac:dyDescent="0.2">
      <c r="A1550" s="553" t="s">
        <v>4893</v>
      </c>
      <c r="B1550" s="524" t="s">
        <v>6931</v>
      </c>
      <c r="C1550" s="524" t="s">
        <v>3639</v>
      </c>
      <c r="D1550" s="524" t="s">
        <v>6932</v>
      </c>
      <c r="E1550" s="356">
        <v>1300</v>
      </c>
      <c r="F1550" s="555">
        <v>1300</v>
      </c>
    </row>
    <row r="1551" spans="1:6" s="292" customFormat="1" x14ac:dyDescent="0.2">
      <c r="A1551" s="553"/>
      <c r="B1551" s="524"/>
      <c r="C1551" s="524"/>
      <c r="D1551" s="524"/>
      <c r="E1551" s="356"/>
      <c r="F1551" s="555"/>
    </row>
    <row r="1552" spans="1:6" s="292" customFormat="1" x14ac:dyDescent="0.2">
      <c r="A1552" s="553"/>
      <c r="B1552" s="524"/>
      <c r="C1552" s="524"/>
      <c r="D1552" s="524"/>
      <c r="E1552" s="356"/>
      <c r="F1552" s="555"/>
    </row>
    <row r="1553" spans="1:6" s="292" customFormat="1" x14ac:dyDescent="0.2">
      <c r="A1553" s="553"/>
      <c r="B1553" s="524"/>
      <c r="C1553" s="524"/>
      <c r="D1553" s="524"/>
      <c r="E1553" s="356"/>
      <c r="F1553" s="555"/>
    </row>
    <row r="1554" spans="1:6" s="292" customFormat="1" x14ac:dyDescent="0.2">
      <c r="A1554" s="553"/>
      <c r="B1554" s="524"/>
      <c r="C1554" s="524"/>
      <c r="D1554" s="524"/>
      <c r="E1554" s="356"/>
      <c r="F1554" s="555"/>
    </row>
    <row r="1555" spans="1:6" s="292" customFormat="1" x14ac:dyDescent="0.2">
      <c r="A1555" s="553"/>
      <c r="B1555" s="524"/>
      <c r="C1555" s="524"/>
      <c r="D1555" s="524"/>
      <c r="E1555" s="356"/>
      <c r="F1555" s="555"/>
    </row>
    <row r="1556" spans="1:6" s="292" customFormat="1" x14ac:dyDescent="0.2">
      <c r="A1556" s="553"/>
      <c r="B1556" s="524"/>
      <c r="C1556" s="524"/>
      <c r="D1556" s="524"/>
      <c r="E1556" s="356"/>
      <c r="F1556" s="555"/>
    </row>
    <row r="1557" spans="1:6" s="292" customFormat="1" x14ac:dyDescent="0.2">
      <c r="A1557" s="553"/>
      <c r="B1557" s="524"/>
      <c r="C1557" s="524"/>
      <c r="D1557" s="524"/>
      <c r="E1557" s="356"/>
      <c r="F1557" s="555"/>
    </row>
    <row r="1558" spans="1:6" s="292" customFormat="1" x14ac:dyDescent="0.2">
      <c r="A1558" s="553"/>
      <c r="B1558" s="524"/>
      <c r="C1558" s="524"/>
      <c r="D1558" s="524"/>
      <c r="E1558" s="356"/>
      <c r="F1558" s="555"/>
    </row>
    <row r="1559" spans="1:6" s="292" customFormat="1" x14ac:dyDescent="0.2">
      <c r="A1559" s="553"/>
      <c r="B1559" s="524"/>
      <c r="C1559" s="524"/>
      <c r="D1559" s="524"/>
      <c r="E1559" s="356"/>
      <c r="F1559" s="555"/>
    </row>
    <row r="1560" spans="1:6" s="292" customFormat="1" x14ac:dyDescent="0.2">
      <c r="A1560" s="553"/>
      <c r="B1560" s="524"/>
      <c r="C1560" s="524"/>
      <c r="D1560" s="524"/>
      <c r="E1560" s="356"/>
      <c r="F1560" s="555"/>
    </row>
    <row r="1561" spans="1:6" s="292" customFormat="1" x14ac:dyDescent="0.2">
      <c r="A1561" s="553"/>
      <c r="B1561" s="524"/>
      <c r="C1561" s="524"/>
      <c r="D1561" s="524"/>
      <c r="E1561" s="356"/>
      <c r="F1561" s="555"/>
    </row>
    <row r="1562" spans="1:6" s="292" customFormat="1" x14ac:dyDescent="0.2">
      <c r="A1562" s="553"/>
      <c r="B1562" s="524"/>
      <c r="C1562" s="524"/>
      <c r="D1562" s="524"/>
      <c r="E1562" s="356"/>
      <c r="F1562" s="555"/>
    </row>
    <row r="1563" spans="1:6" s="292" customFormat="1" x14ac:dyDescent="0.2">
      <c r="A1563" s="553"/>
      <c r="B1563" s="524"/>
      <c r="C1563" s="524"/>
      <c r="D1563" s="524"/>
      <c r="E1563" s="356"/>
      <c r="F1563" s="555"/>
    </row>
    <row r="1564" spans="1:6" s="292" customFormat="1" x14ac:dyDescent="0.2">
      <c r="A1564" s="553"/>
      <c r="B1564" s="524"/>
      <c r="C1564" s="524"/>
      <c r="D1564" s="524"/>
      <c r="E1564" s="356"/>
      <c r="F1564" s="555"/>
    </row>
    <row r="1565" spans="1:6" s="292" customFormat="1" x14ac:dyDescent="0.2">
      <c r="A1565" s="553"/>
      <c r="B1565" s="524"/>
      <c r="C1565" s="524"/>
      <c r="D1565" s="524"/>
      <c r="E1565" s="356"/>
      <c r="F1565" s="555"/>
    </row>
    <row r="1566" spans="1:6" s="292" customFormat="1" x14ac:dyDescent="0.2">
      <c r="A1566" s="553"/>
      <c r="B1566" s="524"/>
      <c r="C1566" s="524"/>
      <c r="D1566" s="524"/>
      <c r="E1566" s="356"/>
      <c r="F1566" s="555"/>
    </row>
    <row r="1567" spans="1:6" s="292" customFormat="1" x14ac:dyDescent="0.2">
      <c r="A1567" s="553"/>
      <c r="B1567" s="524"/>
      <c r="C1567" s="524"/>
      <c r="D1567" s="524"/>
      <c r="E1567" s="356"/>
      <c r="F1567" s="555"/>
    </row>
    <row r="1568" spans="1:6" s="292" customFormat="1" ht="37.5" x14ac:dyDescent="0.2">
      <c r="A1568" s="553" t="s">
        <v>4894</v>
      </c>
      <c r="B1568" s="524" t="s">
        <v>3682</v>
      </c>
      <c r="C1568" s="21" t="s">
        <v>3643</v>
      </c>
      <c r="D1568" s="21" t="s">
        <v>6933</v>
      </c>
      <c r="E1568" s="356">
        <v>1500</v>
      </c>
      <c r="F1568" s="356">
        <v>1500</v>
      </c>
    </row>
    <row r="1569" spans="1:6" s="292" customFormat="1" x14ac:dyDescent="0.2">
      <c r="A1569" s="553"/>
      <c r="B1569" s="524"/>
      <c r="C1569" s="524" t="s">
        <v>6933</v>
      </c>
      <c r="D1569" s="524" t="s">
        <v>3685</v>
      </c>
      <c r="E1569" s="356">
        <v>1500</v>
      </c>
      <c r="F1569" s="555">
        <v>1500</v>
      </c>
    </row>
    <row r="1570" spans="1:6" s="292" customFormat="1" x14ac:dyDescent="0.2">
      <c r="A1570" s="553"/>
      <c r="B1570" s="524"/>
      <c r="C1570" s="524"/>
      <c r="D1570" s="524"/>
      <c r="E1570" s="356"/>
      <c r="F1570" s="555"/>
    </row>
    <row r="1571" spans="1:6" s="292" customFormat="1" x14ac:dyDescent="0.2">
      <c r="A1571" s="553" t="s">
        <v>4895</v>
      </c>
      <c r="B1571" s="524" t="s">
        <v>3687</v>
      </c>
      <c r="C1571" s="524" t="s">
        <v>205</v>
      </c>
      <c r="D1571" s="524"/>
      <c r="E1571" s="356">
        <v>1500</v>
      </c>
      <c r="F1571" s="555">
        <v>1500</v>
      </c>
    </row>
    <row r="1572" spans="1:6" s="292" customFormat="1" x14ac:dyDescent="0.2">
      <c r="A1572" s="553"/>
      <c r="B1572" s="524"/>
      <c r="C1572" s="524"/>
      <c r="D1572" s="524"/>
      <c r="E1572" s="356"/>
      <c r="F1572" s="555"/>
    </row>
    <row r="1573" spans="1:6" s="292" customFormat="1" x14ac:dyDescent="0.2">
      <c r="A1573" s="353" t="s">
        <v>4896</v>
      </c>
      <c r="B1573" s="21" t="s">
        <v>3576</v>
      </c>
      <c r="C1573" s="21" t="s">
        <v>3572</v>
      </c>
      <c r="D1573" s="21" t="s">
        <v>829</v>
      </c>
      <c r="E1573" s="356">
        <v>2700</v>
      </c>
      <c r="F1573" s="356">
        <v>2700</v>
      </c>
    </row>
    <row r="1574" spans="1:6" s="292" customFormat="1" x14ac:dyDescent="0.2">
      <c r="A1574" s="353" t="s">
        <v>4897</v>
      </c>
      <c r="B1574" s="21" t="s">
        <v>3577</v>
      </c>
      <c r="C1574" s="21" t="s">
        <v>3572</v>
      </c>
      <c r="D1574" s="21" t="s">
        <v>829</v>
      </c>
      <c r="E1574" s="356">
        <v>1500</v>
      </c>
      <c r="F1574" s="356">
        <v>1500</v>
      </c>
    </row>
    <row r="1575" spans="1:6" s="292" customFormat="1" x14ac:dyDescent="0.2">
      <c r="A1575" s="553" t="s">
        <v>4898</v>
      </c>
      <c r="B1575" s="524" t="s">
        <v>3578</v>
      </c>
      <c r="C1575" s="524" t="s">
        <v>3579</v>
      </c>
      <c r="D1575" s="524" t="s">
        <v>3580</v>
      </c>
      <c r="E1575" s="356">
        <v>1500</v>
      </c>
      <c r="F1575" s="555">
        <v>1500</v>
      </c>
    </row>
    <row r="1576" spans="1:6" s="292" customFormat="1" x14ac:dyDescent="0.2">
      <c r="A1576" s="553" t="s">
        <v>6920</v>
      </c>
      <c r="B1576" s="524"/>
      <c r="C1576" s="524"/>
      <c r="D1576" s="524"/>
      <c r="E1576" s="356"/>
      <c r="F1576" s="555"/>
    </row>
    <row r="1577" spans="1:6" s="292" customFormat="1" ht="37.5" x14ac:dyDescent="0.2">
      <c r="A1577" s="353" t="s">
        <v>4899</v>
      </c>
      <c r="B1577" s="21" t="s">
        <v>3583</v>
      </c>
      <c r="C1577" s="524" t="s">
        <v>1206</v>
      </c>
      <c r="D1577" s="524"/>
      <c r="E1577" s="356">
        <v>2700</v>
      </c>
      <c r="F1577" s="356">
        <v>2700</v>
      </c>
    </row>
    <row r="1578" spans="1:6" s="292" customFormat="1" x14ac:dyDescent="0.2">
      <c r="A1578" s="553" t="s">
        <v>4900</v>
      </c>
      <c r="B1578" s="524" t="s">
        <v>3702</v>
      </c>
      <c r="C1578" s="524" t="s">
        <v>3586</v>
      </c>
      <c r="D1578" s="524"/>
      <c r="E1578" s="356">
        <v>3800</v>
      </c>
      <c r="F1578" s="356">
        <v>3800</v>
      </c>
    </row>
    <row r="1579" spans="1:6" s="292" customFormat="1" x14ac:dyDescent="0.2">
      <c r="A1579" s="553" t="s">
        <v>6920</v>
      </c>
      <c r="B1579" s="524"/>
      <c r="C1579" s="524" t="s">
        <v>3587</v>
      </c>
      <c r="D1579" s="524"/>
      <c r="E1579" s="356">
        <v>3500</v>
      </c>
      <c r="F1579" s="356">
        <v>3500</v>
      </c>
    </row>
    <row r="1580" spans="1:6" s="292" customFormat="1" x14ac:dyDescent="0.2">
      <c r="A1580" s="553" t="s">
        <v>6920</v>
      </c>
      <c r="B1580" s="524"/>
      <c r="C1580" s="524" t="s">
        <v>3588</v>
      </c>
      <c r="D1580" s="524"/>
      <c r="E1580" s="356">
        <v>3000</v>
      </c>
      <c r="F1580" s="356">
        <v>3000</v>
      </c>
    </row>
    <row r="1581" spans="1:6" s="292" customFormat="1" ht="37.5" x14ac:dyDescent="0.2">
      <c r="A1581" s="353" t="s">
        <v>6934</v>
      </c>
      <c r="B1581" s="21" t="s">
        <v>3708</v>
      </c>
      <c r="C1581" s="21" t="s">
        <v>6935</v>
      </c>
      <c r="D1581" s="21" t="s">
        <v>6936</v>
      </c>
      <c r="E1581" s="356"/>
      <c r="F1581" s="308">
        <v>1000</v>
      </c>
    </row>
    <row r="1582" spans="1:6" s="291" customFormat="1" x14ac:dyDescent="0.2">
      <c r="A1582" s="303">
        <v>49</v>
      </c>
      <c r="B1582" s="304" t="s">
        <v>55</v>
      </c>
      <c r="C1582" s="304"/>
      <c r="D1582" s="304"/>
      <c r="E1582" s="352"/>
      <c r="F1582" s="355"/>
    </row>
    <row r="1583" spans="1:6" s="292" customFormat="1" ht="37.5" x14ac:dyDescent="0.2">
      <c r="A1583" s="553" t="s">
        <v>4912</v>
      </c>
      <c r="B1583" s="524" t="s">
        <v>3522</v>
      </c>
      <c r="C1583" s="21" t="s">
        <v>6937</v>
      </c>
      <c r="D1583" s="21" t="s">
        <v>3946</v>
      </c>
      <c r="E1583" s="356">
        <v>1500</v>
      </c>
      <c r="F1583" s="308">
        <v>1500</v>
      </c>
    </row>
    <row r="1584" spans="1:6" s="292" customFormat="1" x14ac:dyDescent="0.2">
      <c r="A1584" s="553" t="s">
        <v>6938</v>
      </c>
      <c r="B1584" s="524"/>
      <c r="C1584" s="21" t="s">
        <v>3946</v>
      </c>
      <c r="D1584" s="21" t="s">
        <v>3947</v>
      </c>
      <c r="E1584" s="356">
        <v>2600</v>
      </c>
      <c r="F1584" s="308">
        <v>2600</v>
      </c>
    </row>
    <row r="1585" spans="1:6" s="292" customFormat="1" ht="37.5" x14ac:dyDescent="0.2">
      <c r="A1585" s="553" t="s">
        <v>6938</v>
      </c>
      <c r="B1585" s="524"/>
      <c r="C1585" s="21" t="s">
        <v>3947</v>
      </c>
      <c r="D1585" s="21" t="s">
        <v>6939</v>
      </c>
      <c r="E1585" s="356">
        <v>1400</v>
      </c>
      <c r="F1585" s="308">
        <v>1400</v>
      </c>
    </row>
    <row r="1586" spans="1:6" s="292" customFormat="1" x14ac:dyDescent="0.2">
      <c r="A1586" s="553" t="s">
        <v>4913</v>
      </c>
      <c r="B1586" s="524" t="s">
        <v>6940</v>
      </c>
      <c r="C1586" s="524" t="s">
        <v>6941</v>
      </c>
      <c r="D1586" s="524" t="s">
        <v>6942</v>
      </c>
      <c r="E1586" s="356"/>
      <c r="F1586" s="561">
        <v>2800</v>
      </c>
    </row>
    <row r="1587" spans="1:6" s="292" customFormat="1" x14ac:dyDescent="0.2">
      <c r="A1587" s="553" t="s">
        <v>6938</v>
      </c>
      <c r="B1587" s="524"/>
      <c r="C1587" s="524"/>
      <c r="D1587" s="524"/>
      <c r="E1587" s="356">
        <v>2800</v>
      </c>
      <c r="F1587" s="562"/>
    </row>
    <row r="1588" spans="1:6" s="292" customFormat="1" x14ac:dyDescent="0.2">
      <c r="A1588" s="553" t="s">
        <v>6938</v>
      </c>
      <c r="B1588" s="524"/>
      <c r="C1588" s="524"/>
      <c r="D1588" s="524"/>
      <c r="E1588" s="356"/>
      <c r="F1588" s="563"/>
    </row>
    <row r="1589" spans="1:6" s="292" customFormat="1" x14ac:dyDescent="0.2">
      <c r="A1589" s="553" t="s">
        <v>6938</v>
      </c>
      <c r="B1589" s="524"/>
      <c r="C1589" s="21" t="s">
        <v>6942</v>
      </c>
      <c r="D1589" s="21" t="s">
        <v>3887</v>
      </c>
      <c r="E1589" s="356">
        <v>1400</v>
      </c>
      <c r="F1589" s="308">
        <v>1400</v>
      </c>
    </row>
    <row r="1590" spans="1:6" s="292" customFormat="1" x14ac:dyDescent="0.2">
      <c r="A1590" s="553" t="s">
        <v>6938</v>
      </c>
      <c r="B1590" s="524"/>
      <c r="C1590" s="524" t="s">
        <v>3887</v>
      </c>
      <c r="D1590" s="524" t="s">
        <v>3891</v>
      </c>
      <c r="E1590" s="356">
        <v>1000</v>
      </c>
      <c r="F1590" s="561">
        <v>1000</v>
      </c>
    </row>
    <row r="1591" spans="1:6" s="292" customFormat="1" x14ac:dyDescent="0.2">
      <c r="A1591" s="553" t="s">
        <v>6938</v>
      </c>
      <c r="B1591" s="524"/>
      <c r="C1591" s="524"/>
      <c r="D1591" s="524"/>
      <c r="E1591" s="356"/>
      <c r="F1591" s="562"/>
    </row>
    <row r="1592" spans="1:6" s="292" customFormat="1" x14ac:dyDescent="0.2">
      <c r="A1592" s="553" t="s">
        <v>6938</v>
      </c>
      <c r="B1592" s="524"/>
      <c r="C1592" s="524"/>
      <c r="D1592" s="524"/>
      <c r="E1592" s="356"/>
      <c r="F1592" s="562"/>
    </row>
    <row r="1593" spans="1:6" s="292" customFormat="1" x14ac:dyDescent="0.2">
      <c r="A1593" s="553" t="s">
        <v>6938</v>
      </c>
      <c r="B1593" s="524"/>
      <c r="C1593" s="524"/>
      <c r="D1593" s="524"/>
      <c r="E1593" s="356"/>
      <c r="F1593" s="562"/>
    </row>
    <row r="1594" spans="1:6" s="292" customFormat="1" x14ac:dyDescent="0.2">
      <c r="A1594" s="553" t="s">
        <v>6938</v>
      </c>
      <c r="B1594" s="524"/>
      <c r="C1594" s="524"/>
      <c r="D1594" s="524"/>
      <c r="E1594" s="356"/>
      <c r="F1594" s="563"/>
    </row>
    <row r="1595" spans="1:6" s="292" customFormat="1" x14ac:dyDescent="0.2">
      <c r="A1595" s="553" t="s">
        <v>6938</v>
      </c>
      <c r="B1595" s="524"/>
      <c r="C1595" s="21" t="s">
        <v>3891</v>
      </c>
      <c r="D1595" s="21" t="s">
        <v>1104</v>
      </c>
      <c r="E1595" s="356">
        <v>1300</v>
      </c>
      <c r="F1595" s="308">
        <v>1300</v>
      </c>
    </row>
    <row r="1596" spans="1:6" s="292" customFormat="1" x14ac:dyDescent="0.2">
      <c r="A1596" s="353" t="s">
        <v>4914</v>
      </c>
      <c r="B1596" s="21" t="s">
        <v>3564</v>
      </c>
      <c r="C1596" s="21" t="s">
        <v>1104</v>
      </c>
      <c r="D1596" s="21" t="s">
        <v>6891</v>
      </c>
      <c r="E1596" s="356">
        <v>2100</v>
      </c>
      <c r="F1596" s="308">
        <v>2100</v>
      </c>
    </row>
    <row r="1597" spans="1:6" s="292" customFormat="1" ht="37.5" x14ac:dyDescent="0.2">
      <c r="A1597" s="353" t="s">
        <v>4915</v>
      </c>
      <c r="B1597" s="21" t="s">
        <v>3894</v>
      </c>
      <c r="C1597" s="21" t="s">
        <v>3891</v>
      </c>
      <c r="D1597" s="21" t="s">
        <v>6943</v>
      </c>
      <c r="E1597" s="356">
        <v>1000</v>
      </c>
      <c r="F1597" s="308">
        <v>1000</v>
      </c>
    </row>
    <row r="1598" spans="1:6" s="292" customFormat="1" ht="37.5" x14ac:dyDescent="0.2">
      <c r="A1598" s="553" t="s">
        <v>4916</v>
      </c>
      <c r="B1598" s="524" t="s">
        <v>6944</v>
      </c>
      <c r="C1598" s="21" t="s">
        <v>6945</v>
      </c>
      <c r="D1598" s="21" t="s">
        <v>3875</v>
      </c>
      <c r="E1598" s="356">
        <v>1800</v>
      </c>
      <c r="F1598" s="308">
        <v>1800</v>
      </c>
    </row>
    <row r="1599" spans="1:6" s="292" customFormat="1" x14ac:dyDescent="0.2">
      <c r="A1599" s="553" t="s">
        <v>6938</v>
      </c>
      <c r="B1599" s="524"/>
      <c r="C1599" s="21" t="s">
        <v>3875</v>
      </c>
      <c r="D1599" s="21" t="s">
        <v>6946</v>
      </c>
      <c r="E1599" s="356">
        <v>2400</v>
      </c>
      <c r="F1599" s="308">
        <v>2400</v>
      </c>
    </row>
    <row r="1600" spans="1:6" s="292" customFormat="1" ht="37.5" x14ac:dyDescent="0.2">
      <c r="A1600" s="553" t="s">
        <v>6938</v>
      </c>
      <c r="B1600" s="524"/>
      <c r="C1600" s="21" t="s">
        <v>6946</v>
      </c>
      <c r="D1600" s="21" t="s">
        <v>6947</v>
      </c>
      <c r="E1600" s="356">
        <v>2800</v>
      </c>
      <c r="F1600" s="308">
        <v>2800</v>
      </c>
    </row>
    <row r="1601" spans="1:6" s="292" customFormat="1" x14ac:dyDescent="0.2">
      <c r="A1601" s="553" t="s">
        <v>6938</v>
      </c>
      <c r="B1601" s="524"/>
      <c r="C1601" s="524" t="s">
        <v>3886</v>
      </c>
      <c r="D1601" s="524" t="s">
        <v>6948</v>
      </c>
      <c r="E1601" s="356">
        <v>900</v>
      </c>
      <c r="F1601" s="308">
        <v>900</v>
      </c>
    </row>
    <row r="1602" spans="1:6" s="292" customFormat="1" x14ac:dyDescent="0.2">
      <c r="A1602" s="553" t="s">
        <v>6938</v>
      </c>
      <c r="B1602" s="524"/>
      <c r="C1602" s="524"/>
      <c r="D1602" s="524"/>
      <c r="E1602" s="356"/>
      <c r="F1602" s="308"/>
    </row>
    <row r="1603" spans="1:6" s="292" customFormat="1" ht="37.5" x14ac:dyDescent="0.2">
      <c r="A1603" s="553" t="s">
        <v>6938</v>
      </c>
      <c r="B1603" s="524"/>
      <c r="C1603" s="21" t="s">
        <v>6948</v>
      </c>
      <c r="D1603" s="21" t="s">
        <v>6949</v>
      </c>
      <c r="E1603" s="356">
        <v>870</v>
      </c>
      <c r="F1603" s="308">
        <v>870</v>
      </c>
    </row>
    <row r="1604" spans="1:6" s="292" customFormat="1" ht="37.5" x14ac:dyDescent="0.2">
      <c r="A1604" s="353" t="s">
        <v>4917</v>
      </c>
      <c r="B1604" s="21" t="s">
        <v>6950</v>
      </c>
      <c r="C1604" s="21" t="s">
        <v>6949</v>
      </c>
      <c r="D1604" s="21" t="s">
        <v>6951</v>
      </c>
      <c r="E1604" s="356">
        <v>1300</v>
      </c>
      <c r="F1604" s="308">
        <v>1300</v>
      </c>
    </row>
    <row r="1605" spans="1:6" s="292" customFormat="1" ht="37.5" x14ac:dyDescent="0.2">
      <c r="A1605" s="353" t="s">
        <v>4918</v>
      </c>
      <c r="B1605" s="21" t="s">
        <v>3906</v>
      </c>
      <c r="C1605" s="21" t="s">
        <v>3902</v>
      </c>
      <c r="D1605" s="21" t="s">
        <v>6952</v>
      </c>
      <c r="E1605" s="356">
        <v>1700</v>
      </c>
      <c r="F1605" s="308">
        <v>1700</v>
      </c>
    </row>
    <row r="1606" spans="1:6" s="292" customFormat="1" ht="37.5" x14ac:dyDescent="0.2">
      <c r="A1606" s="353" t="s">
        <v>4919</v>
      </c>
      <c r="B1606" s="21" t="s">
        <v>6953</v>
      </c>
      <c r="C1606" s="21" t="s">
        <v>3881</v>
      </c>
      <c r="D1606" s="21" t="s">
        <v>6954</v>
      </c>
      <c r="E1606" s="356">
        <v>1800</v>
      </c>
      <c r="F1606" s="308">
        <v>1800</v>
      </c>
    </row>
    <row r="1607" spans="1:6" s="292" customFormat="1" x14ac:dyDescent="0.2">
      <c r="A1607" s="353" t="s">
        <v>4920</v>
      </c>
      <c r="B1607" s="21" t="s">
        <v>3895</v>
      </c>
      <c r="C1607" s="21" t="s">
        <v>6955</v>
      </c>
      <c r="D1607" s="21" t="s">
        <v>6956</v>
      </c>
      <c r="E1607" s="356">
        <v>700</v>
      </c>
      <c r="F1607" s="308">
        <v>700</v>
      </c>
    </row>
    <row r="1608" spans="1:6" s="292" customFormat="1" x14ac:dyDescent="0.2">
      <c r="A1608" s="553" t="s">
        <v>6957</v>
      </c>
      <c r="B1608" s="524" t="s">
        <v>3898</v>
      </c>
      <c r="C1608" s="524" t="s">
        <v>1104</v>
      </c>
      <c r="D1608" s="524" t="s">
        <v>2048</v>
      </c>
      <c r="E1608" s="356">
        <v>700</v>
      </c>
      <c r="F1608" s="308">
        <v>700</v>
      </c>
    </row>
    <row r="1609" spans="1:6" s="292" customFormat="1" x14ac:dyDescent="0.2">
      <c r="A1609" s="553" t="s">
        <v>6938</v>
      </c>
      <c r="B1609" s="524"/>
      <c r="C1609" s="524"/>
      <c r="D1609" s="524"/>
      <c r="E1609" s="356"/>
      <c r="F1609" s="308"/>
    </row>
    <row r="1610" spans="1:6" s="292" customFormat="1" x14ac:dyDescent="0.2">
      <c r="A1610" s="353" t="s">
        <v>4921</v>
      </c>
      <c r="B1610" s="21" t="s">
        <v>3866</v>
      </c>
      <c r="C1610" s="530" t="s">
        <v>6958</v>
      </c>
      <c r="D1610" s="530"/>
      <c r="E1610" s="356">
        <v>2400</v>
      </c>
      <c r="F1610" s="308">
        <v>2400</v>
      </c>
    </row>
    <row r="1611" spans="1:6" s="292" customFormat="1" x14ac:dyDescent="0.2">
      <c r="A1611" s="353" t="s">
        <v>4922</v>
      </c>
      <c r="B1611" s="21" t="s">
        <v>6959</v>
      </c>
      <c r="C1611" s="524" t="s">
        <v>6958</v>
      </c>
      <c r="D1611" s="524"/>
      <c r="E1611" s="356">
        <v>1300</v>
      </c>
      <c r="F1611" s="308">
        <v>1300</v>
      </c>
    </row>
    <row r="1612" spans="1:6" s="291" customFormat="1" x14ac:dyDescent="0.2">
      <c r="A1612" s="303">
        <v>50</v>
      </c>
      <c r="B1612" s="304" t="s">
        <v>56</v>
      </c>
      <c r="C1612" s="304"/>
      <c r="D1612" s="304"/>
      <c r="E1612" s="352"/>
      <c r="F1612" s="355"/>
    </row>
    <row r="1613" spans="1:6" s="292" customFormat="1" x14ac:dyDescent="0.2">
      <c r="A1613" s="553" t="s">
        <v>4946</v>
      </c>
      <c r="B1613" s="524" t="s">
        <v>3974</v>
      </c>
      <c r="C1613" s="21" t="s">
        <v>652</v>
      </c>
      <c r="D1613" s="21" t="s">
        <v>3972</v>
      </c>
      <c r="E1613" s="356">
        <v>2600</v>
      </c>
      <c r="F1613" s="356">
        <v>2600</v>
      </c>
    </row>
    <row r="1614" spans="1:6" s="292" customFormat="1" ht="37.5" x14ac:dyDescent="0.2">
      <c r="A1614" s="553" t="s">
        <v>6960</v>
      </c>
      <c r="B1614" s="524"/>
      <c r="C1614" s="21" t="s">
        <v>3972</v>
      </c>
      <c r="D1614" s="21" t="s">
        <v>6961</v>
      </c>
      <c r="E1614" s="356">
        <v>1900</v>
      </c>
      <c r="F1614" s="356">
        <v>1900</v>
      </c>
    </row>
    <row r="1615" spans="1:6" s="292" customFormat="1" x14ac:dyDescent="0.2">
      <c r="A1615" s="553" t="s">
        <v>4947</v>
      </c>
      <c r="B1615" s="524" t="s">
        <v>6962</v>
      </c>
      <c r="C1615" s="21" t="s">
        <v>1160</v>
      </c>
      <c r="D1615" s="21" t="s">
        <v>3975</v>
      </c>
      <c r="E1615" s="356">
        <v>1800</v>
      </c>
      <c r="F1615" s="356">
        <v>1800</v>
      </c>
    </row>
    <row r="1616" spans="1:6" s="292" customFormat="1" x14ac:dyDescent="0.2">
      <c r="A1616" s="553" t="s">
        <v>6960</v>
      </c>
      <c r="B1616" s="524"/>
      <c r="C1616" s="524" t="s">
        <v>3975</v>
      </c>
      <c r="D1616" s="524" t="s">
        <v>6963</v>
      </c>
      <c r="E1616" s="356"/>
      <c r="F1616" s="526">
        <v>2000</v>
      </c>
    </row>
    <row r="1617" spans="1:6" s="292" customFormat="1" x14ac:dyDescent="0.2">
      <c r="A1617" s="553" t="s">
        <v>6960</v>
      </c>
      <c r="B1617" s="524"/>
      <c r="C1617" s="524"/>
      <c r="D1617" s="524"/>
      <c r="E1617" s="356"/>
      <c r="F1617" s="526"/>
    </row>
    <row r="1618" spans="1:6" s="292" customFormat="1" ht="37.5" x14ac:dyDescent="0.2">
      <c r="A1618" s="553" t="s">
        <v>6960</v>
      </c>
      <c r="B1618" s="524"/>
      <c r="C1618" s="21" t="s">
        <v>6963</v>
      </c>
      <c r="D1618" s="21" t="s">
        <v>3977</v>
      </c>
      <c r="E1618" s="356">
        <v>1350</v>
      </c>
      <c r="F1618" s="356">
        <v>1350</v>
      </c>
    </row>
    <row r="1619" spans="1:6" s="292" customFormat="1" ht="37.5" x14ac:dyDescent="0.2">
      <c r="A1619" s="553" t="s">
        <v>6960</v>
      </c>
      <c r="B1619" s="524"/>
      <c r="C1619" s="21" t="s">
        <v>3978</v>
      </c>
      <c r="D1619" s="21" t="s">
        <v>6964</v>
      </c>
      <c r="E1619" s="356">
        <v>800</v>
      </c>
      <c r="F1619" s="356">
        <v>800</v>
      </c>
    </row>
    <row r="1620" spans="1:6" s="292" customFormat="1" ht="37.5" x14ac:dyDescent="0.2">
      <c r="A1620" s="553" t="s">
        <v>6960</v>
      </c>
      <c r="B1620" s="524"/>
      <c r="C1620" s="21" t="s">
        <v>6964</v>
      </c>
      <c r="D1620" s="21" t="s">
        <v>3979</v>
      </c>
      <c r="E1620" s="356">
        <v>800</v>
      </c>
      <c r="F1620" s="356">
        <v>800</v>
      </c>
    </row>
    <row r="1621" spans="1:6" s="292" customFormat="1" ht="37.5" x14ac:dyDescent="0.2">
      <c r="A1621" s="553" t="s">
        <v>4948</v>
      </c>
      <c r="B1621" s="524" t="s">
        <v>6965</v>
      </c>
      <c r="C1621" s="21" t="s">
        <v>1160</v>
      </c>
      <c r="D1621" s="21" t="s">
        <v>6966</v>
      </c>
      <c r="E1621" s="356">
        <v>945</v>
      </c>
      <c r="F1621" s="356">
        <v>945</v>
      </c>
    </row>
    <row r="1622" spans="1:6" s="292" customFormat="1" ht="37.5" x14ac:dyDescent="0.2">
      <c r="A1622" s="553" t="s">
        <v>6960</v>
      </c>
      <c r="B1622" s="524"/>
      <c r="C1622" s="21" t="s">
        <v>6966</v>
      </c>
      <c r="D1622" s="21" t="s">
        <v>6967</v>
      </c>
      <c r="E1622" s="356">
        <v>820</v>
      </c>
      <c r="F1622" s="356">
        <v>820</v>
      </c>
    </row>
    <row r="1623" spans="1:6" s="292" customFormat="1" x14ac:dyDescent="0.2">
      <c r="A1623" s="553" t="s">
        <v>6960</v>
      </c>
      <c r="B1623" s="524"/>
      <c r="C1623" s="21" t="s">
        <v>6962</v>
      </c>
      <c r="D1623" s="21" t="s">
        <v>6968</v>
      </c>
      <c r="E1623" s="356">
        <v>750</v>
      </c>
      <c r="F1623" s="356">
        <v>750</v>
      </c>
    </row>
    <row r="1624" spans="1:6" s="292" customFormat="1" ht="37.5" x14ac:dyDescent="0.2">
      <c r="A1624" s="553" t="s">
        <v>6960</v>
      </c>
      <c r="B1624" s="524"/>
      <c r="C1624" s="21" t="s">
        <v>6969</v>
      </c>
      <c r="D1624" s="21" t="s">
        <v>6970</v>
      </c>
      <c r="E1624" s="356"/>
      <c r="F1624" s="308">
        <v>820</v>
      </c>
    </row>
    <row r="1625" spans="1:6" s="292" customFormat="1" ht="37.5" x14ac:dyDescent="0.2">
      <c r="A1625" s="353" t="s">
        <v>4949</v>
      </c>
      <c r="B1625" s="21" t="s">
        <v>6969</v>
      </c>
      <c r="C1625" s="21" t="s">
        <v>6971</v>
      </c>
      <c r="D1625" s="21" t="s">
        <v>6972</v>
      </c>
      <c r="E1625" s="356">
        <v>700</v>
      </c>
      <c r="F1625" s="356">
        <v>700</v>
      </c>
    </row>
    <row r="1626" spans="1:6" s="292" customFormat="1" ht="37.5" x14ac:dyDescent="0.2">
      <c r="A1626" s="353" t="s">
        <v>4950</v>
      </c>
      <c r="B1626" s="21" t="s">
        <v>3992</v>
      </c>
      <c r="C1626" s="21" t="s">
        <v>6973</v>
      </c>
      <c r="D1626" s="21" t="s">
        <v>6974</v>
      </c>
      <c r="E1626" s="356">
        <v>400</v>
      </c>
      <c r="F1626" s="356">
        <v>400</v>
      </c>
    </row>
    <row r="1627" spans="1:6" s="292" customFormat="1" ht="37.5" x14ac:dyDescent="0.2">
      <c r="A1627" s="553" t="s">
        <v>4951</v>
      </c>
      <c r="B1627" s="524" t="s">
        <v>1754</v>
      </c>
      <c r="C1627" s="21" t="s">
        <v>1805</v>
      </c>
      <c r="D1627" s="21" t="s">
        <v>6975</v>
      </c>
      <c r="E1627" s="356">
        <v>600</v>
      </c>
      <c r="F1627" s="356">
        <v>600</v>
      </c>
    </row>
    <row r="1628" spans="1:6" s="292" customFormat="1" x14ac:dyDescent="0.2">
      <c r="A1628" s="553" t="s">
        <v>6960</v>
      </c>
      <c r="B1628" s="524"/>
      <c r="C1628" s="524" t="s">
        <v>6976</v>
      </c>
      <c r="D1628" s="524" t="s">
        <v>6977</v>
      </c>
      <c r="E1628" s="356">
        <v>820</v>
      </c>
      <c r="F1628" s="555">
        <v>820</v>
      </c>
    </row>
    <row r="1629" spans="1:6" s="292" customFormat="1" x14ac:dyDescent="0.2">
      <c r="A1629" s="553" t="s">
        <v>6960</v>
      </c>
      <c r="B1629" s="524"/>
      <c r="C1629" s="524"/>
      <c r="D1629" s="524"/>
      <c r="E1629" s="356"/>
      <c r="F1629" s="555"/>
    </row>
    <row r="1630" spans="1:6" s="292" customFormat="1" x14ac:dyDescent="0.2">
      <c r="A1630" s="553" t="s">
        <v>6960</v>
      </c>
      <c r="B1630" s="524"/>
      <c r="C1630" s="524"/>
      <c r="D1630" s="524"/>
      <c r="E1630" s="356"/>
      <c r="F1630" s="555"/>
    </row>
    <row r="1631" spans="1:6" s="292" customFormat="1" ht="37.5" x14ac:dyDescent="0.2">
      <c r="A1631" s="553" t="s">
        <v>6960</v>
      </c>
      <c r="B1631" s="524"/>
      <c r="C1631" s="21" t="s">
        <v>6978</v>
      </c>
      <c r="D1631" s="21" t="s">
        <v>3979</v>
      </c>
      <c r="E1631" s="356">
        <v>700</v>
      </c>
      <c r="F1631" s="356">
        <v>700</v>
      </c>
    </row>
    <row r="1632" spans="1:6" s="292" customFormat="1" x14ac:dyDescent="0.2">
      <c r="A1632" s="553" t="s">
        <v>4952</v>
      </c>
      <c r="B1632" s="524" t="s">
        <v>6979</v>
      </c>
      <c r="C1632" s="524" t="s">
        <v>6980</v>
      </c>
      <c r="D1632" s="524" t="s">
        <v>6981</v>
      </c>
      <c r="E1632" s="356">
        <v>1300</v>
      </c>
      <c r="F1632" s="555">
        <v>1300</v>
      </c>
    </row>
    <row r="1633" spans="1:6" s="292" customFormat="1" x14ac:dyDescent="0.2">
      <c r="A1633" s="553" t="s">
        <v>6960</v>
      </c>
      <c r="B1633" s="524"/>
      <c r="C1633" s="524"/>
      <c r="D1633" s="524"/>
      <c r="E1633" s="356"/>
      <c r="F1633" s="555"/>
    </row>
    <row r="1634" spans="1:6" s="292" customFormat="1" x14ac:dyDescent="0.2">
      <c r="A1634" s="553" t="s">
        <v>6960</v>
      </c>
      <c r="B1634" s="524"/>
      <c r="C1634" s="524" t="s">
        <v>3995</v>
      </c>
      <c r="D1634" s="524"/>
      <c r="E1634" s="356">
        <v>1100</v>
      </c>
      <c r="F1634" s="356">
        <v>1100</v>
      </c>
    </row>
    <row r="1635" spans="1:6" s="292" customFormat="1" x14ac:dyDescent="0.2">
      <c r="A1635" s="553" t="s">
        <v>4953</v>
      </c>
      <c r="B1635" s="524" t="s">
        <v>6982</v>
      </c>
      <c r="C1635" s="524" t="s">
        <v>1008</v>
      </c>
      <c r="D1635" s="524" t="s">
        <v>3973</v>
      </c>
      <c r="E1635" s="356">
        <v>1000</v>
      </c>
      <c r="F1635" s="555">
        <v>1000</v>
      </c>
    </row>
    <row r="1636" spans="1:6" s="292" customFormat="1" x14ac:dyDescent="0.2">
      <c r="A1636" s="553"/>
      <c r="B1636" s="524"/>
      <c r="C1636" s="524"/>
      <c r="D1636" s="524"/>
      <c r="E1636" s="356"/>
      <c r="F1636" s="555"/>
    </row>
    <row r="1637" spans="1:6" s="292" customFormat="1" x14ac:dyDescent="0.2">
      <c r="A1637" s="553"/>
      <c r="B1637" s="524"/>
      <c r="C1637" s="524"/>
      <c r="D1637" s="524"/>
      <c r="E1637" s="356"/>
      <c r="F1637" s="555"/>
    </row>
    <row r="1638" spans="1:6" s="292" customFormat="1" ht="56.25" x14ac:dyDescent="0.2">
      <c r="A1638" s="553" t="s">
        <v>4954</v>
      </c>
      <c r="B1638" s="524" t="s">
        <v>6983</v>
      </c>
      <c r="C1638" s="21" t="s">
        <v>3977</v>
      </c>
      <c r="D1638" s="21" t="s">
        <v>6984</v>
      </c>
      <c r="E1638" s="356">
        <v>850</v>
      </c>
      <c r="F1638" s="356">
        <v>850</v>
      </c>
    </row>
    <row r="1639" spans="1:6" s="292" customFormat="1" ht="37.5" x14ac:dyDescent="0.2">
      <c r="A1639" s="553"/>
      <c r="B1639" s="524"/>
      <c r="C1639" s="21" t="s">
        <v>6985</v>
      </c>
      <c r="D1639" s="21" t="s">
        <v>1160</v>
      </c>
      <c r="E1639" s="356">
        <v>1300</v>
      </c>
      <c r="F1639" s="356">
        <v>1300</v>
      </c>
    </row>
    <row r="1640" spans="1:6" s="292" customFormat="1" x14ac:dyDescent="0.2">
      <c r="A1640" s="553" t="s">
        <v>6986</v>
      </c>
      <c r="B1640" s="524" t="s">
        <v>4022</v>
      </c>
      <c r="C1640" s="21" t="s">
        <v>1160</v>
      </c>
      <c r="D1640" s="21" t="s">
        <v>6987</v>
      </c>
      <c r="E1640" s="356">
        <v>400</v>
      </c>
      <c r="F1640" s="356">
        <v>400</v>
      </c>
    </row>
    <row r="1641" spans="1:6" s="292" customFormat="1" ht="37.5" x14ac:dyDescent="0.2">
      <c r="A1641" s="553" t="s">
        <v>6960</v>
      </c>
      <c r="B1641" s="524"/>
      <c r="C1641" s="21" t="s">
        <v>6988</v>
      </c>
      <c r="D1641" s="21" t="s">
        <v>6987</v>
      </c>
      <c r="E1641" s="356">
        <v>450</v>
      </c>
      <c r="F1641" s="356">
        <v>450</v>
      </c>
    </row>
    <row r="1642" spans="1:6" s="292" customFormat="1" x14ac:dyDescent="0.2">
      <c r="A1642" s="353" t="s">
        <v>4955</v>
      </c>
      <c r="B1642" s="21" t="s">
        <v>4026</v>
      </c>
      <c r="C1642" s="21" t="s">
        <v>6989</v>
      </c>
      <c r="D1642" s="21" t="s">
        <v>4025</v>
      </c>
      <c r="E1642" s="356">
        <v>300</v>
      </c>
      <c r="F1642" s="356">
        <v>300</v>
      </c>
    </row>
    <row r="1643" spans="1:6" s="292" customFormat="1" ht="56.25" x14ac:dyDescent="0.2">
      <c r="A1643" s="353" t="s">
        <v>4956</v>
      </c>
      <c r="B1643" s="21" t="s">
        <v>4057</v>
      </c>
      <c r="C1643" s="21" t="s">
        <v>6990</v>
      </c>
      <c r="D1643" s="21" t="s">
        <v>652</v>
      </c>
      <c r="E1643" s="356">
        <v>400</v>
      </c>
      <c r="F1643" s="356">
        <v>400</v>
      </c>
    </row>
    <row r="1644" spans="1:6" s="292" customFormat="1" x14ac:dyDescent="0.2">
      <c r="A1644" s="553" t="s">
        <v>4957</v>
      </c>
      <c r="B1644" s="524" t="s">
        <v>6991</v>
      </c>
      <c r="C1644" s="21" t="s">
        <v>6992</v>
      </c>
      <c r="D1644" s="21" t="s">
        <v>6993</v>
      </c>
      <c r="E1644" s="356">
        <v>550</v>
      </c>
      <c r="F1644" s="356">
        <v>550</v>
      </c>
    </row>
    <row r="1645" spans="1:6" s="292" customFormat="1" x14ac:dyDescent="0.2">
      <c r="A1645" s="553" t="s">
        <v>6960</v>
      </c>
      <c r="B1645" s="524"/>
      <c r="C1645" s="524" t="s">
        <v>6993</v>
      </c>
      <c r="D1645" s="524" t="s">
        <v>3979</v>
      </c>
      <c r="E1645" s="356">
        <v>450</v>
      </c>
      <c r="F1645" s="555">
        <v>450</v>
      </c>
    </row>
    <row r="1646" spans="1:6" s="292" customFormat="1" x14ac:dyDescent="0.2">
      <c r="A1646" s="553" t="s">
        <v>6960</v>
      </c>
      <c r="B1646" s="524"/>
      <c r="C1646" s="524"/>
      <c r="D1646" s="524"/>
      <c r="E1646" s="356"/>
      <c r="F1646" s="555"/>
    </row>
    <row r="1647" spans="1:6" s="292" customFormat="1" x14ac:dyDescent="0.2">
      <c r="A1647" s="553" t="s">
        <v>6960</v>
      </c>
      <c r="B1647" s="524"/>
      <c r="C1647" s="524"/>
      <c r="D1647" s="524"/>
      <c r="E1647" s="356"/>
      <c r="F1647" s="555"/>
    </row>
    <row r="1648" spans="1:6" s="292" customFormat="1" x14ac:dyDescent="0.2">
      <c r="A1648" s="553" t="s">
        <v>6960</v>
      </c>
      <c r="B1648" s="524"/>
      <c r="C1648" s="21" t="s">
        <v>6994</v>
      </c>
      <c r="D1648" s="21" t="s">
        <v>6995</v>
      </c>
      <c r="E1648" s="356">
        <v>500</v>
      </c>
      <c r="F1648" s="356">
        <v>500</v>
      </c>
    </row>
    <row r="1649" spans="1:6" s="292" customFormat="1" ht="37.5" x14ac:dyDescent="0.2">
      <c r="A1649" s="353" t="s">
        <v>4958</v>
      </c>
      <c r="B1649" s="21" t="s">
        <v>3969</v>
      </c>
      <c r="C1649" s="21" t="s">
        <v>6996</v>
      </c>
      <c r="D1649" s="21" t="s">
        <v>6997</v>
      </c>
      <c r="E1649" s="356">
        <v>400</v>
      </c>
      <c r="F1649" s="356">
        <v>400</v>
      </c>
    </row>
    <row r="1650" spans="1:6" s="292" customFormat="1" ht="37.5" x14ac:dyDescent="0.2">
      <c r="A1650" s="353" t="s">
        <v>4959</v>
      </c>
      <c r="B1650" s="21" t="s">
        <v>3968</v>
      </c>
      <c r="C1650" s="524" t="s">
        <v>77</v>
      </c>
      <c r="D1650" s="524"/>
      <c r="E1650" s="356">
        <v>1300</v>
      </c>
      <c r="F1650" s="356">
        <v>1300</v>
      </c>
    </row>
    <row r="1651" spans="1:6" s="291" customFormat="1" x14ac:dyDescent="0.2">
      <c r="A1651" s="303">
        <v>51</v>
      </c>
      <c r="B1651" s="304" t="s">
        <v>57</v>
      </c>
      <c r="C1651" s="304"/>
      <c r="D1651" s="304"/>
      <c r="E1651" s="352"/>
      <c r="F1651" s="355"/>
    </row>
    <row r="1652" spans="1:6" s="292" customFormat="1" ht="56.25" x14ac:dyDescent="0.2">
      <c r="A1652" s="553" t="s">
        <v>6998</v>
      </c>
      <c r="B1652" s="524" t="s">
        <v>620</v>
      </c>
      <c r="C1652" s="335" t="s">
        <v>621</v>
      </c>
      <c r="D1652" s="335" t="s">
        <v>622</v>
      </c>
      <c r="E1652" s="356">
        <v>2500</v>
      </c>
      <c r="F1652" s="356">
        <v>2500</v>
      </c>
    </row>
    <row r="1653" spans="1:6" s="292" customFormat="1" ht="37.5" x14ac:dyDescent="0.2">
      <c r="A1653" s="553"/>
      <c r="B1653" s="524"/>
      <c r="C1653" s="335" t="s">
        <v>623</v>
      </c>
      <c r="D1653" s="335" t="s">
        <v>6999</v>
      </c>
      <c r="E1653" s="356">
        <v>4500</v>
      </c>
      <c r="F1653" s="356">
        <v>4500</v>
      </c>
    </row>
    <row r="1654" spans="1:6" s="292" customFormat="1" x14ac:dyDescent="0.2">
      <c r="A1654" s="553"/>
      <c r="B1654" s="524"/>
      <c r="C1654" s="335" t="s">
        <v>625</v>
      </c>
      <c r="D1654" s="335" t="s">
        <v>626</v>
      </c>
      <c r="E1654" s="356">
        <v>2800</v>
      </c>
      <c r="F1654" s="356">
        <v>2800</v>
      </c>
    </row>
    <row r="1655" spans="1:6" s="292" customFormat="1" x14ac:dyDescent="0.2">
      <c r="A1655" s="553" t="s">
        <v>7000</v>
      </c>
      <c r="B1655" s="530" t="s">
        <v>554</v>
      </c>
      <c r="C1655" s="335" t="s">
        <v>7001</v>
      </c>
      <c r="D1655" s="335" t="s">
        <v>7002</v>
      </c>
      <c r="E1655" s="356">
        <v>3000</v>
      </c>
      <c r="F1655" s="356">
        <v>3000</v>
      </c>
    </row>
    <row r="1656" spans="1:6" s="292" customFormat="1" x14ac:dyDescent="0.2">
      <c r="A1656" s="553"/>
      <c r="B1656" s="530"/>
      <c r="C1656" s="335" t="s">
        <v>232</v>
      </c>
      <c r="D1656" s="335" t="s">
        <v>558</v>
      </c>
      <c r="E1656" s="356">
        <v>1600</v>
      </c>
      <c r="F1656" s="356">
        <v>1600</v>
      </c>
    </row>
    <row r="1657" spans="1:6" s="292" customFormat="1" x14ac:dyDescent="0.2">
      <c r="A1657" s="553"/>
      <c r="B1657" s="530"/>
      <c r="C1657" s="530" t="s">
        <v>558</v>
      </c>
      <c r="D1657" s="530" t="s">
        <v>6891</v>
      </c>
      <c r="E1657" s="356">
        <v>1100</v>
      </c>
      <c r="F1657" s="555">
        <v>1100</v>
      </c>
    </row>
    <row r="1658" spans="1:6" s="292" customFormat="1" x14ac:dyDescent="0.2">
      <c r="A1658" s="553"/>
      <c r="B1658" s="530"/>
      <c r="C1658" s="530"/>
      <c r="D1658" s="530"/>
      <c r="E1658" s="356"/>
      <c r="F1658" s="555"/>
    </row>
    <row r="1659" spans="1:6" s="292" customFormat="1" x14ac:dyDescent="0.2">
      <c r="A1659" s="353" t="s">
        <v>7003</v>
      </c>
      <c r="B1659" s="335" t="s">
        <v>7004</v>
      </c>
      <c r="C1659" s="335" t="s">
        <v>628</v>
      </c>
      <c r="D1659" s="335" t="s">
        <v>626</v>
      </c>
      <c r="E1659" s="356">
        <v>500</v>
      </c>
      <c r="F1659" s="356">
        <v>500</v>
      </c>
    </row>
    <row r="1660" spans="1:6" s="292" customFormat="1" ht="56.25" x14ac:dyDescent="0.2">
      <c r="A1660" s="553" t="s">
        <v>7005</v>
      </c>
      <c r="B1660" s="530" t="s">
        <v>628</v>
      </c>
      <c r="C1660" s="335" t="s">
        <v>626</v>
      </c>
      <c r="D1660" s="335" t="s">
        <v>7006</v>
      </c>
      <c r="E1660" s="356">
        <v>1300</v>
      </c>
      <c r="F1660" s="356">
        <v>1300</v>
      </c>
    </row>
    <row r="1661" spans="1:6" s="292" customFormat="1" ht="37.5" x14ac:dyDescent="0.2">
      <c r="A1661" s="553"/>
      <c r="B1661" s="530"/>
      <c r="C1661" s="335" t="s">
        <v>7007</v>
      </c>
      <c r="D1661" s="335" t="s">
        <v>7008</v>
      </c>
      <c r="E1661" s="356">
        <v>1600</v>
      </c>
      <c r="F1661" s="356">
        <v>1600</v>
      </c>
    </row>
    <row r="1662" spans="1:6" s="292" customFormat="1" ht="56.25" x14ac:dyDescent="0.2">
      <c r="A1662" s="553" t="s">
        <v>7009</v>
      </c>
      <c r="B1662" s="524" t="s">
        <v>7010</v>
      </c>
      <c r="C1662" s="335" t="s">
        <v>645</v>
      </c>
      <c r="D1662" s="335" t="s">
        <v>7011</v>
      </c>
      <c r="E1662" s="356">
        <v>4000</v>
      </c>
      <c r="F1662" s="356">
        <v>4000</v>
      </c>
    </row>
    <row r="1663" spans="1:6" s="292" customFormat="1" x14ac:dyDescent="0.2">
      <c r="A1663" s="553"/>
      <c r="B1663" s="524"/>
      <c r="C1663" s="335" t="s">
        <v>7012</v>
      </c>
      <c r="D1663" s="335" t="s">
        <v>636</v>
      </c>
      <c r="E1663" s="356">
        <v>2300</v>
      </c>
      <c r="F1663" s="356">
        <v>2300</v>
      </c>
    </row>
    <row r="1664" spans="1:6" s="292" customFormat="1" x14ac:dyDescent="0.2">
      <c r="A1664" s="553" t="s">
        <v>7013</v>
      </c>
      <c r="B1664" s="530" t="s">
        <v>628</v>
      </c>
      <c r="C1664" s="530" t="s">
        <v>636</v>
      </c>
      <c r="D1664" s="530" t="s">
        <v>569</v>
      </c>
      <c r="E1664" s="356">
        <v>900</v>
      </c>
      <c r="F1664" s="555">
        <v>900</v>
      </c>
    </row>
    <row r="1665" spans="1:6" s="292" customFormat="1" x14ac:dyDescent="0.2">
      <c r="A1665" s="553"/>
      <c r="B1665" s="530"/>
      <c r="C1665" s="530"/>
      <c r="D1665" s="530"/>
      <c r="E1665" s="356"/>
      <c r="F1665" s="555"/>
    </row>
    <row r="1666" spans="1:6" s="292" customFormat="1" x14ac:dyDescent="0.2">
      <c r="A1666" s="553"/>
      <c r="B1666" s="530"/>
      <c r="C1666" s="530" t="s">
        <v>569</v>
      </c>
      <c r="D1666" s="530" t="s">
        <v>570</v>
      </c>
      <c r="E1666" s="356">
        <v>600</v>
      </c>
      <c r="F1666" s="555">
        <v>600</v>
      </c>
    </row>
    <row r="1667" spans="1:6" s="292" customFormat="1" x14ac:dyDescent="0.2">
      <c r="A1667" s="553"/>
      <c r="B1667" s="530"/>
      <c r="C1667" s="530"/>
      <c r="D1667" s="530"/>
      <c r="E1667" s="356"/>
      <c r="F1667" s="555"/>
    </row>
    <row r="1668" spans="1:6" s="292" customFormat="1" x14ac:dyDescent="0.2">
      <c r="A1668" s="553" t="s">
        <v>7014</v>
      </c>
      <c r="B1668" s="530" t="s">
        <v>644</v>
      </c>
      <c r="C1668" s="335" t="s">
        <v>645</v>
      </c>
      <c r="D1668" s="335" t="s">
        <v>646</v>
      </c>
      <c r="E1668" s="356">
        <v>4600</v>
      </c>
      <c r="F1668" s="356">
        <v>4600</v>
      </c>
    </row>
    <row r="1669" spans="1:6" s="292" customFormat="1" x14ac:dyDescent="0.2">
      <c r="A1669" s="553"/>
      <c r="B1669" s="530"/>
      <c r="C1669" s="335" t="s">
        <v>646</v>
      </c>
      <c r="D1669" s="335" t="s">
        <v>636</v>
      </c>
      <c r="E1669" s="356">
        <v>4000</v>
      </c>
      <c r="F1669" s="356">
        <v>4000</v>
      </c>
    </row>
    <row r="1670" spans="1:6" s="292" customFormat="1" x14ac:dyDescent="0.2">
      <c r="A1670" s="353" t="s">
        <v>7015</v>
      </c>
      <c r="B1670" s="335" t="s">
        <v>636</v>
      </c>
      <c r="C1670" s="335" t="s">
        <v>7010</v>
      </c>
      <c r="D1670" s="335" t="s">
        <v>644</v>
      </c>
      <c r="E1670" s="356">
        <v>2500</v>
      </c>
      <c r="F1670" s="356">
        <v>2500</v>
      </c>
    </row>
    <row r="1671" spans="1:6" s="292" customFormat="1" x14ac:dyDescent="0.2">
      <c r="A1671" s="353" t="s">
        <v>7016</v>
      </c>
      <c r="B1671" s="335" t="s">
        <v>647</v>
      </c>
      <c r="C1671" s="335" t="s">
        <v>7010</v>
      </c>
      <c r="D1671" s="335" t="s">
        <v>644</v>
      </c>
      <c r="E1671" s="356">
        <v>1300</v>
      </c>
      <c r="F1671" s="356">
        <v>1300</v>
      </c>
    </row>
    <row r="1672" spans="1:6" s="292" customFormat="1" x14ac:dyDescent="0.2">
      <c r="A1672" s="553" t="s">
        <v>7017</v>
      </c>
      <c r="B1672" s="530" t="s">
        <v>3572</v>
      </c>
      <c r="C1672" s="530" t="s">
        <v>655</v>
      </c>
      <c r="D1672" s="530" t="s">
        <v>626</v>
      </c>
      <c r="E1672" s="356"/>
      <c r="F1672" s="555">
        <v>570</v>
      </c>
    </row>
    <row r="1673" spans="1:6" s="292" customFormat="1" x14ac:dyDescent="0.2">
      <c r="A1673" s="553"/>
      <c r="B1673" s="530"/>
      <c r="C1673" s="530"/>
      <c r="D1673" s="530"/>
      <c r="E1673" s="356">
        <v>570</v>
      </c>
      <c r="F1673" s="555"/>
    </row>
    <row r="1674" spans="1:6" s="292" customFormat="1" x14ac:dyDescent="0.2">
      <c r="A1674" s="553"/>
      <c r="B1674" s="530"/>
      <c r="C1674" s="530"/>
      <c r="D1674" s="530"/>
      <c r="E1674" s="356"/>
      <c r="F1674" s="555"/>
    </row>
    <row r="1675" spans="1:6" s="292" customFormat="1" x14ac:dyDescent="0.2">
      <c r="A1675" s="553" t="s">
        <v>7018</v>
      </c>
      <c r="B1675" s="530" t="s">
        <v>2696</v>
      </c>
      <c r="C1675" s="335" t="s">
        <v>628</v>
      </c>
      <c r="D1675" s="335" t="s">
        <v>650</v>
      </c>
      <c r="E1675" s="356">
        <v>1100</v>
      </c>
      <c r="F1675" s="356">
        <v>1100</v>
      </c>
    </row>
    <row r="1676" spans="1:6" s="292" customFormat="1" x14ac:dyDescent="0.2">
      <c r="A1676" s="553"/>
      <c r="B1676" s="530"/>
      <c r="C1676" s="335" t="s">
        <v>650</v>
      </c>
      <c r="D1676" s="335" t="s">
        <v>626</v>
      </c>
      <c r="E1676" s="356">
        <v>750</v>
      </c>
      <c r="F1676" s="356">
        <v>750</v>
      </c>
    </row>
    <row r="1677" spans="1:6" s="292" customFormat="1" x14ac:dyDescent="0.2">
      <c r="A1677" s="353" t="s">
        <v>7019</v>
      </c>
      <c r="B1677" s="335" t="s">
        <v>7020</v>
      </c>
      <c r="C1677" s="335" t="s">
        <v>651</v>
      </c>
      <c r="D1677" s="335" t="s">
        <v>652</v>
      </c>
      <c r="E1677" s="356">
        <v>550</v>
      </c>
      <c r="F1677" s="356">
        <v>550</v>
      </c>
    </row>
    <row r="1678" spans="1:6" s="292" customFormat="1" x14ac:dyDescent="0.2">
      <c r="A1678" s="553" t="s">
        <v>7021</v>
      </c>
      <c r="B1678" s="530" t="s">
        <v>610</v>
      </c>
      <c r="C1678" s="335" t="s">
        <v>554</v>
      </c>
      <c r="D1678" s="335" t="s">
        <v>568</v>
      </c>
      <c r="E1678" s="356">
        <v>800</v>
      </c>
      <c r="F1678" s="356">
        <v>800</v>
      </c>
    </row>
    <row r="1679" spans="1:6" s="292" customFormat="1" x14ac:dyDescent="0.2">
      <c r="A1679" s="553"/>
      <c r="B1679" s="530"/>
      <c r="C1679" s="335" t="s">
        <v>568</v>
      </c>
      <c r="D1679" s="335" t="s">
        <v>570</v>
      </c>
      <c r="E1679" s="356">
        <v>600</v>
      </c>
      <c r="F1679" s="356">
        <v>600</v>
      </c>
    </row>
    <row r="1680" spans="1:6" s="292" customFormat="1" x14ac:dyDescent="0.2">
      <c r="A1680" s="353" t="s">
        <v>7022</v>
      </c>
      <c r="B1680" s="335" t="s">
        <v>617</v>
      </c>
      <c r="C1680" s="335" t="s">
        <v>610</v>
      </c>
      <c r="D1680" s="335" t="s">
        <v>626</v>
      </c>
      <c r="E1680" s="356">
        <v>500</v>
      </c>
      <c r="F1680" s="356">
        <v>500</v>
      </c>
    </row>
    <row r="1681" spans="1:6" s="292" customFormat="1" x14ac:dyDescent="0.2">
      <c r="A1681" s="553" t="s">
        <v>7023</v>
      </c>
      <c r="B1681" s="524" t="s">
        <v>7024</v>
      </c>
      <c r="C1681" s="524" t="s">
        <v>655</v>
      </c>
      <c r="D1681" s="524" t="s">
        <v>7025</v>
      </c>
      <c r="E1681" s="356">
        <v>1300</v>
      </c>
      <c r="F1681" s="555">
        <v>1300</v>
      </c>
    </row>
    <row r="1682" spans="1:6" s="292" customFormat="1" x14ac:dyDescent="0.2">
      <c r="A1682" s="553"/>
      <c r="B1682" s="524"/>
      <c r="C1682" s="524"/>
      <c r="D1682" s="524"/>
      <c r="E1682" s="356"/>
      <c r="F1682" s="555"/>
    </row>
    <row r="1683" spans="1:6" s="292" customFormat="1" x14ac:dyDescent="0.2">
      <c r="A1683" s="553"/>
      <c r="B1683" s="524"/>
      <c r="C1683" s="524"/>
      <c r="D1683" s="524"/>
      <c r="E1683" s="356"/>
      <c r="F1683" s="555"/>
    </row>
    <row r="1684" spans="1:6" s="292" customFormat="1" x14ac:dyDescent="0.2">
      <c r="A1684" s="553"/>
      <c r="B1684" s="524"/>
      <c r="C1684" s="524"/>
      <c r="D1684" s="524"/>
      <c r="E1684" s="356"/>
      <c r="F1684" s="555"/>
    </row>
    <row r="1685" spans="1:6" s="292" customFormat="1" ht="15.75" customHeight="1" x14ac:dyDescent="0.2">
      <c r="A1685" s="553"/>
      <c r="B1685" s="524"/>
      <c r="C1685" s="524"/>
      <c r="D1685" s="524"/>
      <c r="E1685" s="356"/>
      <c r="F1685" s="555"/>
    </row>
    <row r="1686" spans="1:6" s="292" customFormat="1" hidden="1" x14ac:dyDescent="0.2">
      <c r="A1686" s="553"/>
      <c r="B1686" s="524"/>
      <c r="C1686" s="524"/>
      <c r="D1686" s="524"/>
      <c r="E1686" s="356"/>
      <c r="F1686" s="555"/>
    </row>
    <row r="1687" spans="1:6" s="292" customFormat="1" hidden="1" x14ac:dyDescent="0.2">
      <c r="A1687" s="553"/>
      <c r="B1687" s="524"/>
      <c r="C1687" s="524"/>
      <c r="D1687" s="524"/>
      <c r="E1687" s="356"/>
      <c r="F1687" s="555"/>
    </row>
    <row r="1688" spans="1:6" s="292" customFormat="1" ht="3.75" customHeight="1" x14ac:dyDescent="0.2">
      <c r="A1688" s="553"/>
      <c r="B1688" s="524"/>
      <c r="C1688" s="524"/>
      <c r="D1688" s="524"/>
      <c r="E1688" s="356"/>
      <c r="F1688" s="555"/>
    </row>
    <row r="1689" spans="1:6" s="292" customFormat="1" hidden="1" x14ac:dyDescent="0.2">
      <c r="A1689" s="553"/>
      <c r="B1689" s="524"/>
      <c r="C1689" s="524"/>
      <c r="D1689" s="524"/>
      <c r="E1689" s="356"/>
      <c r="F1689" s="555"/>
    </row>
    <row r="1690" spans="1:6" s="292" customFormat="1" hidden="1" x14ac:dyDescent="0.2">
      <c r="A1690" s="553"/>
      <c r="B1690" s="524"/>
      <c r="C1690" s="524"/>
      <c r="D1690" s="524"/>
      <c r="E1690" s="356"/>
      <c r="F1690" s="555"/>
    </row>
    <row r="1691" spans="1:6" s="292" customFormat="1" hidden="1" x14ac:dyDescent="0.2">
      <c r="A1691" s="553"/>
      <c r="B1691" s="524"/>
      <c r="C1691" s="524"/>
      <c r="D1691" s="524"/>
      <c r="E1691" s="356"/>
      <c r="F1691" s="555"/>
    </row>
    <row r="1692" spans="1:6" s="292" customFormat="1" x14ac:dyDescent="0.2">
      <c r="A1692" s="553" t="s">
        <v>7026</v>
      </c>
      <c r="B1692" s="530" t="s">
        <v>7027</v>
      </c>
      <c r="C1692" s="335" t="s">
        <v>7028</v>
      </c>
      <c r="D1692" s="335" t="s">
        <v>7029</v>
      </c>
      <c r="E1692" s="356">
        <v>400</v>
      </c>
      <c r="F1692" s="356">
        <v>400</v>
      </c>
    </row>
    <row r="1693" spans="1:6" s="292" customFormat="1" ht="37.5" x14ac:dyDescent="0.2">
      <c r="A1693" s="553"/>
      <c r="B1693" s="530"/>
      <c r="C1693" s="335" t="s">
        <v>7029</v>
      </c>
      <c r="D1693" s="335" t="s">
        <v>7030</v>
      </c>
      <c r="E1693" s="356">
        <v>400</v>
      </c>
      <c r="F1693" s="356">
        <v>400</v>
      </c>
    </row>
    <row r="1694" spans="1:6" s="292" customFormat="1" x14ac:dyDescent="0.2">
      <c r="A1694" s="553" t="s">
        <v>7031</v>
      </c>
      <c r="B1694" s="530" t="s">
        <v>7032</v>
      </c>
      <c r="C1694" s="530" t="s">
        <v>590</v>
      </c>
      <c r="D1694" s="530" t="s">
        <v>7033</v>
      </c>
      <c r="E1694" s="356">
        <v>420</v>
      </c>
      <c r="F1694" s="555">
        <v>420</v>
      </c>
    </row>
    <row r="1695" spans="1:6" s="292" customFormat="1" x14ac:dyDescent="0.2">
      <c r="A1695" s="553"/>
      <c r="B1695" s="530"/>
      <c r="C1695" s="530"/>
      <c r="D1695" s="530"/>
      <c r="E1695" s="301"/>
      <c r="F1695" s="555"/>
    </row>
    <row r="1696" spans="1:6" s="292" customFormat="1" x14ac:dyDescent="0.2">
      <c r="A1696" s="553"/>
      <c r="B1696" s="530"/>
      <c r="C1696" s="530"/>
      <c r="D1696" s="530"/>
      <c r="E1696" s="301"/>
      <c r="F1696" s="555"/>
    </row>
    <row r="1697" spans="1:6" s="292" customFormat="1" x14ac:dyDescent="0.2">
      <c r="A1697" s="553"/>
      <c r="B1697" s="530"/>
      <c r="C1697" s="530"/>
      <c r="D1697" s="530"/>
      <c r="E1697" s="356"/>
      <c r="F1697" s="555"/>
    </row>
    <row r="1698" spans="1:6" s="292" customFormat="1" x14ac:dyDescent="0.2">
      <c r="A1698" s="553" t="s">
        <v>7034</v>
      </c>
      <c r="B1698" s="530" t="s">
        <v>7030</v>
      </c>
      <c r="C1698" s="335" t="s">
        <v>554</v>
      </c>
      <c r="D1698" s="335" t="s">
        <v>7029</v>
      </c>
      <c r="E1698" s="356">
        <v>800</v>
      </c>
      <c r="F1698" s="356">
        <v>800</v>
      </c>
    </row>
    <row r="1699" spans="1:6" s="292" customFormat="1" x14ac:dyDescent="0.2">
      <c r="A1699" s="553"/>
      <c r="B1699" s="530"/>
      <c r="C1699" s="530" t="s">
        <v>7029</v>
      </c>
      <c r="D1699" s="530" t="s">
        <v>2047</v>
      </c>
      <c r="E1699" s="356">
        <v>500</v>
      </c>
      <c r="F1699" s="555">
        <v>500</v>
      </c>
    </row>
    <row r="1700" spans="1:6" s="292" customFormat="1" x14ac:dyDescent="0.2">
      <c r="A1700" s="553"/>
      <c r="B1700" s="530"/>
      <c r="C1700" s="530"/>
      <c r="D1700" s="530"/>
      <c r="E1700" s="356"/>
      <c r="F1700" s="555"/>
    </row>
    <row r="1701" spans="1:6" s="292" customFormat="1" x14ac:dyDescent="0.2">
      <c r="A1701" s="553"/>
      <c r="B1701" s="530"/>
      <c r="C1701" s="530"/>
      <c r="D1701" s="530"/>
      <c r="E1701" s="356"/>
      <c r="F1701" s="555"/>
    </row>
    <row r="1702" spans="1:6" s="292" customFormat="1" x14ac:dyDescent="0.2">
      <c r="A1702" s="553"/>
      <c r="B1702" s="530"/>
      <c r="C1702" s="530"/>
      <c r="D1702" s="530"/>
      <c r="E1702" s="356"/>
      <c r="F1702" s="555"/>
    </row>
    <row r="1703" spans="1:6" s="292" customFormat="1" x14ac:dyDescent="0.2">
      <c r="A1703" s="553"/>
      <c r="B1703" s="530"/>
      <c r="C1703" s="530"/>
      <c r="D1703" s="530"/>
      <c r="E1703" s="356"/>
      <c r="F1703" s="555"/>
    </row>
    <row r="1704" spans="1:6" s="292" customFormat="1" x14ac:dyDescent="0.2">
      <c r="A1704" s="553"/>
      <c r="B1704" s="530"/>
      <c r="C1704" s="530"/>
      <c r="D1704" s="530"/>
      <c r="E1704" s="356"/>
      <c r="F1704" s="555"/>
    </row>
    <row r="1705" spans="1:6" s="292" customFormat="1" x14ac:dyDescent="0.2">
      <c r="A1705" s="553"/>
      <c r="B1705" s="530"/>
      <c r="C1705" s="530"/>
      <c r="D1705" s="530"/>
      <c r="E1705" s="356"/>
      <c r="F1705" s="555"/>
    </row>
    <row r="1706" spans="1:6" s="292" customFormat="1" x14ac:dyDescent="0.2">
      <c r="A1706" s="553"/>
      <c r="B1706" s="530"/>
      <c r="C1706" s="530"/>
      <c r="D1706" s="530"/>
      <c r="E1706" s="356"/>
      <c r="F1706" s="555"/>
    </row>
    <row r="1707" spans="1:6" s="292" customFormat="1" x14ac:dyDescent="0.2">
      <c r="A1707" s="553"/>
      <c r="B1707" s="530"/>
      <c r="C1707" s="530"/>
      <c r="D1707" s="530"/>
      <c r="E1707" s="356"/>
      <c r="F1707" s="555"/>
    </row>
    <row r="1708" spans="1:6" s="292" customFormat="1" x14ac:dyDescent="0.2">
      <c r="A1708" s="553"/>
      <c r="B1708" s="530"/>
      <c r="C1708" s="530"/>
      <c r="D1708" s="530"/>
      <c r="E1708" s="356"/>
      <c r="F1708" s="555"/>
    </row>
    <row r="1709" spans="1:6" s="292" customFormat="1" x14ac:dyDescent="0.2">
      <c r="A1709" s="553" t="s">
        <v>7035</v>
      </c>
      <c r="B1709" s="530" t="s">
        <v>7036</v>
      </c>
      <c r="C1709" s="530" t="s">
        <v>561</v>
      </c>
      <c r="D1709" s="530"/>
      <c r="E1709" s="356">
        <v>7000</v>
      </c>
      <c r="F1709" s="356">
        <v>7000</v>
      </c>
    </row>
    <row r="1710" spans="1:6" s="292" customFormat="1" x14ac:dyDescent="0.2">
      <c r="A1710" s="553"/>
      <c r="B1710" s="530"/>
      <c r="C1710" s="530" t="s">
        <v>7037</v>
      </c>
      <c r="D1710" s="530"/>
      <c r="E1710" s="356">
        <v>6000</v>
      </c>
      <c r="F1710" s="555">
        <v>6000</v>
      </c>
    </row>
    <row r="1711" spans="1:6" s="292" customFormat="1" x14ac:dyDescent="0.2">
      <c r="A1711" s="553"/>
      <c r="B1711" s="530"/>
      <c r="C1711" s="530"/>
      <c r="D1711" s="530"/>
      <c r="E1711" s="356"/>
      <c r="F1711" s="555"/>
    </row>
    <row r="1712" spans="1:6" s="292" customFormat="1" x14ac:dyDescent="0.2">
      <c r="A1712" s="553" t="s">
        <v>7038</v>
      </c>
      <c r="B1712" s="530" t="s">
        <v>7039</v>
      </c>
      <c r="C1712" s="530" t="s">
        <v>561</v>
      </c>
      <c r="D1712" s="530"/>
      <c r="E1712" s="356">
        <v>4300</v>
      </c>
      <c r="F1712" s="555">
        <v>4300</v>
      </c>
    </row>
    <row r="1713" spans="1:6" s="292" customFormat="1" x14ac:dyDescent="0.2">
      <c r="A1713" s="553"/>
      <c r="B1713" s="530"/>
      <c r="C1713" s="530"/>
      <c r="D1713" s="530"/>
      <c r="E1713" s="356"/>
      <c r="F1713" s="555"/>
    </row>
    <row r="1714" spans="1:6" s="292" customFormat="1" x14ac:dyDescent="0.2">
      <c r="A1714" s="553"/>
      <c r="B1714" s="530"/>
      <c r="C1714" s="530"/>
      <c r="D1714" s="530"/>
      <c r="E1714" s="356"/>
      <c r="F1714" s="555"/>
    </row>
    <row r="1715" spans="1:6" s="292" customFormat="1" x14ac:dyDescent="0.2">
      <c r="A1715" s="553"/>
      <c r="B1715" s="530"/>
      <c r="C1715" s="530" t="s">
        <v>7037</v>
      </c>
      <c r="D1715" s="530"/>
      <c r="E1715" s="356">
        <v>1000</v>
      </c>
      <c r="F1715" s="555">
        <v>1000</v>
      </c>
    </row>
    <row r="1716" spans="1:6" s="292" customFormat="1" x14ac:dyDescent="0.2">
      <c r="A1716" s="553"/>
      <c r="B1716" s="530"/>
      <c r="C1716" s="530"/>
      <c r="D1716" s="530"/>
      <c r="E1716" s="356"/>
      <c r="F1716" s="555"/>
    </row>
    <row r="1717" spans="1:6" s="292" customFormat="1" x14ac:dyDescent="0.2">
      <c r="A1717" s="553"/>
      <c r="B1717" s="530"/>
      <c r="C1717" s="530"/>
      <c r="D1717" s="530"/>
      <c r="E1717" s="356"/>
      <c r="F1717" s="555"/>
    </row>
    <row r="1718" spans="1:6" s="292" customFormat="1" x14ac:dyDescent="0.2">
      <c r="A1718" s="553" t="s">
        <v>7040</v>
      </c>
      <c r="B1718" s="530" t="s">
        <v>638</v>
      </c>
      <c r="C1718" s="530" t="s">
        <v>639</v>
      </c>
      <c r="D1718" s="530"/>
      <c r="E1718" s="356">
        <v>1600</v>
      </c>
      <c r="F1718" s="356">
        <v>1600</v>
      </c>
    </row>
    <row r="1719" spans="1:6" s="292" customFormat="1" x14ac:dyDescent="0.2">
      <c r="A1719" s="553"/>
      <c r="B1719" s="530"/>
      <c r="C1719" s="530" t="s">
        <v>640</v>
      </c>
      <c r="D1719" s="530"/>
      <c r="E1719" s="356">
        <v>1100</v>
      </c>
      <c r="F1719" s="356">
        <v>1100</v>
      </c>
    </row>
    <row r="1720" spans="1:6" s="292" customFormat="1" x14ac:dyDescent="0.2">
      <c r="A1720" s="553" t="s">
        <v>7041</v>
      </c>
      <c r="B1720" s="530" t="s">
        <v>641</v>
      </c>
      <c r="C1720" s="530" t="s">
        <v>642</v>
      </c>
      <c r="D1720" s="530"/>
      <c r="E1720" s="356">
        <v>2300</v>
      </c>
      <c r="F1720" s="356">
        <v>2300</v>
      </c>
    </row>
    <row r="1721" spans="1:6" s="292" customFormat="1" x14ac:dyDescent="0.2">
      <c r="A1721" s="553"/>
      <c r="B1721" s="530"/>
      <c r="C1721" s="530" t="s">
        <v>643</v>
      </c>
      <c r="D1721" s="530"/>
      <c r="E1721" s="356">
        <v>1700</v>
      </c>
      <c r="F1721" s="356">
        <v>1700</v>
      </c>
    </row>
    <row r="1722" spans="1:6" s="291" customFormat="1" x14ac:dyDescent="0.2">
      <c r="A1722" s="303">
        <v>52</v>
      </c>
      <c r="B1722" s="304" t="s">
        <v>58</v>
      </c>
      <c r="C1722" s="304"/>
      <c r="D1722" s="304"/>
      <c r="E1722" s="352"/>
      <c r="F1722" s="355"/>
    </row>
    <row r="1723" spans="1:6" s="292" customFormat="1" ht="37.5" x14ac:dyDescent="0.2">
      <c r="A1723" s="553" t="s">
        <v>5907</v>
      </c>
      <c r="B1723" s="524" t="s">
        <v>620</v>
      </c>
      <c r="C1723" s="21" t="s">
        <v>1142</v>
      </c>
      <c r="D1723" s="21" t="s">
        <v>1143</v>
      </c>
      <c r="E1723" s="356">
        <v>1400</v>
      </c>
      <c r="F1723" s="356">
        <v>1400</v>
      </c>
    </row>
    <row r="1724" spans="1:6" s="292" customFormat="1" ht="37.5" x14ac:dyDescent="0.2">
      <c r="A1724" s="553"/>
      <c r="B1724" s="524"/>
      <c r="C1724" s="21" t="s">
        <v>1144</v>
      </c>
      <c r="D1724" s="21" t="s">
        <v>1145</v>
      </c>
      <c r="E1724" s="356">
        <v>1800</v>
      </c>
      <c r="F1724" s="356">
        <v>1800</v>
      </c>
    </row>
    <row r="1725" spans="1:6" s="292" customFormat="1" ht="37.5" x14ac:dyDescent="0.2">
      <c r="A1725" s="553"/>
      <c r="B1725" s="524"/>
      <c r="C1725" s="21" t="s">
        <v>1146</v>
      </c>
      <c r="D1725" s="21" t="s">
        <v>6194</v>
      </c>
      <c r="E1725" s="356">
        <v>3000</v>
      </c>
      <c r="F1725" s="356">
        <v>3000</v>
      </c>
    </row>
    <row r="1726" spans="1:6" s="292" customFormat="1" x14ac:dyDescent="0.2">
      <c r="A1726" s="553"/>
      <c r="B1726" s="524"/>
      <c r="C1726" s="21"/>
      <c r="D1726" s="21"/>
      <c r="E1726" s="356"/>
      <c r="F1726" s="356"/>
    </row>
    <row r="1727" spans="1:6" s="292" customFormat="1" x14ac:dyDescent="0.2">
      <c r="A1727" s="353" t="s">
        <v>5908</v>
      </c>
      <c r="B1727" s="21" t="s">
        <v>7042</v>
      </c>
      <c r="C1727" s="21" t="s">
        <v>7043</v>
      </c>
      <c r="D1727" s="21" t="s">
        <v>626</v>
      </c>
      <c r="E1727" s="356">
        <v>4500</v>
      </c>
      <c r="F1727" s="356">
        <v>4500</v>
      </c>
    </row>
    <row r="1728" spans="1:6" s="292" customFormat="1" ht="37.5" x14ac:dyDescent="0.2">
      <c r="A1728" s="553" t="s">
        <v>5909</v>
      </c>
      <c r="B1728" s="530" t="s">
        <v>187</v>
      </c>
      <c r="C1728" s="335" t="s">
        <v>6194</v>
      </c>
      <c r="D1728" s="335" t="s">
        <v>1109</v>
      </c>
      <c r="E1728" s="356">
        <v>850</v>
      </c>
      <c r="F1728" s="356">
        <v>850</v>
      </c>
    </row>
    <row r="1729" spans="1:6" s="292" customFormat="1" x14ac:dyDescent="0.2">
      <c r="A1729" s="553"/>
      <c r="B1729" s="530"/>
      <c r="C1729" s="335"/>
      <c r="D1729" s="335"/>
      <c r="E1729" s="356"/>
      <c r="F1729" s="356"/>
    </row>
    <row r="1730" spans="1:6" s="292" customFormat="1" x14ac:dyDescent="0.2">
      <c r="A1730" s="553"/>
      <c r="B1730" s="530"/>
      <c r="C1730" s="335"/>
      <c r="D1730" s="335"/>
      <c r="E1730" s="356"/>
      <c r="F1730" s="356"/>
    </row>
    <row r="1731" spans="1:6" s="292" customFormat="1" ht="37.5" x14ac:dyDescent="0.2">
      <c r="A1731" s="553"/>
      <c r="B1731" s="530"/>
      <c r="C1731" s="335" t="s">
        <v>7044</v>
      </c>
      <c r="D1731" s="335" t="s">
        <v>1102</v>
      </c>
      <c r="E1731" s="356">
        <v>1000</v>
      </c>
      <c r="F1731" s="356">
        <v>1000</v>
      </c>
    </row>
    <row r="1732" spans="1:6" s="292" customFormat="1" ht="37.5" x14ac:dyDescent="0.2">
      <c r="A1732" s="553"/>
      <c r="B1732" s="530"/>
      <c r="C1732" s="335" t="s">
        <v>1103</v>
      </c>
      <c r="D1732" s="335" t="s">
        <v>243</v>
      </c>
      <c r="E1732" s="356">
        <v>800</v>
      </c>
      <c r="F1732" s="356">
        <v>800</v>
      </c>
    </row>
    <row r="1733" spans="1:6" s="292" customFormat="1" ht="56.25" x14ac:dyDescent="0.2">
      <c r="A1733" s="553" t="s">
        <v>5910</v>
      </c>
      <c r="B1733" s="530" t="s">
        <v>243</v>
      </c>
      <c r="C1733" s="335" t="s">
        <v>7045</v>
      </c>
      <c r="D1733" s="335" t="s">
        <v>7046</v>
      </c>
      <c r="E1733" s="356">
        <v>1300</v>
      </c>
      <c r="F1733" s="356">
        <v>1300</v>
      </c>
    </row>
    <row r="1734" spans="1:6" s="292" customFormat="1" ht="37.5" x14ac:dyDescent="0.2">
      <c r="A1734" s="553"/>
      <c r="B1734" s="530"/>
      <c r="C1734" s="335" t="s">
        <v>7047</v>
      </c>
      <c r="D1734" s="335" t="s">
        <v>1108</v>
      </c>
      <c r="E1734" s="356">
        <v>600</v>
      </c>
      <c r="F1734" s="356">
        <v>600</v>
      </c>
    </row>
    <row r="1735" spans="1:6" s="292" customFormat="1" x14ac:dyDescent="0.2">
      <c r="A1735" s="553"/>
      <c r="B1735" s="530"/>
      <c r="C1735" s="335"/>
      <c r="D1735" s="335"/>
      <c r="E1735" s="356"/>
      <c r="F1735" s="356"/>
    </row>
    <row r="1736" spans="1:6" s="292" customFormat="1" x14ac:dyDescent="0.2">
      <c r="A1736" s="553" t="s">
        <v>5911</v>
      </c>
      <c r="B1736" s="530" t="s">
        <v>1109</v>
      </c>
      <c r="C1736" s="335" t="s">
        <v>187</v>
      </c>
      <c r="D1736" s="335" t="s">
        <v>1110</v>
      </c>
      <c r="E1736" s="356">
        <v>400</v>
      </c>
      <c r="F1736" s="356">
        <v>400</v>
      </c>
    </row>
    <row r="1737" spans="1:6" s="292" customFormat="1" x14ac:dyDescent="0.2">
      <c r="A1737" s="553"/>
      <c r="B1737" s="530"/>
      <c r="C1737" s="335" t="s">
        <v>1110</v>
      </c>
      <c r="D1737" s="335" t="s">
        <v>7048</v>
      </c>
      <c r="E1737" s="356">
        <v>300</v>
      </c>
      <c r="F1737" s="356">
        <v>300</v>
      </c>
    </row>
    <row r="1738" spans="1:6" s="292" customFormat="1" x14ac:dyDescent="0.2">
      <c r="A1738" s="553"/>
      <c r="B1738" s="530"/>
      <c r="C1738" s="335" t="s">
        <v>7048</v>
      </c>
      <c r="D1738" s="335" t="s">
        <v>1158</v>
      </c>
      <c r="E1738" s="356">
        <v>300</v>
      </c>
      <c r="F1738" s="356">
        <v>300</v>
      </c>
    </row>
    <row r="1739" spans="1:6" s="292" customFormat="1" ht="37.5" x14ac:dyDescent="0.2">
      <c r="A1739" s="553"/>
      <c r="B1739" s="530"/>
      <c r="C1739" s="335" t="s">
        <v>1158</v>
      </c>
      <c r="D1739" s="21" t="s">
        <v>1155</v>
      </c>
      <c r="E1739" s="356">
        <v>600</v>
      </c>
      <c r="F1739" s="356">
        <v>600</v>
      </c>
    </row>
    <row r="1740" spans="1:6" s="292" customFormat="1" x14ac:dyDescent="0.2">
      <c r="A1740" s="553"/>
      <c r="B1740" s="530"/>
      <c r="C1740" s="335" t="s">
        <v>7049</v>
      </c>
      <c r="D1740" s="335" t="s">
        <v>7050</v>
      </c>
      <c r="E1740" s="356">
        <v>1300</v>
      </c>
      <c r="F1740" s="356">
        <v>1300</v>
      </c>
    </row>
    <row r="1741" spans="1:6" s="292" customFormat="1" x14ac:dyDescent="0.2">
      <c r="A1741" s="553"/>
      <c r="B1741" s="530"/>
      <c r="C1741" s="335"/>
      <c r="D1741" s="335"/>
      <c r="E1741" s="356"/>
      <c r="F1741" s="356"/>
    </row>
    <row r="1742" spans="1:6" s="292" customFormat="1" x14ac:dyDescent="0.2">
      <c r="A1742" s="553"/>
      <c r="B1742" s="530"/>
      <c r="C1742" s="335" t="s">
        <v>7050</v>
      </c>
      <c r="D1742" s="335" t="s">
        <v>1160</v>
      </c>
      <c r="E1742" s="356">
        <v>1700</v>
      </c>
      <c r="F1742" s="356">
        <v>1700</v>
      </c>
    </row>
    <row r="1743" spans="1:6" s="292" customFormat="1" ht="37.5" x14ac:dyDescent="0.2">
      <c r="A1743" s="553" t="s">
        <v>5912</v>
      </c>
      <c r="B1743" s="524" t="s">
        <v>554</v>
      </c>
      <c r="C1743" s="21" t="s">
        <v>1160</v>
      </c>
      <c r="D1743" s="21" t="s">
        <v>7051</v>
      </c>
      <c r="E1743" s="356">
        <v>2000</v>
      </c>
      <c r="F1743" s="356">
        <v>2000</v>
      </c>
    </row>
    <row r="1744" spans="1:6" s="292" customFormat="1" ht="37.5" x14ac:dyDescent="0.2">
      <c r="A1744" s="553"/>
      <c r="B1744" s="524"/>
      <c r="C1744" s="21" t="s">
        <v>7051</v>
      </c>
      <c r="D1744" s="21" t="s">
        <v>626</v>
      </c>
      <c r="E1744" s="356">
        <v>1600</v>
      </c>
      <c r="F1744" s="356">
        <v>1600</v>
      </c>
    </row>
    <row r="1745" spans="1:6" s="292" customFormat="1" x14ac:dyDescent="0.2">
      <c r="A1745" s="553" t="s">
        <v>5913</v>
      </c>
      <c r="B1745" s="524" t="s">
        <v>7052</v>
      </c>
      <c r="C1745" s="21" t="s">
        <v>1137</v>
      </c>
      <c r="D1745" s="21" t="s">
        <v>1138</v>
      </c>
      <c r="E1745" s="356">
        <v>800</v>
      </c>
      <c r="F1745" s="356">
        <v>800</v>
      </c>
    </row>
    <row r="1746" spans="1:6" s="292" customFormat="1" x14ac:dyDescent="0.2">
      <c r="A1746" s="553"/>
      <c r="B1746" s="524"/>
      <c r="C1746" s="21" t="s">
        <v>1138</v>
      </c>
      <c r="D1746" s="21" t="s">
        <v>7053</v>
      </c>
      <c r="E1746" s="356">
        <v>650</v>
      </c>
      <c r="F1746" s="356">
        <v>650</v>
      </c>
    </row>
    <row r="1747" spans="1:6" s="292" customFormat="1" x14ac:dyDescent="0.2">
      <c r="A1747" s="553"/>
      <c r="B1747" s="524"/>
      <c r="C1747" s="21" t="s">
        <v>7053</v>
      </c>
      <c r="D1747" s="21" t="s">
        <v>1151</v>
      </c>
      <c r="E1747" s="356">
        <v>650</v>
      </c>
      <c r="F1747" s="356">
        <v>650</v>
      </c>
    </row>
    <row r="1748" spans="1:6" s="292" customFormat="1" x14ac:dyDescent="0.2">
      <c r="A1748" s="553" t="s">
        <v>5914</v>
      </c>
      <c r="B1748" s="524" t="s">
        <v>1139</v>
      </c>
      <c r="C1748" s="21" t="s">
        <v>1123</v>
      </c>
      <c r="D1748" s="21" t="s">
        <v>1151</v>
      </c>
      <c r="E1748" s="356">
        <v>500</v>
      </c>
      <c r="F1748" s="356">
        <v>500</v>
      </c>
    </row>
    <row r="1749" spans="1:6" s="292" customFormat="1" x14ac:dyDescent="0.2">
      <c r="A1749" s="553"/>
      <c r="B1749" s="524"/>
      <c r="C1749" s="524" t="s">
        <v>1151</v>
      </c>
      <c r="D1749" s="524" t="s">
        <v>7054</v>
      </c>
      <c r="E1749" s="356">
        <v>500</v>
      </c>
      <c r="F1749" s="555">
        <v>500</v>
      </c>
    </row>
    <row r="1750" spans="1:6" s="292" customFormat="1" x14ac:dyDescent="0.2">
      <c r="A1750" s="553"/>
      <c r="B1750" s="524"/>
      <c r="C1750" s="524"/>
      <c r="D1750" s="524"/>
      <c r="E1750" s="356"/>
      <c r="F1750" s="555"/>
    </row>
    <row r="1751" spans="1:6" s="292" customFormat="1" x14ac:dyDescent="0.2">
      <c r="A1751" s="553" t="s">
        <v>5915</v>
      </c>
      <c r="B1751" s="524" t="s">
        <v>7055</v>
      </c>
      <c r="C1751" s="21" t="s">
        <v>1151</v>
      </c>
      <c r="D1751" s="21" t="s">
        <v>1183</v>
      </c>
      <c r="E1751" s="356">
        <v>500</v>
      </c>
      <c r="F1751" s="356">
        <v>500</v>
      </c>
    </row>
    <row r="1752" spans="1:6" s="292" customFormat="1" x14ac:dyDescent="0.2">
      <c r="A1752" s="553"/>
      <c r="B1752" s="524"/>
      <c r="C1752" s="21" t="s">
        <v>1183</v>
      </c>
      <c r="D1752" s="21" t="s">
        <v>652</v>
      </c>
      <c r="E1752" s="356">
        <v>400</v>
      </c>
      <c r="F1752" s="356">
        <v>400</v>
      </c>
    </row>
    <row r="1753" spans="1:6" s="292" customFormat="1" x14ac:dyDescent="0.2">
      <c r="A1753" s="553" t="s">
        <v>5916</v>
      </c>
      <c r="B1753" s="524" t="s">
        <v>1123</v>
      </c>
      <c r="C1753" s="21" t="s">
        <v>1160</v>
      </c>
      <c r="D1753" s="21" t="s">
        <v>7056</v>
      </c>
      <c r="E1753" s="356">
        <v>560</v>
      </c>
      <c r="F1753" s="356">
        <v>560</v>
      </c>
    </row>
    <row r="1754" spans="1:6" s="292" customFormat="1" x14ac:dyDescent="0.2">
      <c r="A1754" s="553"/>
      <c r="B1754" s="524"/>
      <c r="C1754" s="335" t="s">
        <v>7057</v>
      </c>
      <c r="D1754" s="335" t="s">
        <v>187</v>
      </c>
      <c r="E1754" s="356">
        <v>450</v>
      </c>
      <c r="F1754" s="356">
        <v>450</v>
      </c>
    </row>
    <row r="1755" spans="1:6" s="292" customFormat="1" x14ac:dyDescent="0.2">
      <c r="A1755" s="353" t="s">
        <v>5917</v>
      </c>
      <c r="B1755" s="335" t="s">
        <v>1121</v>
      </c>
      <c r="C1755" s="530" t="s">
        <v>1122</v>
      </c>
      <c r="D1755" s="530"/>
      <c r="E1755" s="356">
        <v>400</v>
      </c>
      <c r="F1755" s="356">
        <v>400</v>
      </c>
    </row>
    <row r="1756" spans="1:6" s="292" customFormat="1" x14ac:dyDescent="0.2">
      <c r="A1756" s="353"/>
      <c r="B1756" s="335"/>
      <c r="C1756" s="530"/>
      <c r="D1756" s="530"/>
      <c r="E1756" s="356"/>
      <c r="F1756" s="356"/>
    </row>
    <row r="1757" spans="1:6" s="292" customFormat="1" x14ac:dyDescent="0.2">
      <c r="A1757" s="353"/>
      <c r="B1757" s="335"/>
      <c r="C1757" s="530"/>
      <c r="D1757" s="530"/>
      <c r="E1757" s="356"/>
      <c r="F1757" s="356"/>
    </row>
    <row r="1758" spans="1:6" s="292" customFormat="1" x14ac:dyDescent="0.2">
      <c r="A1758" s="353"/>
      <c r="B1758" s="21"/>
      <c r="C1758" s="524"/>
      <c r="D1758" s="524"/>
      <c r="E1758" s="356"/>
      <c r="F1758" s="356"/>
    </row>
    <row r="1759" spans="1:6" s="292" customFormat="1" x14ac:dyDescent="0.2">
      <c r="A1759" s="353"/>
      <c r="B1759" s="21"/>
      <c r="C1759" s="21"/>
      <c r="D1759" s="21"/>
      <c r="E1759" s="356"/>
      <c r="F1759" s="356"/>
    </row>
    <row r="1760" spans="1:6" s="292" customFormat="1" x14ac:dyDescent="0.2">
      <c r="A1760" s="353"/>
      <c r="B1760" s="21"/>
      <c r="C1760" s="21"/>
      <c r="D1760" s="21"/>
      <c r="E1760" s="356"/>
      <c r="F1760" s="356"/>
    </row>
    <row r="1761" spans="1:6" s="292" customFormat="1" x14ac:dyDescent="0.2">
      <c r="A1761" s="353"/>
      <c r="B1761" s="21"/>
      <c r="C1761" s="21"/>
      <c r="D1761" s="21"/>
      <c r="E1761" s="356"/>
      <c r="F1761" s="356"/>
    </row>
    <row r="1762" spans="1:6" s="657" customFormat="1" x14ac:dyDescent="0.2">
      <c r="A1762" s="654" t="s">
        <v>5918</v>
      </c>
      <c r="B1762" s="655" t="s">
        <v>1163</v>
      </c>
      <c r="C1762" s="655" t="s">
        <v>201</v>
      </c>
      <c r="D1762" s="655"/>
      <c r="E1762" s="656">
        <v>250</v>
      </c>
      <c r="F1762" s="656">
        <v>250</v>
      </c>
    </row>
    <row r="1763" spans="1:6" s="657" customFormat="1" x14ac:dyDescent="0.2">
      <c r="A1763" s="654"/>
      <c r="B1763" s="655"/>
      <c r="C1763" s="16" t="s">
        <v>626</v>
      </c>
      <c r="D1763" s="16" t="s">
        <v>1151</v>
      </c>
      <c r="E1763" s="656">
        <v>400</v>
      </c>
      <c r="F1763" s="656">
        <v>400</v>
      </c>
    </row>
    <row r="1764" spans="1:6" s="657" customFormat="1" x14ac:dyDescent="0.2">
      <c r="A1764" s="654"/>
      <c r="B1764" s="655"/>
      <c r="C1764" s="16" t="s">
        <v>1151</v>
      </c>
      <c r="D1764" s="16" t="s">
        <v>726</v>
      </c>
      <c r="E1764" s="656">
        <v>500</v>
      </c>
      <c r="F1764" s="656">
        <v>500</v>
      </c>
    </row>
    <row r="1765" spans="1:6" s="292" customFormat="1" x14ac:dyDescent="0.2">
      <c r="A1765" s="553" t="s">
        <v>5919</v>
      </c>
      <c r="B1765" s="524" t="s">
        <v>1165</v>
      </c>
      <c r="C1765" s="524" t="s">
        <v>1166</v>
      </c>
      <c r="D1765" s="524"/>
      <c r="E1765" s="356">
        <v>1800</v>
      </c>
      <c r="F1765" s="555">
        <v>1800</v>
      </c>
    </row>
    <row r="1766" spans="1:6" s="292" customFormat="1" ht="17.25" customHeight="1" x14ac:dyDescent="0.2">
      <c r="A1766" s="553"/>
      <c r="B1766" s="524"/>
      <c r="C1766" s="524"/>
      <c r="D1766" s="524"/>
      <c r="E1766" s="301"/>
      <c r="F1766" s="555"/>
    </row>
    <row r="1767" spans="1:6" s="292" customFormat="1" hidden="1" x14ac:dyDescent="0.2">
      <c r="A1767" s="553"/>
      <c r="B1767" s="524"/>
      <c r="C1767" s="524"/>
      <c r="D1767" s="524"/>
      <c r="E1767" s="301"/>
      <c r="F1767" s="555"/>
    </row>
    <row r="1768" spans="1:6" s="292" customFormat="1" hidden="1" x14ac:dyDescent="0.2">
      <c r="A1768" s="553"/>
      <c r="B1768" s="524"/>
      <c r="C1768" s="524"/>
      <c r="D1768" s="524"/>
      <c r="E1768" s="356"/>
      <c r="F1768" s="555"/>
    </row>
    <row r="1769" spans="1:6" s="292" customFormat="1" x14ac:dyDescent="0.2">
      <c r="A1769" s="553" t="s">
        <v>5920</v>
      </c>
      <c r="B1769" s="524" t="s">
        <v>1179</v>
      </c>
      <c r="C1769" s="524" t="s">
        <v>1168</v>
      </c>
      <c r="D1769" s="524"/>
      <c r="E1769" s="356"/>
      <c r="F1769" s="555">
        <v>750</v>
      </c>
    </row>
    <row r="1770" spans="1:6" s="292" customFormat="1" ht="16.5" customHeight="1" x14ac:dyDescent="0.2">
      <c r="A1770" s="553"/>
      <c r="B1770" s="524"/>
      <c r="C1770" s="524"/>
      <c r="D1770" s="524"/>
      <c r="E1770" s="356"/>
      <c r="F1770" s="555"/>
    </row>
    <row r="1771" spans="1:6" s="292" customFormat="1" hidden="1" x14ac:dyDescent="0.2">
      <c r="A1771" s="553"/>
      <c r="B1771" s="524"/>
      <c r="C1771" s="524"/>
      <c r="D1771" s="524"/>
      <c r="E1771" s="356"/>
      <c r="F1771" s="555"/>
    </row>
    <row r="1772" spans="1:6" s="292" customFormat="1" hidden="1" x14ac:dyDescent="0.2">
      <c r="A1772" s="553"/>
      <c r="B1772" s="524"/>
      <c r="C1772" s="524"/>
      <c r="D1772" s="524"/>
      <c r="E1772" s="356"/>
      <c r="F1772" s="555"/>
    </row>
    <row r="1773" spans="1:6" s="292" customFormat="1" hidden="1" x14ac:dyDescent="0.2">
      <c r="A1773" s="553"/>
      <c r="B1773" s="524"/>
      <c r="C1773" s="524"/>
      <c r="D1773" s="524"/>
      <c r="E1773" s="356"/>
      <c r="F1773" s="555"/>
    </row>
    <row r="1774" spans="1:6" s="292" customFormat="1" hidden="1" x14ac:dyDescent="0.2">
      <c r="A1774" s="553"/>
      <c r="B1774" s="524"/>
      <c r="C1774" s="524"/>
      <c r="D1774" s="524"/>
      <c r="E1774" s="356"/>
      <c r="F1774" s="555"/>
    </row>
    <row r="1775" spans="1:6" s="292" customFormat="1" hidden="1" x14ac:dyDescent="0.2">
      <c r="A1775" s="553"/>
      <c r="B1775" s="524"/>
      <c r="C1775" s="524"/>
      <c r="D1775" s="524"/>
      <c r="E1775" s="356">
        <v>750</v>
      </c>
      <c r="F1775" s="555"/>
    </row>
    <row r="1776" spans="1:6" s="292" customFormat="1" x14ac:dyDescent="0.2">
      <c r="A1776" s="353" t="s">
        <v>5921</v>
      </c>
      <c r="B1776" s="21" t="s">
        <v>832</v>
      </c>
      <c r="C1776" s="524" t="s">
        <v>205</v>
      </c>
      <c r="D1776" s="524"/>
      <c r="E1776" s="356">
        <v>850</v>
      </c>
      <c r="F1776" s="356">
        <v>850</v>
      </c>
    </row>
    <row r="1777" spans="1:6" s="292" customFormat="1" x14ac:dyDescent="0.2">
      <c r="A1777" s="553" t="s">
        <v>5922</v>
      </c>
      <c r="B1777" s="524" t="s">
        <v>1180</v>
      </c>
      <c r="C1777" s="524" t="s">
        <v>205</v>
      </c>
      <c r="D1777" s="524"/>
      <c r="E1777" s="356">
        <v>750</v>
      </c>
      <c r="F1777" s="555">
        <v>750</v>
      </c>
    </row>
    <row r="1778" spans="1:6" s="292" customFormat="1" x14ac:dyDescent="0.2">
      <c r="A1778" s="553"/>
      <c r="B1778" s="524"/>
      <c r="C1778" s="524"/>
      <c r="D1778" s="524"/>
      <c r="E1778" s="356"/>
      <c r="F1778" s="555"/>
    </row>
    <row r="1779" spans="1:6" s="292" customFormat="1" x14ac:dyDescent="0.2">
      <c r="A1779" s="553"/>
      <c r="B1779" s="524"/>
      <c r="C1779" s="524"/>
      <c r="D1779" s="524"/>
      <c r="E1779" s="356"/>
      <c r="F1779" s="555"/>
    </row>
    <row r="1780" spans="1:6" s="292" customFormat="1" x14ac:dyDescent="0.2">
      <c r="A1780" s="553"/>
      <c r="B1780" s="524"/>
      <c r="C1780" s="524"/>
      <c r="D1780" s="524"/>
      <c r="E1780" s="356"/>
      <c r="F1780" s="555"/>
    </row>
    <row r="1781" spans="1:6" s="292" customFormat="1" ht="12.75" customHeight="1" x14ac:dyDescent="0.2">
      <c r="A1781" s="553"/>
      <c r="B1781" s="524"/>
      <c r="C1781" s="524"/>
      <c r="D1781" s="524"/>
      <c r="E1781" s="356"/>
      <c r="F1781" s="555"/>
    </row>
    <row r="1782" spans="1:6" s="292" customFormat="1" hidden="1" x14ac:dyDescent="0.2">
      <c r="A1782" s="553"/>
      <c r="B1782" s="524"/>
      <c r="C1782" s="524"/>
      <c r="D1782" s="524"/>
      <c r="E1782" s="356"/>
      <c r="F1782" s="555"/>
    </row>
    <row r="1783" spans="1:6" s="292" customFormat="1" hidden="1" x14ac:dyDescent="0.2">
      <c r="A1783" s="553"/>
      <c r="B1783" s="524"/>
      <c r="C1783" s="524"/>
      <c r="D1783" s="524"/>
      <c r="E1783" s="356"/>
      <c r="F1783" s="555"/>
    </row>
    <row r="1784" spans="1:6" s="292" customFormat="1" x14ac:dyDescent="0.2">
      <c r="A1784" s="353" t="s">
        <v>5923</v>
      </c>
      <c r="B1784" s="21" t="s">
        <v>1193</v>
      </c>
      <c r="C1784" s="21" t="s">
        <v>1917</v>
      </c>
      <c r="D1784" s="21" t="s">
        <v>7058</v>
      </c>
      <c r="E1784" s="356"/>
      <c r="F1784" s="308">
        <v>500</v>
      </c>
    </row>
    <row r="1785" spans="1:6" s="291" customFormat="1" x14ac:dyDescent="0.2">
      <c r="A1785" s="303">
        <v>53</v>
      </c>
      <c r="B1785" s="304" t="s">
        <v>59</v>
      </c>
      <c r="C1785" s="304"/>
      <c r="D1785" s="304"/>
      <c r="E1785" s="352"/>
      <c r="F1785" s="355"/>
    </row>
    <row r="1786" spans="1:6" s="292" customFormat="1" x14ac:dyDescent="0.2">
      <c r="A1786" s="353" t="s">
        <v>4973</v>
      </c>
      <c r="B1786" s="335" t="s">
        <v>620</v>
      </c>
      <c r="C1786" s="335" t="s">
        <v>726</v>
      </c>
      <c r="D1786" s="335" t="s">
        <v>2909</v>
      </c>
      <c r="E1786" s="356">
        <v>1400</v>
      </c>
      <c r="F1786" s="308">
        <f t="shared" ref="F1786:F1802" si="12">ROUND(E1786+(E1786*1%),-2)</f>
        <v>1400</v>
      </c>
    </row>
    <row r="1787" spans="1:6" s="292" customFormat="1" ht="37.5" x14ac:dyDescent="0.2">
      <c r="A1787" s="353" t="s">
        <v>4974</v>
      </c>
      <c r="B1787" s="21" t="s">
        <v>1917</v>
      </c>
      <c r="C1787" s="21" t="s">
        <v>726</v>
      </c>
      <c r="D1787" s="21" t="s">
        <v>6194</v>
      </c>
      <c r="E1787" s="356">
        <v>4333</v>
      </c>
      <c r="F1787" s="308">
        <f t="shared" si="12"/>
        <v>4400</v>
      </c>
    </row>
    <row r="1788" spans="1:6" s="292" customFormat="1" x14ac:dyDescent="0.2">
      <c r="A1788" s="353" t="s">
        <v>4975</v>
      </c>
      <c r="B1788" s="335" t="s">
        <v>3812</v>
      </c>
      <c r="C1788" s="335" t="s">
        <v>2909</v>
      </c>
      <c r="D1788" s="335" t="s">
        <v>652</v>
      </c>
      <c r="E1788" s="356">
        <v>800</v>
      </c>
      <c r="F1788" s="308">
        <f t="shared" si="12"/>
        <v>800</v>
      </c>
    </row>
    <row r="1789" spans="1:6" s="292" customFormat="1" ht="37.5" x14ac:dyDescent="0.2">
      <c r="A1789" s="553" t="s">
        <v>4976</v>
      </c>
      <c r="B1789" s="524" t="s">
        <v>554</v>
      </c>
      <c r="C1789" s="21" t="s">
        <v>726</v>
      </c>
      <c r="D1789" s="21" t="s">
        <v>7059</v>
      </c>
      <c r="E1789" s="356">
        <v>1000</v>
      </c>
      <c r="F1789" s="308">
        <f t="shared" si="12"/>
        <v>1000</v>
      </c>
    </row>
    <row r="1790" spans="1:6" s="292" customFormat="1" ht="37.5" x14ac:dyDescent="0.2">
      <c r="A1790" s="553"/>
      <c r="B1790" s="524"/>
      <c r="C1790" s="21" t="s">
        <v>3840</v>
      </c>
      <c r="D1790" s="21" t="s">
        <v>7060</v>
      </c>
      <c r="E1790" s="356">
        <v>1400</v>
      </c>
      <c r="F1790" s="308">
        <f t="shared" si="12"/>
        <v>1400</v>
      </c>
    </row>
    <row r="1791" spans="1:6" s="292" customFormat="1" x14ac:dyDescent="0.2">
      <c r="A1791" s="553"/>
      <c r="B1791" s="524"/>
      <c r="C1791" s="21" t="s">
        <v>3841</v>
      </c>
      <c r="D1791" s="21" t="s">
        <v>2909</v>
      </c>
      <c r="E1791" s="356">
        <v>2300</v>
      </c>
      <c r="F1791" s="308">
        <f t="shared" si="12"/>
        <v>2300</v>
      </c>
    </row>
    <row r="1792" spans="1:6" s="292" customFormat="1" x14ac:dyDescent="0.2">
      <c r="A1792" s="353" t="s">
        <v>4977</v>
      </c>
      <c r="B1792" s="21" t="s">
        <v>7048</v>
      </c>
      <c r="C1792" s="21" t="s">
        <v>3812</v>
      </c>
      <c r="D1792" s="21" t="s">
        <v>652</v>
      </c>
      <c r="E1792" s="356">
        <v>350</v>
      </c>
      <c r="F1792" s="308">
        <f t="shared" si="12"/>
        <v>400</v>
      </c>
    </row>
    <row r="1793" spans="1:6" s="292" customFormat="1" ht="37.5" x14ac:dyDescent="0.2">
      <c r="A1793" s="553" t="s">
        <v>4978</v>
      </c>
      <c r="B1793" s="530" t="s">
        <v>3815</v>
      </c>
      <c r="C1793" s="335" t="s">
        <v>2909</v>
      </c>
      <c r="D1793" s="335" t="s">
        <v>7061</v>
      </c>
      <c r="E1793" s="356">
        <v>500</v>
      </c>
      <c r="F1793" s="308">
        <f t="shared" si="12"/>
        <v>500</v>
      </c>
    </row>
    <row r="1794" spans="1:6" s="292" customFormat="1" x14ac:dyDescent="0.2">
      <c r="A1794" s="553"/>
      <c r="B1794" s="530"/>
      <c r="C1794" s="335" t="s">
        <v>7062</v>
      </c>
      <c r="D1794" s="335" t="s">
        <v>726</v>
      </c>
      <c r="E1794" s="356">
        <v>450</v>
      </c>
      <c r="F1794" s="308">
        <f t="shared" si="12"/>
        <v>500</v>
      </c>
    </row>
    <row r="1795" spans="1:6" s="292" customFormat="1" x14ac:dyDescent="0.2">
      <c r="A1795" s="353" t="s">
        <v>4979</v>
      </c>
      <c r="B1795" s="335" t="s">
        <v>609</v>
      </c>
      <c r="C1795" s="335" t="s">
        <v>7063</v>
      </c>
      <c r="D1795" s="21" t="s">
        <v>2909</v>
      </c>
      <c r="E1795" s="356">
        <v>500</v>
      </c>
      <c r="F1795" s="308">
        <f t="shared" si="12"/>
        <v>500</v>
      </c>
    </row>
    <row r="1796" spans="1:6" s="292" customFormat="1" ht="37.5" x14ac:dyDescent="0.2">
      <c r="A1796" s="353" t="s">
        <v>4980</v>
      </c>
      <c r="B1796" s="335" t="s">
        <v>3863</v>
      </c>
      <c r="C1796" s="335" t="s">
        <v>7064</v>
      </c>
      <c r="D1796" s="21" t="s">
        <v>2047</v>
      </c>
      <c r="E1796" s="356">
        <v>500</v>
      </c>
      <c r="F1796" s="308">
        <f t="shared" si="12"/>
        <v>500</v>
      </c>
    </row>
    <row r="1797" spans="1:6" s="292" customFormat="1" x14ac:dyDescent="0.2">
      <c r="A1797" s="553" t="s">
        <v>4981</v>
      </c>
      <c r="B1797" s="524" t="s">
        <v>617</v>
      </c>
      <c r="C1797" s="335" t="s">
        <v>645</v>
      </c>
      <c r="D1797" s="21" t="s">
        <v>3837</v>
      </c>
      <c r="E1797" s="356">
        <v>800</v>
      </c>
      <c r="F1797" s="308">
        <f t="shared" si="12"/>
        <v>800</v>
      </c>
    </row>
    <row r="1798" spans="1:6" s="292" customFormat="1" x14ac:dyDescent="0.2">
      <c r="A1798" s="553"/>
      <c r="B1798" s="524"/>
      <c r="C1798" s="21" t="s">
        <v>3837</v>
      </c>
      <c r="D1798" s="21" t="s">
        <v>2909</v>
      </c>
      <c r="E1798" s="356">
        <v>700</v>
      </c>
      <c r="F1798" s="308">
        <f t="shared" si="12"/>
        <v>700</v>
      </c>
    </row>
    <row r="1799" spans="1:6" s="292" customFormat="1" ht="37.5" x14ac:dyDescent="0.2">
      <c r="A1799" s="353" t="s">
        <v>5967</v>
      </c>
      <c r="B1799" s="335" t="s">
        <v>3813</v>
      </c>
      <c r="C1799" s="335" t="s">
        <v>645</v>
      </c>
      <c r="D1799" s="335" t="s">
        <v>7065</v>
      </c>
      <c r="E1799" s="356">
        <v>450</v>
      </c>
      <c r="F1799" s="308">
        <f t="shared" si="12"/>
        <v>500</v>
      </c>
    </row>
    <row r="1800" spans="1:6" s="292" customFormat="1" ht="37.5" x14ac:dyDescent="0.2">
      <c r="A1800" s="553" t="s">
        <v>4982</v>
      </c>
      <c r="B1800" s="530" t="s">
        <v>7066</v>
      </c>
      <c r="C1800" s="335" t="s">
        <v>617</v>
      </c>
      <c r="D1800" s="335" t="s">
        <v>7067</v>
      </c>
      <c r="E1800" s="356">
        <v>500</v>
      </c>
      <c r="F1800" s="308">
        <f t="shared" si="12"/>
        <v>500</v>
      </c>
    </row>
    <row r="1801" spans="1:6" s="292" customFormat="1" x14ac:dyDescent="0.2">
      <c r="A1801" s="553"/>
      <c r="B1801" s="530"/>
      <c r="C1801" s="335" t="s">
        <v>201</v>
      </c>
      <c r="D1801" s="335"/>
      <c r="E1801" s="356">
        <v>450</v>
      </c>
      <c r="F1801" s="308">
        <f t="shared" si="12"/>
        <v>500</v>
      </c>
    </row>
    <row r="1802" spans="1:6" s="292" customFormat="1" x14ac:dyDescent="0.2">
      <c r="A1802" s="553"/>
      <c r="B1802" s="530"/>
      <c r="C1802" s="335" t="s">
        <v>617</v>
      </c>
      <c r="D1802" s="335" t="s">
        <v>7068</v>
      </c>
      <c r="E1802" s="356">
        <v>450</v>
      </c>
      <c r="F1802" s="308">
        <f t="shared" si="12"/>
        <v>500</v>
      </c>
    </row>
    <row r="1803" spans="1:6" s="292" customFormat="1" ht="37.5" x14ac:dyDescent="0.2">
      <c r="A1803" s="353" t="s">
        <v>4983</v>
      </c>
      <c r="B1803" s="21" t="s">
        <v>7069</v>
      </c>
      <c r="C1803" s="21" t="s">
        <v>554</v>
      </c>
      <c r="D1803" s="21" t="s">
        <v>7070</v>
      </c>
      <c r="E1803" s="356">
        <v>530</v>
      </c>
      <c r="F1803" s="308">
        <f>ROUND(E1803+(E1803*4%),-2)</f>
        <v>600</v>
      </c>
    </row>
    <row r="1804" spans="1:6" s="292" customFormat="1" ht="37.5" x14ac:dyDescent="0.2">
      <c r="A1804" s="353" t="s">
        <v>4984</v>
      </c>
      <c r="B1804" s="21" t="s">
        <v>7071</v>
      </c>
      <c r="C1804" s="21" t="s">
        <v>554</v>
      </c>
      <c r="D1804" s="21" t="s">
        <v>7072</v>
      </c>
      <c r="E1804" s="356">
        <v>700</v>
      </c>
      <c r="F1804" s="308">
        <f>ROUND(E1804+(E1804*1%),-2)</f>
        <v>700</v>
      </c>
    </row>
    <row r="1805" spans="1:6" s="292" customFormat="1" x14ac:dyDescent="0.2">
      <c r="A1805" s="353" t="s">
        <v>7073</v>
      </c>
      <c r="B1805" s="335" t="s">
        <v>7074</v>
      </c>
      <c r="C1805" s="335" t="s">
        <v>7020</v>
      </c>
      <c r="D1805" s="21" t="s">
        <v>7075</v>
      </c>
      <c r="E1805" s="356">
        <v>300</v>
      </c>
      <c r="F1805" s="308">
        <f>ROUND(E1805+(E1805*1%),-1)</f>
        <v>300</v>
      </c>
    </row>
    <row r="1806" spans="1:6" s="292" customFormat="1" x14ac:dyDescent="0.2">
      <c r="A1806" s="353">
        <v>15</v>
      </c>
      <c r="B1806" s="21" t="s">
        <v>7076</v>
      </c>
      <c r="C1806" s="335" t="s">
        <v>5601</v>
      </c>
      <c r="D1806" s="21" t="s">
        <v>7077</v>
      </c>
      <c r="E1806" s="356">
        <v>300</v>
      </c>
      <c r="F1806" s="308">
        <f>ROUND(E1806+(E1806*1%),-1)</f>
        <v>300</v>
      </c>
    </row>
    <row r="1807" spans="1:6" s="292" customFormat="1" x14ac:dyDescent="0.2">
      <c r="A1807" s="353" t="s">
        <v>7078</v>
      </c>
      <c r="B1807" s="21" t="s">
        <v>7075</v>
      </c>
      <c r="C1807" s="335" t="s">
        <v>7020</v>
      </c>
      <c r="D1807" s="21" t="s">
        <v>652</v>
      </c>
      <c r="E1807" s="356">
        <v>300</v>
      </c>
      <c r="F1807" s="308">
        <f>ROUND(E1807+(E1807*1%),-1)</f>
        <v>300</v>
      </c>
    </row>
    <row r="1808" spans="1:6" s="292" customFormat="1" x14ac:dyDescent="0.2">
      <c r="A1808" s="353" t="s">
        <v>7079</v>
      </c>
      <c r="B1808" s="21" t="s">
        <v>7080</v>
      </c>
      <c r="C1808" s="335" t="s">
        <v>7020</v>
      </c>
      <c r="D1808" s="21" t="s">
        <v>726</v>
      </c>
      <c r="E1808" s="356">
        <v>300</v>
      </c>
      <c r="F1808" s="308">
        <f>ROUND(E1808+(E1808*1%),-1)</f>
        <v>300</v>
      </c>
    </row>
    <row r="1809" spans="1:6" s="292" customFormat="1" x14ac:dyDescent="0.2">
      <c r="A1809" s="353" t="s">
        <v>7081</v>
      </c>
      <c r="B1809" s="21" t="s">
        <v>3831</v>
      </c>
      <c r="C1809" s="21" t="s">
        <v>3812</v>
      </c>
      <c r="D1809" s="21" t="s">
        <v>7082</v>
      </c>
      <c r="E1809" s="356">
        <v>350</v>
      </c>
      <c r="F1809" s="308">
        <f t="shared" ref="F1809:F1823" si="13">ROUND(E1809+(E1809*1%),-2)</f>
        <v>400</v>
      </c>
    </row>
    <row r="1810" spans="1:6" s="292" customFormat="1" ht="37.5" x14ac:dyDescent="0.2">
      <c r="A1810" s="353" t="s">
        <v>7083</v>
      </c>
      <c r="B1810" s="21" t="s">
        <v>3833</v>
      </c>
      <c r="C1810" s="21" t="s">
        <v>7084</v>
      </c>
      <c r="D1810" s="21" t="s">
        <v>7080</v>
      </c>
      <c r="E1810" s="356">
        <v>350</v>
      </c>
      <c r="F1810" s="308">
        <f t="shared" si="13"/>
        <v>400</v>
      </c>
    </row>
    <row r="1811" spans="1:6" s="292" customFormat="1" ht="37.5" x14ac:dyDescent="0.2">
      <c r="A1811" s="553" t="s">
        <v>7085</v>
      </c>
      <c r="B1811" s="524" t="s">
        <v>7086</v>
      </c>
      <c r="C1811" s="21" t="s">
        <v>7087</v>
      </c>
      <c r="D1811" s="21" t="s">
        <v>718</v>
      </c>
      <c r="E1811" s="356">
        <v>550</v>
      </c>
      <c r="F1811" s="308">
        <f t="shared" si="13"/>
        <v>600</v>
      </c>
    </row>
    <row r="1812" spans="1:6" s="292" customFormat="1" ht="38.25" customHeight="1" x14ac:dyDescent="0.2">
      <c r="A1812" s="553"/>
      <c r="B1812" s="524"/>
      <c r="C1812" s="21" t="s">
        <v>569</v>
      </c>
      <c r="D1812" s="21" t="s">
        <v>6194</v>
      </c>
      <c r="E1812" s="356">
        <v>400</v>
      </c>
      <c r="F1812" s="308">
        <f t="shared" si="13"/>
        <v>400</v>
      </c>
    </row>
    <row r="1813" spans="1:6" s="292" customFormat="1" x14ac:dyDescent="0.2">
      <c r="A1813" s="553" t="s">
        <v>7088</v>
      </c>
      <c r="B1813" s="524" t="s">
        <v>658</v>
      </c>
      <c r="C1813" s="658"/>
      <c r="D1813" s="659"/>
      <c r="E1813" s="356"/>
      <c r="F1813" s="308">
        <f t="shared" si="13"/>
        <v>0</v>
      </c>
    </row>
    <row r="1814" spans="1:6" s="292" customFormat="1" x14ac:dyDescent="0.2">
      <c r="A1814" s="553"/>
      <c r="B1814" s="524"/>
      <c r="C1814" s="21" t="s">
        <v>554</v>
      </c>
      <c r="D1814" s="21" t="s">
        <v>7089</v>
      </c>
      <c r="E1814" s="356">
        <v>350</v>
      </c>
      <c r="F1814" s="308">
        <f t="shared" si="13"/>
        <v>400</v>
      </c>
    </row>
    <row r="1815" spans="1:6" s="292" customFormat="1" x14ac:dyDescent="0.2">
      <c r="A1815" s="553"/>
      <c r="B1815" s="524"/>
      <c r="C1815" s="21" t="s">
        <v>554</v>
      </c>
      <c r="D1815" s="21" t="s">
        <v>7090</v>
      </c>
      <c r="E1815" s="356">
        <v>450</v>
      </c>
      <c r="F1815" s="308">
        <f t="shared" si="13"/>
        <v>500</v>
      </c>
    </row>
    <row r="1816" spans="1:6" s="292" customFormat="1" x14ac:dyDescent="0.2">
      <c r="A1816" s="553"/>
      <c r="B1816" s="524"/>
      <c r="C1816" s="524"/>
      <c r="D1816" s="524"/>
      <c r="E1816" s="356"/>
      <c r="F1816" s="308">
        <f t="shared" si="13"/>
        <v>0</v>
      </c>
    </row>
    <row r="1817" spans="1:6" s="292" customFormat="1" x14ac:dyDescent="0.2">
      <c r="A1817" s="553"/>
      <c r="B1817" s="524"/>
      <c r="C1817" s="524"/>
      <c r="D1817" s="524"/>
      <c r="E1817" s="356"/>
      <c r="F1817" s="308">
        <f t="shared" si="13"/>
        <v>0</v>
      </c>
    </row>
    <row r="1818" spans="1:6" s="292" customFormat="1" x14ac:dyDescent="0.2">
      <c r="A1818" s="553"/>
      <c r="B1818" s="524"/>
      <c r="C1818" s="524"/>
      <c r="D1818" s="524"/>
      <c r="E1818" s="356"/>
      <c r="F1818" s="308">
        <f t="shared" si="13"/>
        <v>0</v>
      </c>
    </row>
    <row r="1819" spans="1:6" s="292" customFormat="1" ht="37.5" x14ac:dyDescent="0.2">
      <c r="A1819" s="553"/>
      <c r="B1819" s="524"/>
      <c r="C1819" s="21" t="s">
        <v>554</v>
      </c>
      <c r="D1819" s="21" t="s">
        <v>3850</v>
      </c>
      <c r="E1819" s="356">
        <v>450</v>
      </c>
      <c r="F1819" s="308">
        <f t="shared" si="13"/>
        <v>500</v>
      </c>
    </row>
    <row r="1820" spans="1:6" s="292" customFormat="1" x14ac:dyDescent="0.2">
      <c r="A1820" s="553"/>
      <c r="B1820" s="524"/>
      <c r="C1820" s="658"/>
      <c r="D1820" s="659"/>
      <c r="E1820" s="356"/>
      <c r="F1820" s="308">
        <f t="shared" si="13"/>
        <v>0</v>
      </c>
    </row>
    <row r="1821" spans="1:6" s="292" customFormat="1" x14ac:dyDescent="0.2">
      <c r="A1821" s="553"/>
      <c r="B1821" s="524"/>
      <c r="C1821" s="658"/>
      <c r="D1821" s="659"/>
      <c r="E1821" s="356"/>
      <c r="F1821" s="308">
        <f t="shared" si="13"/>
        <v>0</v>
      </c>
    </row>
    <row r="1822" spans="1:6" s="292" customFormat="1" ht="37.5" x14ac:dyDescent="0.2">
      <c r="A1822" s="553"/>
      <c r="B1822" s="524"/>
      <c r="C1822" s="21" t="s">
        <v>7091</v>
      </c>
      <c r="D1822" s="21" t="s">
        <v>7092</v>
      </c>
      <c r="E1822" s="356">
        <v>489.99999999999994</v>
      </c>
      <c r="F1822" s="308">
        <f t="shared" si="13"/>
        <v>500</v>
      </c>
    </row>
    <row r="1823" spans="1:6" s="292" customFormat="1" ht="37.5" x14ac:dyDescent="0.2">
      <c r="A1823" s="553"/>
      <c r="B1823" s="524"/>
      <c r="C1823" s="21" t="s">
        <v>7093</v>
      </c>
      <c r="D1823" s="21" t="s">
        <v>7094</v>
      </c>
      <c r="E1823" s="356">
        <v>550</v>
      </c>
      <c r="F1823" s="308">
        <f t="shared" si="13"/>
        <v>600</v>
      </c>
    </row>
    <row r="1824" spans="1:6" s="291" customFormat="1" x14ac:dyDescent="0.2">
      <c r="A1824" s="303">
        <v>54</v>
      </c>
      <c r="B1824" s="304" t="s">
        <v>60</v>
      </c>
      <c r="C1824" s="304"/>
      <c r="D1824" s="304"/>
      <c r="E1824" s="352"/>
      <c r="F1824" s="355"/>
    </row>
    <row r="1825" spans="1:6" s="292" customFormat="1" x14ac:dyDescent="0.2">
      <c r="A1825" s="553" t="s">
        <v>4985</v>
      </c>
      <c r="B1825" s="524" t="s">
        <v>7095</v>
      </c>
      <c r="C1825" s="335" t="s">
        <v>2935</v>
      </c>
      <c r="D1825" s="335" t="s">
        <v>7096</v>
      </c>
      <c r="E1825" s="356">
        <v>1900</v>
      </c>
      <c r="F1825" s="308">
        <v>1900</v>
      </c>
    </row>
    <row r="1826" spans="1:6" s="292" customFormat="1" x14ac:dyDescent="0.2">
      <c r="A1826" s="553"/>
      <c r="B1826" s="524"/>
      <c r="C1826" s="335"/>
      <c r="D1826" s="335"/>
      <c r="E1826" s="356"/>
      <c r="F1826" s="308"/>
    </row>
    <row r="1827" spans="1:6" s="292" customFormat="1" x14ac:dyDescent="0.2">
      <c r="A1827" s="553"/>
      <c r="B1827" s="524"/>
      <c r="C1827" s="335"/>
      <c r="D1827" s="335"/>
      <c r="E1827" s="356"/>
      <c r="F1827" s="308"/>
    </row>
    <row r="1828" spans="1:6" s="292" customFormat="1" x14ac:dyDescent="0.2">
      <c r="A1828" s="553" t="s">
        <v>4986</v>
      </c>
      <c r="B1828" s="524" t="s">
        <v>2911</v>
      </c>
      <c r="C1828" s="21" t="s">
        <v>2904</v>
      </c>
      <c r="D1828" s="21" t="s">
        <v>7097</v>
      </c>
      <c r="E1828" s="356">
        <v>650</v>
      </c>
      <c r="F1828" s="308">
        <v>650</v>
      </c>
    </row>
    <row r="1829" spans="1:6" s="292" customFormat="1" ht="37.5" x14ac:dyDescent="0.2">
      <c r="A1829" s="553"/>
      <c r="B1829" s="524"/>
      <c r="C1829" s="21" t="s">
        <v>7097</v>
      </c>
      <c r="D1829" s="21" t="s">
        <v>7098</v>
      </c>
      <c r="E1829" s="356">
        <v>600</v>
      </c>
      <c r="F1829" s="308">
        <v>600</v>
      </c>
    </row>
    <row r="1830" spans="1:6" s="292" customFormat="1" x14ac:dyDescent="0.2">
      <c r="A1830" s="553"/>
      <c r="B1830" s="524"/>
      <c r="C1830" s="21"/>
      <c r="D1830" s="21"/>
      <c r="E1830" s="356"/>
      <c r="F1830" s="308"/>
    </row>
    <row r="1831" spans="1:6" s="292" customFormat="1" x14ac:dyDescent="0.2">
      <c r="A1831" s="553"/>
      <c r="B1831" s="524"/>
      <c r="C1831" s="21"/>
      <c r="D1831" s="21"/>
      <c r="E1831" s="356"/>
      <c r="F1831" s="308"/>
    </row>
    <row r="1832" spans="1:6" s="292" customFormat="1" ht="37.5" x14ac:dyDescent="0.2">
      <c r="A1832" s="353" t="s">
        <v>4987</v>
      </c>
      <c r="B1832" s="302" t="s">
        <v>2914</v>
      </c>
      <c r="C1832" s="21" t="s">
        <v>7099</v>
      </c>
      <c r="D1832" s="21" t="s">
        <v>2913</v>
      </c>
      <c r="E1832" s="356">
        <v>1200</v>
      </c>
      <c r="F1832" s="308">
        <v>1200</v>
      </c>
    </row>
    <row r="1833" spans="1:6" s="292" customFormat="1" x14ac:dyDescent="0.2">
      <c r="A1833" s="353" t="s">
        <v>4988</v>
      </c>
      <c r="B1833" s="302" t="s">
        <v>2919</v>
      </c>
      <c r="C1833" s="21" t="s">
        <v>2935</v>
      </c>
      <c r="D1833" s="21" t="s">
        <v>2918</v>
      </c>
      <c r="E1833" s="356">
        <v>450</v>
      </c>
      <c r="F1833" s="308">
        <v>450</v>
      </c>
    </row>
    <row r="1834" spans="1:6" s="292" customFormat="1" ht="37.5" x14ac:dyDescent="0.2">
      <c r="A1834" s="353" t="s">
        <v>4989</v>
      </c>
      <c r="B1834" s="302" t="s">
        <v>7100</v>
      </c>
      <c r="C1834" s="21" t="s">
        <v>2904</v>
      </c>
      <c r="D1834" s="21" t="s">
        <v>7101</v>
      </c>
      <c r="E1834" s="356">
        <v>450</v>
      </c>
      <c r="F1834" s="308">
        <v>450</v>
      </c>
    </row>
    <row r="1835" spans="1:6" s="292" customFormat="1" ht="37.5" x14ac:dyDescent="0.2">
      <c r="A1835" s="553" t="s">
        <v>4990</v>
      </c>
      <c r="B1835" s="554" t="s">
        <v>2924</v>
      </c>
      <c r="C1835" s="21" t="s">
        <v>7102</v>
      </c>
      <c r="D1835" s="21" t="s">
        <v>7103</v>
      </c>
      <c r="E1835" s="356"/>
      <c r="F1835" s="308">
        <v>350</v>
      </c>
    </row>
    <row r="1836" spans="1:6" s="292" customFormat="1" x14ac:dyDescent="0.2">
      <c r="A1836" s="553"/>
      <c r="B1836" s="554"/>
      <c r="C1836" s="21"/>
      <c r="D1836" s="21"/>
      <c r="E1836" s="356"/>
      <c r="F1836" s="308">
        <v>0</v>
      </c>
    </row>
    <row r="1837" spans="1:6" s="292" customFormat="1" ht="37.5" x14ac:dyDescent="0.2">
      <c r="A1837" s="353" t="s">
        <v>4991</v>
      </c>
      <c r="B1837" s="21" t="s">
        <v>2927</v>
      </c>
      <c r="C1837" s="21" t="s">
        <v>2904</v>
      </c>
      <c r="D1837" s="21" t="s">
        <v>2926</v>
      </c>
      <c r="E1837" s="356">
        <v>300</v>
      </c>
      <c r="F1837" s="308">
        <v>300</v>
      </c>
    </row>
    <row r="1838" spans="1:6" s="292" customFormat="1" ht="37.5" x14ac:dyDescent="0.2">
      <c r="A1838" s="553" t="s">
        <v>4992</v>
      </c>
      <c r="B1838" s="554" t="s">
        <v>7104</v>
      </c>
      <c r="C1838" s="21" t="s">
        <v>7105</v>
      </c>
      <c r="D1838" s="21" t="s">
        <v>2933</v>
      </c>
      <c r="E1838" s="356"/>
      <c r="F1838" s="308">
        <v>400</v>
      </c>
    </row>
    <row r="1839" spans="1:6" s="292" customFormat="1" x14ac:dyDescent="0.2">
      <c r="A1839" s="553"/>
      <c r="B1839" s="554"/>
      <c r="C1839" s="21" t="s">
        <v>7106</v>
      </c>
      <c r="D1839" s="21" t="s">
        <v>2935</v>
      </c>
      <c r="E1839" s="356"/>
      <c r="F1839" s="308">
        <v>400</v>
      </c>
    </row>
    <row r="1840" spans="1:6" s="292" customFormat="1" x14ac:dyDescent="0.2">
      <c r="A1840" s="553"/>
      <c r="B1840" s="554"/>
      <c r="C1840" s="21" t="s">
        <v>2933</v>
      </c>
      <c r="D1840" s="21" t="s">
        <v>1108</v>
      </c>
      <c r="E1840" s="356"/>
      <c r="F1840" s="308">
        <v>400</v>
      </c>
    </row>
    <row r="1841" spans="1:6" s="292" customFormat="1" ht="37.5" x14ac:dyDescent="0.2">
      <c r="A1841" s="353" t="s">
        <v>4993</v>
      </c>
      <c r="B1841" s="302" t="s">
        <v>2936</v>
      </c>
      <c r="C1841" s="21" t="s">
        <v>2935</v>
      </c>
      <c r="D1841" s="21" t="s">
        <v>1108</v>
      </c>
      <c r="E1841" s="356"/>
      <c r="F1841" s="308">
        <v>350</v>
      </c>
    </row>
    <row r="1842" spans="1:6" s="292" customFormat="1" ht="37.5" x14ac:dyDescent="0.2">
      <c r="A1842" s="353" t="s">
        <v>5968</v>
      </c>
      <c r="B1842" s="302" t="s">
        <v>7107</v>
      </c>
      <c r="C1842" s="21" t="s">
        <v>2935</v>
      </c>
      <c r="D1842" s="21" t="s">
        <v>7108</v>
      </c>
      <c r="E1842" s="356">
        <v>400</v>
      </c>
      <c r="F1842" s="308">
        <v>400</v>
      </c>
    </row>
    <row r="1843" spans="1:6" s="292" customFormat="1" ht="37.5" x14ac:dyDescent="0.2">
      <c r="A1843" s="353" t="s">
        <v>4994</v>
      </c>
      <c r="B1843" s="302" t="s">
        <v>7109</v>
      </c>
      <c r="C1843" s="21" t="s">
        <v>2935</v>
      </c>
      <c r="D1843" s="21" t="s">
        <v>7110</v>
      </c>
      <c r="E1843" s="356">
        <v>400</v>
      </c>
      <c r="F1843" s="308">
        <v>400</v>
      </c>
    </row>
    <row r="1844" spans="1:6" s="292" customFormat="1" ht="37.5" x14ac:dyDescent="0.2">
      <c r="A1844" s="353" t="s">
        <v>4995</v>
      </c>
      <c r="B1844" s="302" t="s">
        <v>7111</v>
      </c>
      <c r="C1844" s="21" t="s">
        <v>2935</v>
      </c>
      <c r="D1844" s="21" t="s">
        <v>789</v>
      </c>
      <c r="E1844" s="356"/>
      <c r="F1844" s="308">
        <v>400</v>
      </c>
    </row>
    <row r="1845" spans="1:6" s="292" customFormat="1" x14ac:dyDescent="0.2">
      <c r="A1845" s="553" t="s">
        <v>4996</v>
      </c>
      <c r="B1845" s="524" t="s">
        <v>628</v>
      </c>
      <c r="C1845" s="21" t="s">
        <v>626</v>
      </c>
      <c r="D1845" s="21" t="s">
        <v>2951</v>
      </c>
      <c r="E1845" s="356">
        <v>2500</v>
      </c>
      <c r="F1845" s="308">
        <v>2500</v>
      </c>
    </row>
    <row r="1846" spans="1:6" s="292" customFormat="1" x14ac:dyDescent="0.2">
      <c r="A1846" s="553"/>
      <c r="B1846" s="524"/>
      <c r="C1846" s="21"/>
      <c r="D1846" s="21"/>
      <c r="E1846" s="356"/>
      <c r="F1846" s="308"/>
    </row>
    <row r="1847" spans="1:6" s="292" customFormat="1" x14ac:dyDescent="0.2">
      <c r="A1847" s="553"/>
      <c r="B1847" s="524"/>
      <c r="C1847" s="21" t="s">
        <v>2951</v>
      </c>
      <c r="D1847" s="21" t="s">
        <v>7112</v>
      </c>
      <c r="E1847" s="356">
        <v>2300</v>
      </c>
      <c r="F1847" s="308">
        <v>2300</v>
      </c>
    </row>
    <row r="1848" spans="1:6" s="292" customFormat="1" x14ac:dyDescent="0.2">
      <c r="A1848" s="553"/>
      <c r="B1848" s="524"/>
      <c r="C1848" s="21" t="s">
        <v>7112</v>
      </c>
      <c r="D1848" s="21" t="s">
        <v>1108</v>
      </c>
      <c r="E1848" s="356">
        <v>800</v>
      </c>
      <c r="F1848" s="308">
        <v>800</v>
      </c>
    </row>
    <row r="1849" spans="1:6" s="292" customFormat="1" x14ac:dyDescent="0.2">
      <c r="A1849" s="553" t="s">
        <v>4997</v>
      </c>
      <c r="B1849" s="524" t="s">
        <v>2956</v>
      </c>
      <c r="C1849" s="524" t="s">
        <v>2954</v>
      </c>
      <c r="D1849" s="524"/>
      <c r="E1849" s="356">
        <v>2600</v>
      </c>
      <c r="F1849" s="308">
        <v>2600</v>
      </c>
    </row>
    <row r="1850" spans="1:6" s="292" customFormat="1" x14ac:dyDescent="0.2">
      <c r="A1850" s="553"/>
      <c r="B1850" s="524"/>
      <c r="C1850" s="524" t="s">
        <v>2955</v>
      </c>
      <c r="D1850" s="524"/>
      <c r="E1850" s="356">
        <v>2300</v>
      </c>
      <c r="F1850" s="308">
        <v>2300</v>
      </c>
    </row>
    <row r="1851" spans="1:6" s="292" customFormat="1" x14ac:dyDescent="0.2">
      <c r="A1851" s="353" t="s">
        <v>4998</v>
      </c>
      <c r="B1851" s="21" t="s">
        <v>7113</v>
      </c>
      <c r="C1851" s="21" t="s">
        <v>7114</v>
      </c>
      <c r="D1851" s="21" t="s">
        <v>726</v>
      </c>
      <c r="E1851" s="356"/>
      <c r="F1851" s="308">
        <v>900</v>
      </c>
    </row>
    <row r="1852" spans="1:6" s="292" customFormat="1" x14ac:dyDescent="0.2">
      <c r="A1852" s="353" t="s">
        <v>4999</v>
      </c>
      <c r="B1852" s="21" t="s">
        <v>2967</v>
      </c>
      <c r="C1852" s="21" t="s">
        <v>2961</v>
      </c>
      <c r="D1852" s="21" t="s">
        <v>789</v>
      </c>
      <c r="E1852" s="356"/>
      <c r="F1852" s="308">
        <v>400</v>
      </c>
    </row>
    <row r="1853" spans="1:6" s="292" customFormat="1" x14ac:dyDescent="0.2">
      <c r="A1853" s="353"/>
      <c r="B1853" s="21"/>
      <c r="C1853" s="21"/>
      <c r="D1853" s="21"/>
      <c r="E1853" s="356"/>
      <c r="F1853" s="308">
        <v>400</v>
      </c>
    </row>
    <row r="1854" spans="1:6" s="292" customFormat="1" x14ac:dyDescent="0.2">
      <c r="A1854" s="353" t="s">
        <v>5000</v>
      </c>
      <c r="B1854" s="21" t="s">
        <v>2966</v>
      </c>
      <c r="C1854" s="21" t="s">
        <v>2965</v>
      </c>
      <c r="D1854" s="21" t="s">
        <v>726</v>
      </c>
      <c r="E1854" s="356"/>
      <c r="F1854" s="308">
        <v>400</v>
      </c>
    </row>
    <row r="1855" spans="1:6" s="292" customFormat="1" x14ac:dyDescent="0.2">
      <c r="A1855" s="353" t="s">
        <v>5001</v>
      </c>
      <c r="B1855" s="21" t="s">
        <v>2969</v>
      </c>
      <c r="C1855" s="21" t="s">
        <v>2968</v>
      </c>
      <c r="D1855" s="21" t="s">
        <v>789</v>
      </c>
      <c r="E1855" s="356"/>
      <c r="F1855" s="308">
        <v>400</v>
      </c>
    </row>
    <row r="1856" spans="1:6" s="292" customFormat="1" x14ac:dyDescent="0.2">
      <c r="A1856" s="353" t="s">
        <v>5002</v>
      </c>
      <c r="B1856" s="21" t="s">
        <v>2976</v>
      </c>
      <c r="C1856" s="524" t="s">
        <v>205</v>
      </c>
      <c r="D1856" s="524"/>
      <c r="E1856" s="301"/>
      <c r="F1856" s="308">
        <v>400</v>
      </c>
    </row>
    <row r="1857" spans="1:6" s="292" customFormat="1" ht="37.5" x14ac:dyDescent="0.2">
      <c r="A1857" s="353" t="s">
        <v>5969</v>
      </c>
      <c r="B1857" s="21" t="s">
        <v>7115</v>
      </c>
      <c r="C1857" s="524" t="s">
        <v>205</v>
      </c>
      <c r="D1857" s="524"/>
      <c r="E1857" s="356"/>
      <c r="F1857" s="308">
        <v>400</v>
      </c>
    </row>
    <row r="1858" spans="1:6" s="292" customFormat="1" ht="37.5" x14ac:dyDescent="0.2">
      <c r="A1858" s="353" t="s">
        <v>5003</v>
      </c>
      <c r="B1858" s="21" t="s">
        <v>2986</v>
      </c>
      <c r="C1858" s="21" t="s">
        <v>2982</v>
      </c>
      <c r="D1858" s="21" t="s">
        <v>2980</v>
      </c>
      <c r="E1858" s="356"/>
      <c r="F1858" s="308">
        <v>400</v>
      </c>
    </row>
    <row r="1859" spans="1:6" s="292" customFormat="1" x14ac:dyDescent="0.2">
      <c r="A1859" s="353" t="s">
        <v>5004</v>
      </c>
      <c r="B1859" s="21" t="s">
        <v>2987</v>
      </c>
      <c r="C1859" s="21" t="s">
        <v>2984</v>
      </c>
      <c r="D1859" s="21" t="s">
        <v>2985</v>
      </c>
      <c r="E1859" s="356"/>
      <c r="F1859" s="308">
        <v>400</v>
      </c>
    </row>
    <row r="1860" spans="1:6" s="292" customFormat="1" x14ac:dyDescent="0.2">
      <c r="A1860" s="353" t="s">
        <v>5005</v>
      </c>
      <c r="B1860" s="21" t="s">
        <v>2988</v>
      </c>
      <c r="C1860" s="21" t="s">
        <v>2985</v>
      </c>
      <c r="D1860" s="21" t="s">
        <v>2713</v>
      </c>
      <c r="E1860" s="356"/>
      <c r="F1860" s="308">
        <v>400</v>
      </c>
    </row>
    <row r="1861" spans="1:6" s="293" customFormat="1" x14ac:dyDescent="0.2">
      <c r="A1861" s="39" t="s">
        <v>6288</v>
      </c>
      <c r="B1861" s="91" t="s">
        <v>61</v>
      </c>
      <c r="C1861" s="91"/>
      <c r="D1861" s="91"/>
      <c r="E1861" s="391"/>
      <c r="F1861" s="392"/>
    </row>
    <row r="1862" spans="1:6" s="293" customFormat="1" x14ac:dyDescent="0.2">
      <c r="A1862" s="576" t="s">
        <v>5025</v>
      </c>
      <c r="B1862" s="574" t="s">
        <v>473</v>
      </c>
      <c r="C1862" s="118" t="s">
        <v>2812</v>
      </c>
      <c r="D1862" s="118" t="s">
        <v>2796</v>
      </c>
      <c r="E1862" s="393">
        <v>750</v>
      </c>
      <c r="F1862" s="356">
        <v>750</v>
      </c>
    </row>
    <row r="1863" spans="1:6" s="293" customFormat="1" x14ac:dyDescent="0.2">
      <c r="A1863" s="576"/>
      <c r="B1863" s="574"/>
      <c r="C1863" s="118" t="s">
        <v>2796</v>
      </c>
      <c r="D1863" s="118" t="s">
        <v>6289</v>
      </c>
      <c r="E1863" s="393">
        <v>600</v>
      </c>
      <c r="F1863" s="356">
        <v>600</v>
      </c>
    </row>
    <row r="1864" spans="1:6" s="293" customFormat="1" x14ac:dyDescent="0.2">
      <c r="A1864" s="576"/>
      <c r="B1864" s="574"/>
      <c r="C1864" s="118" t="s">
        <v>6289</v>
      </c>
      <c r="D1864" s="118" t="s">
        <v>2752</v>
      </c>
      <c r="E1864" s="393">
        <v>800</v>
      </c>
      <c r="F1864" s="356">
        <v>800</v>
      </c>
    </row>
    <row r="1865" spans="1:6" s="293" customFormat="1" x14ac:dyDescent="0.2">
      <c r="A1865" s="576"/>
      <c r="B1865" s="574"/>
      <c r="C1865" s="118" t="s">
        <v>2752</v>
      </c>
      <c r="D1865" s="118" t="s">
        <v>93</v>
      </c>
      <c r="E1865" s="393">
        <v>600</v>
      </c>
      <c r="F1865" s="356">
        <v>600</v>
      </c>
    </row>
    <row r="1866" spans="1:6" s="293" customFormat="1" x14ac:dyDescent="0.2">
      <c r="A1866" s="576" t="s">
        <v>5026</v>
      </c>
      <c r="B1866" s="574" t="s">
        <v>187</v>
      </c>
      <c r="C1866" s="118" t="s">
        <v>1108</v>
      </c>
      <c r="D1866" s="118" t="s">
        <v>2748</v>
      </c>
      <c r="E1866" s="393">
        <v>600</v>
      </c>
      <c r="F1866" s="356">
        <v>600</v>
      </c>
    </row>
    <row r="1867" spans="1:6" s="293" customFormat="1" x14ac:dyDescent="0.2">
      <c r="A1867" s="576"/>
      <c r="B1867" s="574"/>
      <c r="C1867" s="118" t="s">
        <v>2748</v>
      </c>
      <c r="D1867" s="118" t="s">
        <v>6290</v>
      </c>
      <c r="E1867" s="393">
        <v>700</v>
      </c>
      <c r="F1867" s="356">
        <v>700</v>
      </c>
    </row>
    <row r="1868" spans="1:6" s="293" customFormat="1" x14ac:dyDescent="0.2">
      <c r="A1868" s="576"/>
      <c r="B1868" s="574"/>
      <c r="C1868" s="118" t="s">
        <v>6290</v>
      </c>
      <c r="D1868" s="118" t="s">
        <v>93</v>
      </c>
      <c r="E1868" s="393"/>
      <c r="F1868" s="356">
        <v>700</v>
      </c>
    </row>
    <row r="1869" spans="1:6" s="293" customFormat="1" x14ac:dyDescent="0.2">
      <c r="A1869" s="576" t="s">
        <v>5027</v>
      </c>
      <c r="B1869" s="574" t="s">
        <v>6291</v>
      </c>
      <c r="C1869" s="118" t="s">
        <v>2726</v>
      </c>
      <c r="D1869" s="118" t="s">
        <v>2797</v>
      </c>
      <c r="E1869" s="393">
        <v>850</v>
      </c>
      <c r="F1869" s="356">
        <v>850</v>
      </c>
    </row>
    <row r="1870" spans="1:6" s="293" customFormat="1" x14ac:dyDescent="0.2">
      <c r="A1870" s="576"/>
      <c r="B1870" s="574"/>
      <c r="C1870" s="574" t="s">
        <v>2797</v>
      </c>
      <c r="D1870" s="574" t="s">
        <v>2787</v>
      </c>
      <c r="E1870" s="575">
        <v>500</v>
      </c>
      <c r="F1870" s="555">
        <v>500</v>
      </c>
    </row>
    <row r="1871" spans="1:6" s="293" customFormat="1" x14ac:dyDescent="0.2">
      <c r="A1871" s="576"/>
      <c r="B1871" s="574"/>
      <c r="C1871" s="574"/>
      <c r="D1871" s="574"/>
      <c r="E1871" s="575"/>
      <c r="F1871" s="555"/>
    </row>
    <row r="1872" spans="1:6" s="293" customFormat="1" x14ac:dyDescent="0.2">
      <c r="A1872" s="576" t="s">
        <v>5028</v>
      </c>
      <c r="B1872" s="574" t="s">
        <v>6292</v>
      </c>
      <c r="C1872" s="574" t="s">
        <v>1108</v>
      </c>
      <c r="D1872" s="574" t="s">
        <v>6293</v>
      </c>
      <c r="E1872" s="575">
        <v>1800</v>
      </c>
      <c r="F1872" s="555">
        <v>1800</v>
      </c>
    </row>
    <row r="1873" spans="1:6" s="293" customFormat="1" x14ac:dyDescent="0.2">
      <c r="A1873" s="576"/>
      <c r="B1873" s="574"/>
      <c r="C1873" s="574"/>
      <c r="D1873" s="574"/>
      <c r="E1873" s="575"/>
      <c r="F1873" s="555"/>
    </row>
    <row r="1874" spans="1:6" s="293" customFormat="1" x14ac:dyDescent="0.2">
      <c r="A1874" s="576"/>
      <c r="B1874" s="574"/>
      <c r="C1874" s="118" t="s">
        <v>6294</v>
      </c>
      <c r="D1874" s="118" t="s">
        <v>2725</v>
      </c>
      <c r="E1874" s="393">
        <v>4000</v>
      </c>
      <c r="F1874" s="356">
        <v>4000</v>
      </c>
    </row>
    <row r="1875" spans="1:6" s="293" customFormat="1" x14ac:dyDescent="0.2">
      <c r="A1875" s="576"/>
      <c r="B1875" s="574"/>
      <c r="C1875" s="118" t="s">
        <v>2725</v>
      </c>
      <c r="D1875" s="118" t="s">
        <v>2726</v>
      </c>
      <c r="E1875" s="393">
        <v>1500</v>
      </c>
      <c r="F1875" s="356">
        <v>1500</v>
      </c>
    </row>
    <row r="1876" spans="1:6" s="293" customFormat="1" ht="37.5" x14ac:dyDescent="0.2">
      <c r="A1876" s="394" t="s">
        <v>5029</v>
      </c>
      <c r="B1876" s="118" t="s">
        <v>6295</v>
      </c>
      <c r="C1876" s="118" t="s">
        <v>473</v>
      </c>
      <c r="D1876" s="118" t="s">
        <v>5707</v>
      </c>
      <c r="E1876" s="393">
        <v>600</v>
      </c>
      <c r="F1876" s="356">
        <v>600</v>
      </c>
    </row>
    <row r="1877" spans="1:6" s="293" customFormat="1" ht="56.25" x14ac:dyDescent="0.2">
      <c r="A1877" s="576" t="s">
        <v>5030</v>
      </c>
      <c r="B1877" s="574" t="s">
        <v>240</v>
      </c>
      <c r="C1877" s="118" t="s">
        <v>2693</v>
      </c>
      <c r="D1877" s="118" t="s">
        <v>6296</v>
      </c>
      <c r="E1877" s="393">
        <v>1300</v>
      </c>
      <c r="F1877" s="356">
        <v>1300</v>
      </c>
    </row>
    <row r="1878" spans="1:6" s="293" customFormat="1" ht="37.5" x14ac:dyDescent="0.2">
      <c r="A1878" s="576"/>
      <c r="B1878" s="574"/>
      <c r="C1878" s="118" t="s">
        <v>6296</v>
      </c>
      <c r="D1878" s="118" t="s">
        <v>2703</v>
      </c>
      <c r="E1878" s="393">
        <v>600</v>
      </c>
      <c r="F1878" s="356">
        <v>600</v>
      </c>
    </row>
    <row r="1879" spans="1:6" s="293" customFormat="1" x14ac:dyDescent="0.2">
      <c r="A1879" s="576"/>
      <c r="B1879" s="574"/>
      <c r="C1879" s="574" t="s">
        <v>2703</v>
      </c>
      <c r="D1879" s="574" t="s">
        <v>2787</v>
      </c>
      <c r="E1879" s="575">
        <v>500</v>
      </c>
      <c r="F1879" s="555">
        <v>500</v>
      </c>
    </row>
    <row r="1880" spans="1:6" s="293" customFormat="1" x14ac:dyDescent="0.2">
      <c r="A1880" s="576"/>
      <c r="B1880" s="574"/>
      <c r="C1880" s="574"/>
      <c r="D1880" s="574"/>
      <c r="E1880" s="575"/>
      <c r="F1880" s="555"/>
    </row>
    <row r="1881" spans="1:6" s="293" customFormat="1" x14ac:dyDescent="0.2">
      <c r="A1881" s="576"/>
      <c r="B1881" s="574"/>
      <c r="C1881" s="574"/>
      <c r="D1881" s="574"/>
      <c r="E1881" s="575"/>
      <c r="F1881" s="555"/>
    </row>
    <row r="1882" spans="1:6" s="293" customFormat="1" x14ac:dyDescent="0.2">
      <c r="A1882" s="576" t="s">
        <v>5031</v>
      </c>
      <c r="B1882" s="574" t="s">
        <v>2800</v>
      </c>
      <c r="C1882" s="118" t="s">
        <v>789</v>
      </c>
      <c r="D1882" s="118" t="s">
        <v>2802</v>
      </c>
      <c r="E1882" s="393">
        <v>400</v>
      </c>
      <c r="F1882" s="356">
        <v>400</v>
      </c>
    </row>
    <row r="1883" spans="1:6" s="293" customFormat="1" x14ac:dyDescent="0.2">
      <c r="A1883" s="576"/>
      <c r="B1883" s="574"/>
      <c r="C1883" s="574" t="s">
        <v>2802</v>
      </c>
      <c r="D1883" s="574" t="s">
        <v>6297</v>
      </c>
      <c r="E1883" s="575">
        <v>550</v>
      </c>
      <c r="F1883" s="555">
        <v>550</v>
      </c>
    </row>
    <row r="1884" spans="1:6" s="293" customFormat="1" x14ac:dyDescent="0.2">
      <c r="A1884" s="576"/>
      <c r="B1884" s="574"/>
      <c r="C1884" s="574"/>
      <c r="D1884" s="574"/>
      <c r="E1884" s="575"/>
      <c r="F1884" s="555"/>
    </row>
    <row r="1885" spans="1:6" s="293" customFormat="1" ht="37.5" x14ac:dyDescent="0.2">
      <c r="A1885" s="576"/>
      <c r="B1885" s="574"/>
      <c r="C1885" s="118" t="s">
        <v>6298</v>
      </c>
      <c r="D1885" s="118" t="s">
        <v>473</v>
      </c>
      <c r="E1885" s="393">
        <v>400</v>
      </c>
      <c r="F1885" s="356">
        <v>400</v>
      </c>
    </row>
    <row r="1886" spans="1:6" s="293" customFormat="1" ht="37.5" x14ac:dyDescent="0.2">
      <c r="A1886" s="394" t="s">
        <v>5032</v>
      </c>
      <c r="B1886" s="118" t="s">
        <v>6299</v>
      </c>
      <c r="C1886" s="118" t="s">
        <v>187</v>
      </c>
      <c r="D1886" s="118" t="s">
        <v>546</v>
      </c>
      <c r="E1886" s="393">
        <v>300</v>
      </c>
      <c r="F1886" s="356">
        <v>300</v>
      </c>
    </row>
    <row r="1887" spans="1:6" s="293" customFormat="1" x14ac:dyDescent="0.2">
      <c r="A1887" s="394" t="s">
        <v>5033</v>
      </c>
      <c r="B1887" s="118" t="s">
        <v>764</v>
      </c>
      <c r="C1887" s="118" t="s">
        <v>6299</v>
      </c>
      <c r="D1887" s="118" t="s">
        <v>1108</v>
      </c>
      <c r="E1887" s="393">
        <v>300</v>
      </c>
      <c r="F1887" s="356">
        <v>300</v>
      </c>
    </row>
    <row r="1888" spans="1:6" s="293" customFormat="1" x14ac:dyDescent="0.2">
      <c r="A1888" s="576" t="s">
        <v>6300</v>
      </c>
      <c r="B1888" s="574" t="s">
        <v>636</v>
      </c>
      <c r="C1888" s="118" t="s">
        <v>789</v>
      </c>
      <c r="D1888" s="118" t="s">
        <v>2679</v>
      </c>
      <c r="E1888" s="393">
        <v>700</v>
      </c>
      <c r="F1888" s="356">
        <v>700</v>
      </c>
    </row>
    <row r="1889" spans="1:6" s="293" customFormat="1" x14ac:dyDescent="0.2">
      <c r="A1889" s="576"/>
      <c r="B1889" s="574"/>
      <c r="C1889" s="118" t="s">
        <v>2679</v>
      </c>
      <c r="D1889" s="118" t="s">
        <v>6301</v>
      </c>
      <c r="E1889" s="393">
        <v>1400</v>
      </c>
      <c r="F1889" s="356">
        <v>1400</v>
      </c>
    </row>
    <row r="1890" spans="1:6" s="293" customFormat="1" x14ac:dyDescent="0.2">
      <c r="A1890" s="576"/>
      <c r="B1890" s="574"/>
      <c r="C1890" s="574" t="s">
        <v>6302</v>
      </c>
      <c r="D1890" s="574" t="s">
        <v>2683</v>
      </c>
      <c r="E1890" s="575">
        <v>2200</v>
      </c>
      <c r="F1890" s="555">
        <v>2200</v>
      </c>
    </row>
    <row r="1891" spans="1:6" s="293" customFormat="1" x14ac:dyDescent="0.2">
      <c r="A1891" s="576"/>
      <c r="B1891" s="574"/>
      <c r="C1891" s="574"/>
      <c r="D1891" s="574"/>
      <c r="E1891" s="575"/>
      <c r="F1891" s="555"/>
    </row>
    <row r="1892" spans="1:6" s="293" customFormat="1" x14ac:dyDescent="0.2">
      <c r="A1892" s="576"/>
      <c r="B1892" s="574"/>
      <c r="C1892" s="574" t="s">
        <v>2683</v>
      </c>
      <c r="D1892" s="574" t="s">
        <v>2684</v>
      </c>
      <c r="E1892" s="575">
        <v>5800</v>
      </c>
      <c r="F1892" s="555">
        <v>5800</v>
      </c>
    </row>
    <row r="1893" spans="1:6" s="293" customFormat="1" x14ac:dyDescent="0.2">
      <c r="A1893" s="576"/>
      <c r="B1893" s="574"/>
      <c r="C1893" s="574"/>
      <c r="D1893" s="574"/>
      <c r="E1893" s="575"/>
      <c r="F1893" s="555"/>
    </row>
    <row r="1894" spans="1:6" s="293" customFormat="1" x14ac:dyDescent="0.2">
      <c r="A1894" s="576"/>
      <c r="B1894" s="574"/>
      <c r="C1894" s="118" t="s">
        <v>2684</v>
      </c>
      <c r="D1894" s="118" t="s">
        <v>2685</v>
      </c>
      <c r="E1894" s="393">
        <v>2700</v>
      </c>
      <c r="F1894" s="356">
        <v>2700</v>
      </c>
    </row>
    <row r="1895" spans="1:6" s="293" customFormat="1" x14ac:dyDescent="0.2">
      <c r="A1895" s="576"/>
      <c r="B1895" s="574"/>
      <c r="C1895" s="118" t="s">
        <v>2686</v>
      </c>
      <c r="D1895" s="118" t="s">
        <v>6303</v>
      </c>
      <c r="E1895" s="393">
        <v>1500</v>
      </c>
      <c r="F1895" s="356">
        <v>1500</v>
      </c>
    </row>
    <row r="1896" spans="1:6" x14ac:dyDescent="0.2">
      <c r="A1896" s="73" t="s">
        <v>5034</v>
      </c>
      <c r="B1896" s="118" t="s">
        <v>646</v>
      </c>
      <c r="C1896" s="574" t="s">
        <v>205</v>
      </c>
      <c r="D1896" s="574"/>
      <c r="E1896" s="46">
        <v>3800</v>
      </c>
      <c r="F1896" s="301">
        <v>3800</v>
      </c>
    </row>
    <row r="1897" spans="1:6" x14ac:dyDescent="0.2">
      <c r="A1897" s="73" t="s">
        <v>6304</v>
      </c>
      <c r="B1897" s="118" t="s">
        <v>2687</v>
      </c>
      <c r="C1897" s="574" t="s">
        <v>205</v>
      </c>
      <c r="D1897" s="574"/>
      <c r="E1897" s="46">
        <v>3800</v>
      </c>
      <c r="F1897" s="301">
        <v>3800</v>
      </c>
    </row>
    <row r="1898" spans="1:6" x14ac:dyDescent="0.2">
      <c r="A1898" s="73" t="s">
        <v>5035</v>
      </c>
      <c r="B1898" s="118" t="s">
        <v>647</v>
      </c>
      <c r="C1898" s="118" t="s">
        <v>2688</v>
      </c>
      <c r="D1898" s="118" t="s">
        <v>2689</v>
      </c>
      <c r="E1898" s="46">
        <v>2400</v>
      </c>
      <c r="F1898" s="301">
        <v>2400</v>
      </c>
    </row>
    <row r="1899" spans="1:6" x14ac:dyDescent="0.2">
      <c r="A1899" s="503" t="s">
        <v>5036</v>
      </c>
      <c r="B1899" s="574" t="s">
        <v>644</v>
      </c>
      <c r="C1899" s="118" t="s">
        <v>2690</v>
      </c>
      <c r="D1899" s="118" t="s">
        <v>2691</v>
      </c>
      <c r="E1899" s="46">
        <v>4200</v>
      </c>
      <c r="F1899" s="301">
        <v>4200</v>
      </c>
    </row>
    <row r="1900" spans="1:6" s="293" customFormat="1" x14ac:dyDescent="0.2">
      <c r="A1900" s="503"/>
      <c r="B1900" s="574"/>
      <c r="C1900" s="118" t="s">
        <v>2691</v>
      </c>
      <c r="D1900" s="118" t="s">
        <v>6293</v>
      </c>
      <c r="E1900" s="393">
        <v>6800</v>
      </c>
      <c r="F1900" s="356">
        <v>6800</v>
      </c>
    </row>
    <row r="1901" spans="1:6" x14ac:dyDescent="0.2">
      <c r="A1901" s="503"/>
      <c r="B1901" s="574"/>
      <c r="C1901" s="118" t="s">
        <v>6293</v>
      </c>
      <c r="D1901" s="118" t="s">
        <v>2693</v>
      </c>
      <c r="E1901" s="46">
        <v>4500</v>
      </c>
      <c r="F1901" s="301">
        <v>4500</v>
      </c>
    </row>
    <row r="1902" spans="1:6" s="293" customFormat="1" x14ac:dyDescent="0.2">
      <c r="A1902" s="394" t="s">
        <v>5037</v>
      </c>
      <c r="B1902" s="118" t="s">
        <v>6305</v>
      </c>
      <c r="C1902" s="118" t="s">
        <v>636</v>
      </c>
      <c r="D1902" s="118" t="s">
        <v>6293</v>
      </c>
      <c r="E1902" s="393">
        <v>3800</v>
      </c>
      <c r="F1902" s="356">
        <v>3800</v>
      </c>
    </row>
    <row r="1903" spans="1:6" ht="37.5" x14ac:dyDescent="0.2">
      <c r="A1903" s="73" t="s">
        <v>5038</v>
      </c>
      <c r="B1903" s="118" t="s">
        <v>2696</v>
      </c>
      <c r="C1903" s="118" t="s">
        <v>6306</v>
      </c>
      <c r="D1903" s="118" t="s">
        <v>6307</v>
      </c>
      <c r="E1903" s="46">
        <v>3000</v>
      </c>
      <c r="F1903" s="301">
        <v>3000</v>
      </c>
    </row>
    <row r="1904" spans="1:6" x14ac:dyDescent="0.2">
      <c r="A1904" s="73" t="s">
        <v>5039</v>
      </c>
      <c r="B1904" s="118" t="s">
        <v>2704</v>
      </c>
      <c r="C1904" s="118" t="s">
        <v>2705</v>
      </c>
      <c r="D1904" s="118" t="s">
        <v>2706</v>
      </c>
      <c r="E1904" s="46">
        <v>600</v>
      </c>
      <c r="F1904" s="301">
        <v>600</v>
      </c>
    </row>
    <row r="1905" spans="1:6" s="293" customFormat="1" x14ac:dyDescent="0.2">
      <c r="A1905" s="503" t="s">
        <v>5040</v>
      </c>
      <c r="B1905" s="574" t="s">
        <v>632</v>
      </c>
      <c r="C1905" s="118" t="s">
        <v>789</v>
      </c>
      <c r="D1905" s="118" t="s">
        <v>2610</v>
      </c>
      <c r="E1905" s="393">
        <v>830</v>
      </c>
      <c r="F1905" s="356">
        <v>830</v>
      </c>
    </row>
    <row r="1906" spans="1:6" x14ac:dyDescent="0.2">
      <c r="A1906" s="503"/>
      <c r="B1906" s="574"/>
      <c r="C1906" s="118" t="s">
        <v>2610</v>
      </c>
      <c r="D1906" s="118" t="s">
        <v>2704</v>
      </c>
      <c r="E1906" s="46">
        <v>4200</v>
      </c>
      <c r="F1906" s="301">
        <v>4200</v>
      </c>
    </row>
    <row r="1907" spans="1:6" x14ac:dyDescent="0.2">
      <c r="A1907" s="503"/>
      <c r="B1907" s="574"/>
      <c r="C1907" s="118" t="s">
        <v>2704</v>
      </c>
      <c r="D1907" s="118" t="s">
        <v>2710</v>
      </c>
      <c r="E1907" s="46">
        <v>1300</v>
      </c>
      <c r="F1907" s="301">
        <v>1300</v>
      </c>
    </row>
    <row r="1908" spans="1:6" x14ac:dyDescent="0.2">
      <c r="A1908" s="503"/>
      <c r="B1908" s="574"/>
      <c r="C1908" s="118" t="s">
        <v>2711</v>
      </c>
      <c r="D1908" s="118" t="s">
        <v>6303</v>
      </c>
      <c r="E1908" s="46">
        <v>600</v>
      </c>
      <c r="F1908" s="301">
        <v>600</v>
      </c>
    </row>
    <row r="1909" spans="1:6" s="293" customFormat="1" x14ac:dyDescent="0.2">
      <c r="A1909" s="394" t="s">
        <v>5041</v>
      </c>
      <c r="B1909" s="118" t="s">
        <v>2610</v>
      </c>
      <c r="C1909" s="118" t="s">
        <v>632</v>
      </c>
      <c r="D1909" s="118" t="s">
        <v>1108</v>
      </c>
      <c r="E1909" s="393">
        <v>1000</v>
      </c>
      <c r="F1909" s="356">
        <v>1000</v>
      </c>
    </row>
    <row r="1910" spans="1:6" x14ac:dyDescent="0.2">
      <c r="A1910" s="73" t="s">
        <v>6308</v>
      </c>
      <c r="B1910" s="118" t="s">
        <v>2627</v>
      </c>
      <c r="C1910" s="118" t="s">
        <v>2714</v>
      </c>
      <c r="D1910" s="118" t="s">
        <v>2690</v>
      </c>
      <c r="E1910" s="46">
        <v>2900</v>
      </c>
      <c r="F1910" s="301">
        <v>2900</v>
      </c>
    </row>
    <row r="1911" spans="1:6" x14ac:dyDescent="0.2">
      <c r="A1911" s="73" t="s">
        <v>5042</v>
      </c>
      <c r="B1911" s="118" t="s">
        <v>2715</v>
      </c>
      <c r="C1911" s="118" t="s">
        <v>2691</v>
      </c>
      <c r="D1911" s="118" t="s">
        <v>2690</v>
      </c>
      <c r="E1911" s="46">
        <v>1800</v>
      </c>
      <c r="F1911" s="301">
        <v>1800</v>
      </c>
    </row>
    <row r="1912" spans="1:6" s="293" customFormat="1" x14ac:dyDescent="0.2">
      <c r="A1912" s="394" t="s">
        <v>5043</v>
      </c>
      <c r="B1912" s="118" t="s">
        <v>6309</v>
      </c>
      <c r="C1912" s="118" t="s">
        <v>2691</v>
      </c>
      <c r="D1912" s="118" t="s">
        <v>2690</v>
      </c>
      <c r="E1912" s="393">
        <v>1500</v>
      </c>
      <c r="F1912" s="356">
        <v>1500</v>
      </c>
    </row>
    <row r="1913" spans="1:6" x14ac:dyDescent="0.2">
      <c r="A1913" s="73" t="s">
        <v>5044</v>
      </c>
      <c r="B1913" s="118" t="s">
        <v>2717</v>
      </c>
      <c r="C1913" s="118" t="s">
        <v>2627</v>
      </c>
      <c r="D1913" s="118" t="s">
        <v>2715</v>
      </c>
      <c r="E1913" s="46">
        <v>2400</v>
      </c>
      <c r="F1913" s="301">
        <v>2400</v>
      </c>
    </row>
    <row r="1914" spans="1:6" s="293" customFormat="1" x14ac:dyDescent="0.2">
      <c r="A1914" s="503" t="s">
        <v>5045</v>
      </c>
      <c r="B1914" s="574" t="s">
        <v>6310</v>
      </c>
      <c r="C1914" s="118" t="s">
        <v>789</v>
      </c>
      <c r="D1914" s="118" t="s">
        <v>2719</v>
      </c>
      <c r="E1914" s="393">
        <v>1900</v>
      </c>
      <c r="F1914" s="356">
        <v>1900</v>
      </c>
    </row>
    <row r="1915" spans="1:6" x14ac:dyDescent="0.2">
      <c r="A1915" s="503"/>
      <c r="B1915" s="574"/>
      <c r="C1915" s="118" t="s">
        <v>2719</v>
      </c>
      <c r="D1915" s="118" t="s">
        <v>2720</v>
      </c>
      <c r="E1915" s="46">
        <v>4900</v>
      </c>
      <c r="F1915" s="301">
        <v>4900</v>
      </c>
    </row>
    <row r="1916" spans="1:6" x14ac:dyDescent="0.2">
      <c r="A1916" s="503"/>
      <c r="B1916" s="574"/>
      <c r="C1916" s="118" t="s">
        <v>2720</v>
      </c>
      <c r="D1916" s="118" t="s">
        <v>2697</v>
      </c>
      <c r="E1916" s="46">
        <v>6700</v>
      </c>
      <c r="F1916" s="301">
        <v>6700</v>
      </c>
    </row>
    <row r="1917" spans="1:6" s="293" customFormat="1" x14ac:dyDescent="0.2">
      <c r="A1917" s="503"/>
      <c r="B1917" s="574"/>
      <c r="C1917" s="118" t="s">
        <v>2721</v>
      </c>
      <c r="D1917" s="118" t="s">
        <v>2722</v>
      </c>
      <c r="E1917" s="393">
        <v>6000</v>
      </c>
      <c r="F1917" s="356">
        <v>6000</v>
      </c>
    </row>
    <row r="1918" spans="1:6" x14ac:dyDescent="0.2">
      <c r="A1918" s="503"/>
      <c r="B1918" s="574"/>
      <c r="C1918" s="118" t="s">
        <v>2723</v>
      </c>
      <c r="D1918" s="118" t="s">
        <v>2812</v>
      </c>
      <c r="E1918" s="46">
        <v>2600</v>
      </c>
      <c r="F1918" s="301">
        <v>2600</v>
      </c>
    </row>
    <row r="1919" spans="1:6" x14ac:dyDescent="0.2">
      <c r="A1919" s="73" t="s">
        <v>6311</v>
      </c>
      <c r="B1919" s="118" t="s">
        <v>2690</v>
      </c>
      <c r="C1919" s="118" t="s">
        <v>2715</v>
      </c>
      <c r="D1919" s="118" t="s">
        <v>2627</v>
      </c>
      <c r="E1919" s="46">
        <v>3000</v>
      </c>
      <c r="F1919" s="301">
        <v>3000</v>
      </c>
    </row>
    <row r="1920" spans="1:6" x14ac:dyDescent="0.2">
      <c r="A1920" s="73" t="s">
        <v>6312</v>
      </c>
      <c r="B1920" s="335" t="s">
        <v>6313</v>
      </c>
      <c r="C1920" s="530" t="s">
        <v>2729</v>
      </c>
      <c r="D1920" s="530"/>
      <c r="E1920" s="46">
        <v>22000</v>
      </c>
      <c r="F1920" s="301">
        <v>22000</v>
      </c>
    </row>
    <row r="1921" spans="1:6" x14ac:dyDescent="0.2">
      <c r="A1921" s="73" t="s">
        <v>6314</v>
      </c>
      <c r="B1921" s="118" t="s">
        <v>2698</v>
      </c>
      <c r="C1921" s="118" t="s">
        <v>2699</v>
      </c>
      <c r="D1921" s="118" t="s">
        <v>2700</v>
      </c>
      <c r="E1921" s="46">
        <v>2500</v>
      </c>
      <c r="F1921" s="301">
        <v>2500</v>
      </c>
    </row>
    <row r="1922" spans="1:6" ht="37.5" x14ac:dyDescent="0.2">
      <c r="A1922" s="73" t="s">
        <v>6315</v>
      </c>
      <c r="B1922" s="118" t="s">
        <v>2727</v>
      </c>
      <c r="C1922" s="118" t="s">
        <v>2610</v>
      </c>
      <c r="D1922" s="118" t="s">
        <v>789</v>
      </c>
      <c r="E1922" s="46">
        <v>1000</v>
      </c>
      <c r="F1922" s="301">
        <v>1000</v>
      </c>
    </row>
    <row r="1923" spans="1:6" x14ac:dyDescent="0.2">
      <c r="A1923" s="73" t="s">
        <v>6316</v>
      </c>
      <c r="B1923" s="335" t="s">
        <v>6317</v>
      </c>
      <c r="C1923" s="335" t="s">
        <v>473</v>
      </c>
      <c r="D1923" s="335" t="s">
        <v>636</v>
      </c>
      <c r="E1923" s="46">
        <v>850</v>
      </c>
      <c r="F1923" s="301">
        <v>850</v>
      </c>
    </row>
    <row r="1924" spans="1:6" x14ac:dyDescent="0.2">
      <c r="A1924" s="73" t="s">
        <v>6318</v>
      </c>
      <c r="B1924" s="335" t="s">
        <v>6319</v>
      </c>
      <c r="C1924" s="335" t="s">
        <v>473</v>
      </c>
      <c r="D1924" s="335" t="s">
        <v>2732</v>
      </c>
      <c r="E1924" s="46">
        <v>1800</v>
      </c>
      <c r="F1924" s="301">
        <v>1800</v>
      </c>
    </row>
    <row r="1925" spans="1:6" x14ac:dyDescent="0.2">
      <c r="A1925" s="73" t="s">
        <v>6320</v>
      </c>
      <c r="B1925" s="335" t="s">
        <v>6321</v>
      </c>
      <c r="C1925" s="335" t="s">
        <v>644</v>
      </c>
      <c r="D1925" s="335" t="s">
        <v>2627</v>
      </c>
      <c r="E1925" s="46">
        <v>1400</v>
      </c>
      <c r="F1925" s="301">
        <v>1400</v>
      </c>
    </row>
    <row r="1926" spans="1:6" s="293" customFormat="1" x14ac:dyDescent="0.2">
      <c r="A1926" s="73" t="s">
        <v>6322</v>
      </c>
      <c r="B1926" s="335" t="s">
        <v>2743</v>
      </c>
      <c r="C1926" s="335" t="s">
        <v>644</v>
      </c>
      <c r="D1926" s="335" t="s">
        <v>2627</v>
      </c>
      <c r="E1926" s="46">
        <v>550</v>
      </c>
      <c r="F1926" s="301">
        <v>550</v>
      </c>
    </row>
    <row r="1927" spans="1:6" ht="37.5" x14ac:dyDescent="0.2">
      <c r="A1927" s="73" t="s">
        <v>6323</v>
      </c>
      <c r="B1927" s="21" t="s">
        <v>6324</v>
      </c>
      <c r="C1927" s="118" t="s">
        <v>473</v>
      </c>
      <c r="D1927" s="21" t="s">
        <v>2804</v>
      </c>
      <c r="E1927" s="19"/>
      <c r="F1927" s="301">
        <v>800</v>
      </c>
    </row>
    <row r="1928" spans="1:6" x14ac:dyDescent="0.2">
      <c r="A1928" s="73" t="s">
        <v>6325</v>
      </c>
      <c r="B1928" s="21" t="s">
        <v>6326</v>
      </c>
      <c r="C1928" s="524" t="s">
        <v>6327</v>
      </c>
      <c r="D1928" s="524"/>
      <c r="E1928" s="19"/>
      <c r="F1928" s="301">
        <v>1500</v>
      </c>
    </row>
    <row r="1929" spans="1:6" s="293" customFormat="1" x14ac:dyDescent="0.2">
      <c r="A1929" s="39" t="s">
        <v>6779</v>
      </c>
      <c r="B1929" s="91" t="s">
        <v>62</v>
      </c>
      <c r="C1929" s="91"/>
      <c r="D1929" s="91"/>
      <c r="E1929" s="391"/>
      <c r="F1929" s="392"/>
    </row>
    <row r="1930" spans="1:6" s="293" customFormat="1" x14ac:dyDescent="0.2">
      <c r="A1930" s="503" t="s">
        <v>5046</v>
      </c>
      <c r="B1930" s="574" t="s">
        <v>456</v>
      </c>
      <c r="C1930" s="118" t="s">
        <v>6780</v>
      </c>
      <c r="D1930" s="118" t="s">
        <v>457</v>
      </c>
      <c r="E1930" s="393">
        <v>900</v>
      </c>
      <c r="F1930" s="356">
        <v>900</v>
      </c>
    </row>
    <row r="1931" spans="1:6" s="293" customFormat="1" x14ac:dyDescent="0.2">
      <c r="A1931" s="503"/>
      <c r="B1931" s="574"/>
      <c r="C1931" s="118" t="s">
        <v>457</v>
      </c>
      <c r="D1931" s="118" t="s">
        <v>458</v>
      </c>
      <c r="E1931" s="46">
        <v>1100</v>
      </c>
      <c r="F1931" s="301">
        <v>1100</v>
      </c>
    </row>
    <row r="1932" spans="1:6" s="293" customFormat="1" x14ac:dyDescent="0.2">
      <c r="A1932" s="503"/>
      <c r="B1932" s="574"/>
      <c r="C1932" s="118" t="s">
        <v>458</v>
      </c>
      <c r="D1932" s="118" t="s">
        <v>459</v>
      </c>
      <c r="E1932" s="46">
        <v>900</v>
      </c>
      <c r="F1932" s="301">
        <v>900</v>
      </c>
    </row>
    <row r="1933" spans="1:6" s="293" customFormat="1" x14ac:dyDescent="0.2">
      <c r="A1933" s="503"/>
      <c r="B1933" s="574"/>
      <c r="C1933" s="118" t="s">
        <v>453</v>
      </c>
      <c r="D1933" s="118" t="s">
        <v>476</v>
      </c>
      <c r="E1933" s="46">
        <v>600</v>
      </c>
      <c r="F1933" s="301">
        <v>600</v>
      </c>
    </row>
    <row r="1934" spans="1:6" s="293" customFormat="1" x14ac:dyDescent="0.2">
      <c r="A1934" s="503"/>
      <c r="B1934" s="574"/>
      <c r="C1934" s="118" t="s">
        <v>476</v>
      </c>
      <c r="D1934" s="118" t="s">
        <v>477</v>
      </c>
      <c r="E1934" s="46">
        <v>750</v>
      </c>
      <c r="F1934" s="301">
        <v>750</v>
      </c>
    </row>
    <row r="1935" spans="1:6" s="293" customFormat="1" x14ac:dyDescent="0.2">
      <c r="A1935" s="503"/>
      <c r="B1935" s="574"/>
      <c r="C1935" s="118" t="s">
        <v>477</v>
      </c>
      <c r="D1935" s="118" t="s">
        <v>478</v>
      </c>
      <c r="E1935" s="46">
        <v>700</v>
      </c>
      <c r="F1935" s="301">
        <v>700</v>
      </c>
    </row>
    <row r="1936" spans="1:6" s="293" customFormat="1" x14ac:dyDescent="0.2">
      <c r="A1936" s="503"/>
      <c r="B1936" s="574"/>
      <c r="C1936" s="118" t="s">
        <v>478</v>
      </c>
      <c r="D1936" s="118" t="s">
        <v>480</v>
      </c>
      <c r="E1936" s="46">
        <v>750</v>
      </c>
      <c r="F1936" s="301">
        <v>750</v>
      </c>
    </row>
    <row r="1937" spans="1:6" s="293" customFormat="1" x14ac:dyDescent="0.2">
      <c r="A1937" s="503"/>
      <c r="B1937" s="574"/>
      <c r="C1937" s="118" t="s">
        <v>480</v>
      </c>
      <c r="D1937" s="118" t="s">
        <v>481</v>
      </c>
      <c r="E1937" s="46">
        <v>750</v>
      </c>
      <c r="F1937" s="301">
        <v>750</v>
      </c>
    </row>
    <row r="1938" spans="1:6" s="293" customFormat="1" x14ac:dyDescent="0.2">
      <c r="A1938" s="503"/>
      <c r="B1938" s="574"/>
      <c r="C1938" s="118" t="s">
        <v>481</v>
      </c>
      <c r="D1938" s="118" t="s">
        <v>479</v>
      </c>
      <c r="E1938" s="46">
        <v>750</v>
      </c>
      <c r="F1938" s="301">
        <v>750</v>
      </c>
    </row>
    <row r="1939" spans="1:6" s="293" customFormat="1" x14ac:dyDescent="0.2">
      <c r="A1939" s="503" t="s">
        <v>5047</v>
      </c>
      <c r="B1939" s="574" t="s">
        <v>473</v>
      </c>
      <c r="C1939" s="118" t="s">
        <v>488</v>
      </c>
      <c r="D1939" s="118" t="s">
        <v>445</v>
      </c>
      <c r="E1939" s="46"/>
      <c r="F1939" s="309">
        <v>900</v>
      </c>
    </row>
    <row r="1940" spans="1:6" s="293" customFormat="1" x14ac:dyDescent="0.2">
      <c r="A1940" s="503"/>
      <c r="B1940" s="574"/>
      <c r="C1940" s="118" t="s">
        <v>445</v>
      </c>
      <c r="D1940" s="118" t="s">
        <v>462</v>
      </c>
      <c r="E1940" s="46">
        <v>800</v>
      </c>
      <c r="F1940" s="301">
        <v>800</v>
      </c>
    </row>
    <row r="1941" spans="1:6" s="293" customFormat="1" x14ac:dyDescent="0.2">
      <c r="A1941" s="503"/>
      <c r="B1941" s="574"/>
      <c r="C1941" s="118" t="s">
        <v>462</v>
      </c>
      <c r="D1941" s="118" t="s">
        <v>489</v>
      </c>
      <c r="E1941" s="46">
        <v>550</v>
      </c>
      <c r="F1941" s="301">
        <v>550</v>
      </c>
    </row>
    <row r="1942" spans="1:6" s="293" customFormat="1" x14ac:dyDescent="0.2">
      <c r="A1942" s="503" t="s">
        <v>5048</v>
      </c>
      <c r="B1942" s="574" t="s">
        <v>6781</v>
      </c>
      <c r="C1942" s="118" t="s">
        <v>492</v>
      </c>
      <c r="D1942" s="118" t="s">
        <v>454</v>
      </c>
      <c r="E1942" s="46">
        <v>600</v>
      </c>
      <c r="F1942" s="301">
        <v>600</v>
      </c>
    </row>
    <row r="1943" spans="1:6" s="293" customFormat="1" x14ac:dyDescent="0.2">
      <c r="A1943" s="503"/>
      <c r="B1943" s="574"/>
      <c r="C1943" s="118" t="s">
        <v>454</v>
      </c>
      <c r="D1943" s="118" t="s">
        <v>652</v>
      </c>
      <c r="E1943" s="46">
        <v>450</v>
      </c>
      <c r="F1943" s="301">
        <v>450</v>
      </c>
    </row>
    <row r="1944" spans="1:6" s="293" customFormat="1" x14ac:dyDescent="0.2">
      <c r="A1944" s="503" t="s">
        <v>6782</v>
      </c>
      <c r="B1944" s="574" t="s">
        <v>474</v>
      </c>
      <c r="C1944" s="118" t="s">
        <v>475</v>
      </c>
      <c r="D1944" s="118" t="s">
        <v>473</v>
      </c>
      <c r="E1944" s="46">
        <v>920</v>
      </c>
      <c r="F1944" s="301">
        <v>920</v>
      </c>
    </row>
    <row r="1945" spans="1:6" s="293" customFormat="1" x14ac:dyDescent="0.2">
      <c r="A1945" s="503"/>
      <c r="B1945" s="574"/>
      <c r="C1945" s="118" t="s">
        <v>473</v>
      </c>
      <c r="D1945" s="118" t="s">
        <v>453</v>
      </c>
      <c r="E1945" s="46">
        <v>1300</v>
      </c>
      <c r="F1945" s="301">
        <v>1300</v>
      </c>
    </row>
    <row r="1946" spans="1:6" s="293" customFormat="1" x14ac:dyDescent="0.2">
      <c r="A1946" s="73" t="s">
        <v>5049</v>
      </c>
      <c r="B1946" s="118" t="s">
        <v>487</v>
      </c>
      <c r="C1946" s="118" t="s">
        <v>488</v>
      </c>
      <c r="D1946" s="118" t="s">
        <v>489</v>
      </c>
      <c r="E1946" s="46">
        <v>400</v>
      </c>
      <c r="F1946" s="301">
        <v>400</v>
      </c>
    </row>
    <row r="1947" spans="1:6" s="293" customFormat="1" x14ac:dyDescent="0.2">
      <c r="A1947" s="503" t="s">
        <v>5050</v>
      </c>
      <c r="B1947" s="574" t="s">
        <v>460</v>
      </c>
      <c r="C1947" s="118" t="s">
        <v>489</v>
      </c>
      <c r="D1947" s="118" t="s">
        <v>446</v>
      </c>
      <c r="E1947" s="46">
        <v>500</v>
      </c>
      <c r="F1947" s="301">
        <v>500</v>
      </c>
    </row>
    <row r="1948" spans="1:6" s="293" customFormat="1" ht="75" x14ac:dyDescent="0.2">
      <c r="A1948" s="503"/>
      <c r="B1948" s="574"/>
      <c r="C1948" s="118" t="s">
        <v>446</v>
      </c>
      <c r="D1948" s="118" t="s">
        <v>494</v>
      </c>
      <c r="E1948" s="46">
        <v>600</v>
      </c>
      <c r="F1948" s="301">
        <v>600</v>
      </c>
    </row>
    <row r="1949" spans="1:6" s="293" customFormat="1" x14ac:dyDescent="0.2">
      <c r="A1949" s="503" t="s">
        <v>5051</v>
      </c>
      <c r="B1949" s="574" t="s">
        <v>6783</v>
      </c>
      <c r="C1949" s="118" t="s">
        <v>489</v>
      </c>
      <c r="D1949" s="118" t="s">
        <v>445</v>
      </c>
      <c r="E1949" s="46">
        <v>400</v>
      </c>
      <c r="F1949" s="301">
        <v>400</v>
      </c>
    </row>
    <row r="1950" spans="1:6" s="293" customFormat="1" x14ac:dyDescent="0.2">
      <c r="A1950" s="503"/>
      <c r="B1950" s="574"/>
      <c r="C1950" s="118" t="s">
        <v>445</v>
      </c>
      <c r="D1950" s="118" t="s">
        <v>446</v>
      </c>
      <c r="E1950" s="46">
        <v>600</v>
      </c>
      <c r="F1950" s="301">
        <v>600</v>
      </c>
    </row>
    <row r="1951" spans="1:6" s="293" customFormat="1" x14ac:dyDescent="0.2">
      <c r="A1951" s="503"/>
      <c r="B1951" s="574"/>
      <c r="C1951" s="118" t="s">
        <v>446</v>
      </c>
      <c r="D1951" s="118" t="s">
        <v>5719</v>
      </c>
      <c r="E1951" s="46">
        <v>750</v>
      </c>
      <c r="F1951" s="301">
        <v>750</v>
      </c>
    </row>
    <row r="1952" spans="1:6" s="293" customFormat="1" ht="37.5" x14ac:dyDescent="0.2">
      <c r="A1952" s="503"/>
      <c r="B1952" s="574"/>
      <c r="C1952" s="118" t="s">
        <v>492</v>
      </c>
      <c r="D1952" s="118" t="s">
        <v>5715</v>
      </c>
      <c r="E1952" s="46">
        <v>2200</v>
      </c>
      <c r="F1952" s="301">
        <v>2200</v>
      </c>
    </row>
    <row r="1953" spans="1:6" s="293" customFormat="1" ht="37.5" x14ac:dyDescent="0.2">
      <c r="A1953" s="503"/>
      <c r="B1953" s="574"/>
      <c r="C1953" s="118" t="s">
        <v>449</v>
      </c>
      <c r="D1953" s="118" t="s">
        <v>5716</v>
      </c>
      <c r="E1953" s="393">
        <v>850</v>
      </c>
      <c r="F1953" s="356">
        <v>850</v>
      </c>
    </row>
    <row r="1954" spans="1:6" s="293" customFormat="1" ht="37.5" x14ac:dyDescent="0.2">
      <c r="A1954" s="503"/>
      <c r="B1954" s="574"/>
      <c r="C1954" s="118" t="s">
        <v>451</v>
      </c>
      <c r="D1954" s="118" t="s">
        <v>452</v>
      </c>
      <c r="E1954" s="46">
        <v>780</v>
      </c>
      <c r="F1954" s="301">
        <v>780</v>
      </c>
    </row>
    <row r="1955" spans="1:6" s="293" customFormat="1" x14ac:dyDescent="0.2">
      <c r="A1955" s="503"/>
      <c r="B1955" s="574"/>
      <c r="C1955" s="118" t="s">
        <v>452</v>
      </c>
      <c r="D1955" s="118" t="s">
        <v>453</v>
      </c>
      <c r="E1955" s="46">
        <v>550</v>
      </c>
      <c r="F1955" s="301">
        <v>550</v>
      </c>
    </row>
    <row r="1956" spans="1:6" s="293" customFormat="1" x14ac:dyDescent="0.2">
      <c r="A1956" s="503"/>
      <c r="B1956" s="574"/>
      <c r="C1956" s="118" t="s">
        <v>453</v>
      </c>
      <c r="D1956" s="118" t="s">
        <v>476</v>
      </c>
      <c r="E1956" s="46">
        <v>400</v>
      </c>
      <c r="F1956" s="301">
        <v>400</v>
      </c>
    </row>
    <row r="1957" spans="1:6" s="293" customFormat="1" x14ac:dyDescent="0.2">
      <c r="A1957" s="503"/>
      <c r="B1957" s="574"/>
      <c r="C1957" s="118" t="s">
        <v>476</v>
      </c>
      <c r="D1957" s="118" t="s">
        <v>477</v>
      </c>
      <c r="E1957" s="46">
        <v>750</v>
      </c>
      <c r="F1957" s="301">
        <v>750</v>
      </c>
    </row>
    <row r="1958" spans="1:6" s="293" customFormat="1" x14ac:dyDescent="0.2">
      <c r="A1958" s="503"/>
      <c r="B1958" s="574"/>
      <c r="C1958" s="118" t="s">
        <v>477</v>
      </c>
      <c r="D1958" s="118" t="s">
        <v>478</v>
      </c>
      <c r="E1958" s="46">
        <v>450</v>
      </c>
      <c r="F1958" s="301">
        <v>450</v>
      </c>
    </row>
    <row r="1959" spans="1:6" s="293" customFormat="1" x14ac:dyDescent="0.2">
      <c r="A1959" s="503"/>
      <c r="B1959" s="574"/>
      <c r="C1959" s="118" t="s">
        <v>478</v>
      </c>
      <c r="D1959" s="118" t="s">
        <v>479</v>
      </c>
      <c r="E1959" s="46">
        <v>500</v>
      </c>
      <c r="F1959" s="301">
        <v>500</v>
      </c>
    </row>
    <row r="1960" spans="1:6" s="293" customFormat="1" x14ac:dyDescent="0.2">
      <c r="A1960" s="503" t="s">
        <v>5052</v>
      </c>
      <c r="B1960" s="574" t="s">
        <v>6784</v>
      </c>
      <c r="C1960" s="118" t="s">
        <v>470</v>
      </c>
      <c r="D1960" s="118" t="s">
        <v>6785</v>
      </c>
      <c r="E1960" s="46"/>
      <c r="F1960" s="309">
        <v>500</v>
      </c>
    </row>
    <row r="1961" spans="1:6" s="293" customFormat="1" x14ac:dyDescent="0.2">
      <c r="A1961" s="503"/>
      <c r="B1961" s="574"/>
      <c r="C1961" s="118" t="s">
        <v>6785</v>
      </c>
      <c r="D1961" s="118" t="s">
        <v>489</v>
      </c>
      <c r="E1961" s="46"/>
      <c r="F1961" s="309">
        <v>400</v>
      </c>
    </row>
    <row r="1962" spans="1:6" s="293" customFormat="1" x14ac:dyDescent="0.2">
      <c r="A1962" s="503" t="s">
        <v>5053</v>
      </c>
      <c r="B1962" s="574" t="s">
        <v>464</v>
      </c>
      <c r="C1962" s="574" t="s">
        <v>465</v>
      </c>
      <c r="D1962" s="574"/>
      <c r="E1962" s="46">
        <v>3200</v>
      </c>
      <c r="F1962" s="301">
        <v>3200</v>
      </c>
    </row>
    <row r="1963" spans="1:6" s="293" customFormat="1" x14ac:dyDescent="0.2">
      <c r="A1963" s="503"/>
      <c r="B1963" s="574"/>
      <c r="C1963" s="574" t="s">
        <v>466</v>
      </c>
      <c r="D1963" s="574"/>
      <c r="E1963" s="46">
        <v>2600</v>
      </c>
      <c r="F1963" s="301">
        <v>2600</v>
      </c>
    </row>
    <row r="1964" spans="1:6" s="293" customFormat="1" x14ac:dyDescent="0.2">
      <c r="A1964" s="503"/>
      <c r="B1964" s="574"/>
      <c r="C1964" s="574" t="s">
        <v>467</v>
      </c>
      <c r="D1964" s="574"/>
      <c r="E1964" s="46">
        <v>3000</v>
      </c>
      <c r="F1964" s="301">
        <v>3000</v>
      </c>
    </row>
    <row r="1965" spans="1:6" s="293" customFormat="1" x14ac:dyDescent="0.2">
      <c r="A1965" s="73" t="s">
        <v>5981</v>
      </c>
      <c r="B1965" s="118" t="s">
        <v>468</v>
      </c>
      <c r="C1965" s="574" t="s">
        <v>205</v>
      </c>
      <c r="D1965" s="574"/>
      <c r="E1965" s="46">
        <v>1800</v>
      </c>
      <c r="F1965" s="301">
        <v>1800</v>
      </c>
    </row>
    <row r="1966" spans="1:6" s="293" customFormat="1" x14ac:dyDescent="0.2">
      <c r="A1966" s="73" t="s">
        <v>5054</v>
      </c>
      <c r="B1966" s="118" t="s">
        <v>469</v>
      </c>
      <c r="C1966" s="118" t="s">
        <v>488</v>
      </c>
      <c r="D1966" s="118" t="s">
        <v>471</v>
      </c>
      <c r="E1966" s="46">
        <v>1300</v>
      </c>
      <c r="F1966" s="301">
        <v>1300</v>
      </c>
    </row>
    <row r="1967" spans="1:6" s="293" customFormat="1" x14ac:dyDescent="0.2">
      <c r="A1967" s="503" t="s">
        <v>5055</v>
      </c>
      <c r="B1967" s="574" t="s">
        <v>482</v>
      </c>
      <c r="C1967" s="118" t="s">
        <v>483</v>
      </c>
      <c r="D1967" s="118" t="s">
        <v>484</v>
      </c>
      <c r="E1967" s="46">
        <v>750</v>
      </c>
      <c r="F1967" s="301">
        <v>750</v>
      </c>
    </row>
    <row r="1968" spans="1:6" s="293" customFormat="1" x14ac:dyDescent="0.2">
      <c r="A1968" s="503"/>
      <c r="B1968" s="574"/>
      <c r="C1968" s="118" t="s">
        <v>484</v>
      </c>
      <c r="D1968" s="118" t="s">
        <v>485</v>
      </c>
      <c r="E1968" s="46">
        <v>400</v>
      </c>
      <c r="F1968" s="301">
        <v>400</v>
      </c>
    </row>
    <row r="1969" spans="1:6" s="293" customFormat="1" x14ac:dyDescent="0.2">
      <c r="A1969" s="503"/>
      <c r="B1969" s="574"/>
      <c r="C1969" s="118" t="s">
        <v>485</v>
      </c>
      <c r="D1969" s="118" t="s">
        <v>486</v>
      </c>
      <c r="E1969" s="46">
        <v>400</v>
      </c>
      <c r="F1969" s="301">
        <v>400</v>
      </c>
    </row>
    <row r="1970" spans="1:6" s="397" customFormat="1" x14ac:dyDescent="0.2">
      <c r="A1970" s="395" t="s">
        <v>6786</v>
      </c>
      <c r="B1970" s="91" t="s">
        <v>63</v>
      </c>
      <c r="C1970" s="91"/>
      <c r="D1970" s="91"/>
      <c r="E1970" s="396"/>
      <c r="F1970" s="392"/>
    </row>
    <row r="1971" spans="1:6" s="397" customFormat="1" x14ac:dyDescent="0.2">
      <c r="A1971" s="576" t="s">
        <v>5131</v>
      </c>
      <c r="B1971" s="574" t="s">
        <v>243</v>
      </c>
      <c r="C1971" s="118" t="s">
        <v>6131</v>
      </c>
      <c r="D1971" s="118" t="s">
        <v>763</v>
      </c>
      <c r="E1971" s="393">
        <v>800</v>
      </c>
      <c r="F1971" s="356">
        <v>800</v>
      </c>
    </row>
    <row r="1972" spans="1:6" s="397" customFormat="1" ht="37.5" x14ac:dyDescent="0.2">
      <c r="A1972" s="576"/>
      <c r="B1972" s="574"/>
      <c r="C1972" s="118" t="s">
        <v>773</v>
      </c>
      <c r="D1972" s="118" t="s">
        <v>6787</v>
      </c>
      <c r="E1972" s="393">
        <v>600</v>
      </c>
      <c r="F1972" s="356">
        <v>600</v>
      </c>
    </row>
    <row r="1973" spans="1:6" s="397" customFormat="1" x14ac:dyDescent="0.2">
      <c r="A1973" s="576"/>
      <c r="B1973" s="574"/>
      <c r="C1973" s="118" t="s">
        <v>6787</v>
      </c>
      <c r="D1973" s="118" t="s">
        <v>751</v>
      </c>
      <c r="E1973" s="393">
        <v>600</v>
      </c>
      <c r="F1973" s="356">
        <v>600</v>
      </c>
    </row>
    <row r="1974" spans="1:6" s="397" customFormat="1" ht="37.5" x14ac:dyDescent="0.2">
      <c r="A1974" s="576"/>
      <c r="B1974" s="574"/>
      <c r="C1974" s="118" t="s">
        <v>751</v>
      </c>
      <c r="D1974" s="118" t="s">
        <v>775</v>
      </c>
      <c r="E1974" s="393">
        <v>1800</v>
      </c>
      <c r="F1974" s="356">
        <v>1800</v>
      </c>
    </row>
    <row r="1975" spans="1:6" s="397" customFormat="1" ht="37.5" x14ac:dyDescent="0.2">
      <c r="A1975" s="576"/>
      <c r="B1975" s="574"/>
      <c r="C1975" s="118" t="s">
        <v>726</v>
      </c>
      <c r="D1975" s="118" t="s">
        <v>776</v>
      </c>
      <c r="E1975" s="393">
        <v>1000</v>
      </c>
      <c r="F1975" s="356">
        <v>1000</v>
      </c>
    </row>
    <row r="1976" spans="1:6" s="397" customFormat="1" x14ac:dyDescent="0.2">
      <c r="A1976" s="576"/>
      <c r="B1976" s="574"/>
      <c r="C1976" s="118" t="s">
        <v>776</v>
      </c>
      <c r="D1976" s="118" t="s">
        <v>777</v>
      </c>
      <c r="E1976" s="393">
        <v>2400</v>
      </c>
      <c r="F1976" s="356">
        <v>2400</v>
      </c>
    </row>
    <row r="1977" spans="1:6" s="397" customFormat="1" x14ac:dyDescent="0.2">
      <c r="A1977" s="576"/>
      <c r="B1977" s="574"/>
      <c r="C1977" s="118" t="s">
        <v>778</v>
      </c>
      <c r="D1977" s="118" t="s">
        <v>729</v>
      </c>
      <c r="E1977" s="393">
        <v>1700</v>
      </c>
      <c r="F1977" s="356">
        <v>1700</v>
      </c>
    </row>
    <row r="1978" spans="1:6" s="397" customFormat="1" x14ac:dyDescent="0.2">
      <c r="A1978" s="576"/>
      <c r="B1978" s="574"/>
      <c r="C1978" s="118" t="s">
        <v>730</v>
      </c>
      <c r="D1978" s="118" t="s">
        <v>489</v>
      </c>
      <c r="E1978" s="393">
        <v>1800</v>
      </c>
      <c r="F1978" s="356">
        <v>1800</v>
      </c>
    </row>
    <row r="1979" spans="1:6" s="397" customFormat="1" ht="37.5" x14ac:dyDescent="0.2">
      <c r="A1979" s="576" t="s">
        <v>5132</v>
      </c>
      <c r="B1979" s="574" t="s">
        <v>628</v>
      </c>
      <c r="C1979" s="118" t="s">
        <v>489</v>
      </c>
      <c r="D1979" s="118" t="s">
        <v>779</v>
      </c>
      <c r="E1979" s="393">
        <v>850</v>
      </c>
      <c r="F1979" s="356">
        <v>850</v>
      </c>
    </row>
    <row r="1980" spans="1:6" s="397" customFormat="1" x14ac:dyDescent="0.2">
      <c r="A1980" s="576"/>
      <c r="B1980" s="574"/>
      <c r="C1980" s="118" t="s">
        <v>780</v>
      </c>
      <c r="D1980" s="118" t="s">
        <v>652</v>
      </c>
      <c r="E1980" s="393">
        <v>1000</v>
      </c>
      <c r="F1980" s="356">
        <v>1000</v>
      </c>
    </row>
    <row r="1981" spans="1:6" s="397" customFormat="1" x14ac:dyDescent="0.2">
      <c r="A1981" s="576" t="s">
        <v>5133</v>
      </c>
      <c r="B1981" s="574" t="s">
        <v>187</v>
      </c>
      <c r="C1981" s="118" t="s">
        <v>243</v>
      </c>
      <c r="D1981" s="118" t="s">
        <v>6788</v>
      </c>
      <c r="E1981" s="393">
        <v>1600</v>
      </c>
      <c r="F1981" s="356">
        <v>1600</v>
      </c>
    </row>
    <row r="1982" spans="1:6" s="397" customFormat="1" x14ac:dyDescent="0.2">
      <c r="A1982" s="576"/>
      <c r="B1982" s="574"/>
      <c r="C1982" s="118" t="s">
        <v>6788</v>
      </c>
      <c r="D1982" s="21" t="s">
        <v>6789</v>
      </c>
      <c r="E1982" s="393">
        <v>800</v>
      </c>
      <c r="F1982" s="356">
        <v>800</v>
      </c>
    </row>
    <row r="1983" spans="1:6" s="397" customFormat="1" x14ac:dyDescent="0.2">
      <c r="A1983" s="576"/>
      <c r="B1983" s="574"/>
      <c r="C1983" s="524" t="s">
        <v>6789</v>
      </c>
      <c r="D1983" s="574" t="s">
        <v>489</v>
      </c>
      <c r="E1983" s="555">
        <v>800</v>
      </c>
      <c r="F1983" s="555">
        <v>800</v>
      </c>
    </row>
    <row r="1984" spans="1:6" s="397" customFormat="1" x14ac:dyDescent="0.2">
      <c r="A1984" s="576"/>
      <c r="B1984" s="574"/>
      <c r="C1984" s="524"/>
      <c r="D1984" s="574"/>
      <c r="E1984" s="555"/>
      <c r="F1984" s="555"/>
    </row>
    <row r="1985" spans="1:6" s="397" customFormat="1" x14ac:dyDescent="0.2">
      <c r="A1985" s="576" t="s">
        <v>5134</v>
      </c>
      <c r="B1985" s="574" t="s">
        <v>6790</v>
      </c>
      <c r="C1985" s="118" t="s">
        <v>187</v>
      </c>
      <c r="D1985" s="118" t="s">
        <v>2176</v>
      </c>
      <c r="E1985" s="393">
        <v>600</v>
      </c>
      <c r="F1985" s="356">
        <v>600</v>
      </c>
    </row>
    <row r="1986" spans="1:6" s="397" customFormat="1" x14ac:dyDescent="0.2">
      <c r="A1986" s="576"/>
      <c r="B1986" s="574"/>
      <c r="C1986" s="118" t="s">
        <v>2176</v>
      </c>
      <c r="D1986" s="118" t="s">
        <v>489</v>
      </c>
      <c r="E1986" s="393">
        <v>450</v>
      </c>
      <c r="F1986" s="356">
        <v>450</v>
      </c>
    </row>
    <row r="1987" spans="1:6" s="397" customFormat="1" x14ac:dyDescent="0.2">
      <c r="A1987" s="576" t="s">
        <v>5135</v>
      </c>
      <c r="B1987" s="574" t="s">
        <v>757</v>
      </c>
      <c r="C1987" s="118" t="s">
        <v>782</v>
      </c>
      <c r="D1987" s="118" t="s">
        <v>243</v>
      </c>
      <c r="E1987" s="393">
        <v>300</v>
      </c>
      <c r="F1987" s="356">
        <v>300</v>
      </c>
    </row>
    <row r="1988" spans="1:6" s="397" customFormat="1" x14ac:dyDescent="0.2">
      <c r="A1988" s="576"/>
      <c r="B1988" s="574"/>
      <c r="C1988" s="118" t="s">
        <v>243</v>
      </c>
      <c r="D1988" s="118" t="s">
        <v>652</v>
      </c>
      <c r="E1988" s="393">
        <v>700</v>
      </c>
      <c r="F1988" s="356">
        <v>700</v>
      </c>
    </row>
    <row r="1989" spans="1:6" s="397" customFormat="1" x14ac:dyDescent="0.2">
      <c r="A1989" s="576" t="s">
        <v>5136</v>
      </c>
      <c r="B1989" s="574" t="s">
        <v>764</v>
      </c>
      <c r="C1989" s="118" t="s">
        <v>6791</v>
      </c>
      <c r="D1989" s="118" t="s">
        <v>765</v>
      </c>
      <c r="E1989" s="393">
        <v>500</v>
      </c>
      <c r="F1989" s="356">
        <v>500</v>
      </c>
    </row>
    <row r="1990" spans="1:6" s="397" customFormat="1" x14ac:dyDescent="0.2">
      <c r="A1990" s="576"/>
      <c r="B1990" s="574"/>
      <c r="C1990" s="118" t="s">
        <v>765</v>
      </c>
      <c r="D1990" s="118" t="s">
        <v>489</v>
      </c>
      <c r="E1990" s="393">
        <v>450</v>
      </c>
      <c r="F1990" s="356">
        <v>450</v>
      </c>
    </row>
    <row r="1991" spans="1:6" s="397" customFormat="1" x14ac:dyDescent="0.2">
      <c r="A1991" s="394" t="s">
        <v>5137</v>
      </c>
      <c r="B1991" s="118" t="s">
        <v>732</v>
      </c>
      <c r="C1991" s="118" t="s">
        <v>628</v>
      </c>
      <c r="D1991" s="118" t="s">
        <v>489</v>
      </c>
      <c r="E1991" s="393">
        <v>1500</v>
      </c>
      <c r="F1991" s="356">
        <v>1500</v>
      </c>
    </row>
    <row r="1992" spans="1:6" s="397" customFormat="1" x14ac:dyDescent="0.2">
      <c r="A1992" s="394" t="s">
        <v>5138</v>
      </c>
      <c r="B1992" s="118" t="s">
        <v>721</v>
      </c>
      <c r="C1992" s="574" t="s">
        <v>722</v>
      </c>
      <c r="D1992" s="574"/>
      <c r="E1992" s="393">
        <v>3000</v>
      </c>
      <c r="F1992" s="356">
        <v>3000</v>
      </c>
    </row>
    <row r="1993" spans="1:6" s="397" customFormat="1" ht="37.5" x14ac:dyDescent="0.2">
      <c r="A1993" s="394" t="s">
        <v>5139</v>
      </c>
      <c r="B1993" s="118" t="s">
        <v>723</v>
      </c>
      <c r="C1993" s="118" t="s">
        <v>724</v>
      </c>
      <c r="D1993" s="118" t="s">
        <v>725</v>
      </c>
      <c r="E1993" s="393">
        <v>2000</v>
      </c>
      <c r="F1993" s="356">
        <v>2000</v>
      </c>
    </row>
    <row r="1994" spans="1:6" s="397" customFormat="1" ht="56.25" x14ac:dyDescent="0.2">
      <c r="A1994" s="576" t="s">
        <v>5986</v>
      </c>
      <c r="B1994" s="574" t="s">
        <v>658</v>
      </c>
      <c r="C1994" s="118" t="s">
        <v>727</v>
      </c>
      <c r="D1994" s="118" t="s">
        <v>6792</v>
      </c>
      <c r="E1994" s="393">
        <v>1400</v>
      </c>
      <c r="F1994" s="356">
        <v>1400</v>
      </c>
    </row>
    <row r="1995" spans="1:6" s="397" customFormat="1" x14ac:dyDescent="0.2">
      <c r="A1995" s="576"/>
      <c r="B1995" s="574"/>
      <c r="C1995" s="118" t="s">
        <v>727</v>
      </c>
      <c r="D1995" s="118" t="s">
        <v>736</v>
      </c>
      <c r="E1995" s="393">
        <v>1400</v>
      </c>
      <c r="F1995" s="356">
        <v>1400</v>
      </c>
    </row>
    <row r="1996" spans="1:6" s="397" customFormat="1" x14ac:dyDescent="0.2">
      <c r="A1996" s="576"/>
      <c r="B1996" s="574"/>
      <c r="C1996" s="118" t="s">
        <v>736</v>
      </c>
      <c r="D1996" s="118" t="s">
        <v>6793</v>
      </c>
      <c r="E1996" s="393">
        <v>1000</v>
      </c>
      <c r="F1996" s="356">
        <v>1000</v>
      </c>
    </row>
    <row r="1997" spans="1:6" s="397" customFormat="1" x14ac:dyDescent="0.2">
      <c r="A1997" s="576"/>
      <c r="B1997" s="574"/>
      <c r="C1997" s="118" t="s">
        <v>243</v>
      </c>
      <c r="D1997" s="118" t="s">
        <v>739</v>
      </c>
      <c r="E1997" s="393">
        <v>1500</v>
      </c>
      <c r="F1997" s="356">
        <v>1500</v>
      </c>
    </row>
    <row r="1998" spans="1:6" s="397" customFormat="1" ht="37.5" x14ac:dyDescent="0.2">
      <c r="A1998" s="576"/>
      <c r="B1998" s="574"/>
      <c r="C1998" s="118" t="s">
        <v>740</v>
      </c>
      <c r="D1998" s="118" t="s">
        <v>741</v>
      </c>
      <c r="E1998" s="393">
        <v>1100</v>
      </c>
      <c r="F1998" s="356">
        <v>1100</v>
      </c>
    </row>
    <row r="1999" spans="1:6" s="397" customFormat="1" ht="37.5" x14ac:dyDescent="0.2">
      <c r="A1999" s="576"/>
      <c r="B1999" s="574"/>
      <c r="C1999" s="118" t="s">
        <v>742</v>
      </c>
      <c r="D1999" s="118" t="s">
        <v>743</v>
      </c>
      <c r="E1999" s="393">
        <v>1400</v>
      </c>
      <c r="F1999" s="356">
        <v>1400</v>
      </c>
    </row>
    <row r="2000" spans="1:6" s="397" customFormat="1" x14ac:dyDescent="0.2">
      <c r="A2000" s="394" t="s">
        <v>5140</v>
      </c>
      <c r="B2000" s="118" t="s">
        <v>6794</v>
      </c>
      <c r="C2000" s="574" t="s">
        <v>6795</v>
      </c>
      <c r="D2000" s="574"/>
      <c r="E2000" s="393"/>
      <c r="F2000" s="398">
        <v>850</v>
      </c>
    </row>
    <row r="2001" spans="1:6" s="397" customFormat="1" x14ac:dyDescent="0.2">
      <c r="A2001" s="394" t="s">
        <v>5141</v>
      </c>
      <c r="B2001" s="118" t="s">
        <v>6796</v>
      </c>
      <c r="C2001" s="574" t="s">
        <v>6797</v>
      </c>
      <c r="D2001" s="574"/>
      <c r="E2001" s="393"/>
      <c r="F2001" s="398">
        <v>850</v>
      </c>
    </row>
    <row r="2002" spans="1:6" s="397" customFormat="1" x14ac:dyDescent="0.2">
      <c r="A2002" s="576" t="s">
        <v>5142</v>
      </c>
      <c r="B2002" s="574" t="s">
        <v>6798</v>
      </c>
      <c r="C2002" s="524" t="s">
        <v>6799</v>
      </c>
      <c r="D2002" s="524"/>
      <c r="E2002" s="393">
        <v>850</v>
      </c>
      <c r="F2002" s="356">
        <v>850</v>
      </c>
    </row>
    <row r="2003" spans="1:6" s="397" customFormat="1" x14ac:dyDescent="0.2">
      <c r="A2003" s="576"/>
      <c r="B2003" s="574"/>
      <c r="C2003" s="118" t="s">
        <v>243</v>
      </c>
      <c r="D2003" s="118" t="s">
        <v>770</v>
      </c>
      <c r="E2003" s="393">
        <v>600</v>
      </c>
      <c r="F2003" s="356">
        <v>600</v>
      </c>
    </row>
    <row r="2004" spans="1:6" s="397" customFormat="1" x14ac:dyDescent="0.2">
      <c r="A2004" s="576" t="s">
        <v>5143</v>
      </c>
      <c r="B2004" s="574" t="s">
        <v>766</v>
      </c>
      <c r="C2004" s="118" t="s">
        <v>6226</v>
      </c>
      <c r="D2004" s="118" t="s">
        <v>768</v>
      </c>
      <c r="E2004" s="393">
        <v>550</v>
      </c>
      <c r="F2004" s="356">
        <v>550</v>
      </c>
    </row>
    <row r="2005" spans="1:6" s="397" customFormat="1" x14ac:dyDescent="0.2">
      <c r="A2005" s="576"/>
      <c r="B2005" s="574"/>
      <c r="C2005" s="118" t="s">
        <v>768</v>
      </c>
      <c r="D2005" s="118" t="s">
        <v>769</v>
      </c>
      <c r="E2005" s="393">
        <v>500</v>
      </c>
      <c r="F2005" s="356">
        <v>500</v>
      </c>
    </row>
    <row r="2006" spans="1:6" s="397" customFormat="1" ht="37.5" x14ac:dyDescent="0.2">
      <c r="A2006" s="394" t="s">
        <v>5144</v>
      </c>
      <c r="B2006" s="335" t="s">
        <v>733</v>
      </c>
      <c r="C2006" s="530" t="s">
        <v>734</v>
      </c>
      <c r="D2006" s="530"/>
      <c r="E2006" s="393">
        <v>600</v>
      </c>
      <c r="F2006" s="356">
        <v>600</v>
      </c>
    </row>
    <row r="2007" spans="1:6" s="397" customFormat="1" x14ac:dyDescent="0.2">
      <c r="A2007" s="394" t="s">
        <v>5145</v>
      </c>
      <c r="B2007" s="118" t="s">
        <v>6800</v>
      </c>
      <c r="C2007" s="574" t="s">
        <v>762</v>
      </c>
      <c r="D2007" s="574"/>
      <c r="E2007" s="393">
        <v>2271</v>
      </c>
      <c r="F2007" s="356">
        <v>2271</v>
      </c>
    </row>
    <row r="2008" spans="1:6" s="397" customFormat="1" x14ac:dyDescent="0.2">
      <c r="A2008" s="576" t="s">
        <v>6801</v>
      </c>
      <c r="B2008" s="524" t="s">
        <v>6802</v>
      </c>
      <c r="C2008" s="574" t="s">
        <v>6803</v>
      </c>
      <c r="D2008" s="574"/>
      <c r="E2008" s="393">
        <v>1745</v>
      </c>
      <c r="F2008" s="356">
        <v>1745</v>
      </c>
    </row>
    <row r="2009" spans="1:6" s="397" customFormat="1" x14ac:dyDescent="0.2">
      <c r="A2009" s="576"/>
      <c r="B2009" s="524"/>
      <c r="C2009" s="574" t="s">
        <v>762</v>
      </c>
      <c r="D2009" s="574"/>
      <c r="E2009" s="393">
        <v>1608</v>
      </c>
      <c r="F2009" s="356">
        <v>1608</v>
      </c>
    </row>
    <row r="2010" spans="1:6" s="293" customFormat="1" x14ac:dyDescent="0.2">
      <c r="A2010" s="395" t="s">
        <v>6804</v>
      </c>
      <c r="B2010" s="91" t="s">
        <v>64</v>
      </c>
      <c r="C2010" s="91"/>
      <c r="D2010" s="91"/>
      <c r="E2010" s="399"/>
      <c r="F2010" s="392"/>
    </row>
    <row r="2011" spans="1:6" s="400" customFormat="1" ht="37.5" x14ac:dyDescent="0.2">
      <c r="A2011" s="503" t="s">
        <v>5180</v>
      </c>
      <c r="B2011" s="524" t="s">
        <v>1236</v>
      </c>
      <c r="C2011" s="21" t="s">
        <v>439</v>
      </c>
      <c r="D2011" s="21" t="s">
        <v>6805</v>
      </c>
      <c r="E2011" s="301">
        <v>750</v>
      </c>
      <c r="F2011" s="301">
        <v>750</v>
      </c>
    </row>
    <row r="2012" spans="1:6" s="400" customFormat="1" ht="37.5" x14ac:dyDescent="0.2">
      <c r="A2012" s="503"/>
      <c r="B2012" s="524"/>
      <c r="C2012" s="21" t="s">
        <v>6806</v>
      </c>
      <c r="D2012" s="21" t="s">
        <v>1239</v>
      </c>
      <c r="E2012" s="301">
        <v>850</v>
      </c>
      <c r="F2012" s="301">
        <v>850</v>
      </c>
    </row>
    <row r="2013" spans="1:6" s="400" customFormat="1" x14ac:dyDescent="0.2">
      <c r="A2013" s="503"/>
      <c r="B2013" s="524"/>
      <c r="C2013" s="21" t="s">
        <v>1239</v>
      </c>
      <c r="D2013" s="21" t="s">
        <v>6807</v>
      </c>
      <c r="E2013" s="301">
        <v>750</v>
      </c>
      <c r="F2013" s="301">
        <v>750</v>
      </c>
    </row>
    <row r="2014" spans="1:6" s="397" customFormat="1" ht="37.5" x14ac:dyDescent="0.2">
      <c r="A2014" s="503"/>
      <c r="B2014" s="524"/>
      <c r="C2014" s="21" t="s">
        <v>6807</v>
      </c>
      <c r="D2014" s="335" t="s">
        <v>1287</v>
      </c>
      <c r="E2014" s="356">
        <v>1000</v>
      </c>
      <c r="F2014" s="356">
        <v>1000</v>
      </c>
    </row>
    <row r="2015" spans="1:6" s="400" customFormat="1" x14ac:dyDescent="0.2">
      <c r="A2015" s="503"/>
      <c r="B2015" s="524"/>
      <c r="C2015" s="335" t="s">
        <v>6808</v>
      </c>
      <c r="D2015" s="335" t="s">
        <v>1288</v>
      </c>
      <c r="E2015" s="301">
        <v>1200</v>
      </c>
      <c r="F2015" s="301">
        <v>1200</v>
      </c>
    </row>
    <row r="2016" spans="1:6" s="400" customFormat="1" ht="37.5" x14ac:dyDescent="0.2">
      <c r="A2016" s="503"/>
      <c r="B2016" s="524"/>
      <c r="C2016" s="335" t="s">
        <v>1288</v>
      </c>
      <c r="D2016" s="335" t="s">
        <v>6809</v>
      </c>
      <c r="E2016" s="301">
        <v>2000</v>
      </c>
      <c r="F2016" s="301">
        <v>2000</v>
      </c>
    </row>
    <row r="2017" spans="1:6" s="400" customFormat="1" x14ac:dyDescent="0.2">
      <c r="A2017" s="503"/>
      <c r="B2017" s="524"/>
      <c r="C2017" s="335" t="s">
        <v>6810</v>
      </c>
      <c r="D2017" s="335" t="s">
        <v>1292</v>
      </c>
      <c r="E2017" s="301">
        <v>1500</v>
      </c>
      <c r="F2017" s="301">
        <v>1500</v>
      </c>
    </row>
    <row r="2018" spans="1:6" s="400" customFormat="1" x14ac:dyDescent="0.2">
      <c r="A2018" s="503"/>
      <c r="B2018" s="524"/>
      <c r="C2018" s="335" t="s">
        <v>1292</v>
      </c>
      <c r="D2018" s="335" t="s">
        <v>6811</v>
      </c>
      <c r="E2018" s="301">
        <v>900</v>
      </c>
      <c r="F2018" s="301">
        <v>900</v>
      </c>
    </row>
    <row r="2019" spans="1:6" s="400" customFormat="1" x14ac:dyDescent="0.2">
      <c r="A2019" s="503"/>
      <c r="B2019" s="524"/>
      <c r="C2019" s="530" t="s">
        <v>6811</v>
      </c>
      <c r="D2019" s="530" t="s">
        <v>6812</v>
      </c>
      <c r="E2019" s="528">
        <v>700</v>
      </c>
      <c r="F2019" s="528">
        <v>700</v>
      </c>
    </row>
    <row r="2020" spans="1:6" s="400" customFormat="1" x14ac:dyDescent="0.2">
      <c r="A2020" s="503"/>
      <c r="B2020" s="524"/>
      <c r="C2020" s="530"/>
      <c r="D2020" s="530"/>
      <c r="E2020" s="528"/>
      <c r="F2020" s="528"/>
    </row>
    <row r="2021" spans="1:6" s="400" customFormat="1" x14ac:dyDescent="0.2">
      <c r="A2021" s="503" t="s">
        <v>5181</v>
      </c>
      <c r="B2021" s="524" t="s">
        <v>187</v>
      </c>
      <c r="C2021" s="21" t="s">
        <v>1285</v>
      </c>
      <c r="D2021" s="21" t="s">
        <v>1308</v>
      </c>
      <c r="E2021" s="117">
        <v>600</v>
      </c>
      <c r="F2021" s="117">
        <v>600</v>
      </c>
    </row>
    <row r="2022" spans="1:6" s="400" customFormat="1" x14ac:dyDescent="0.2">
      <c r="A2022" s="503"/>
      <c r="B2022" s="524"/>
      <c r="C2022" s="21" t="s">
        <v>1308</v>
      </c>
      <c r="D2022" s="21" t="s">
        <v>6813</v>
      </c>
      <c r="E2022" s="301"/>
      <c r="F2022" s="301">
        <v>500</v>
      </c>
    </row>
    <row r="2023" spans="1:6" s="400" customFormat="1" x14ac:dyDescent="0.2">
      <c r="A2023" s="503" t="s">
        <v>5182</v>
      </c>
      <c r="B2023" s="524" t="s">
        <v>161</v>
      </c>
      <c r="C2023" s="21" t="s">
        <v>6814</v>
      </c>
      <c r="D2023" s="21" t="s">
        <v>439</v>
      </c>
      <c r="E2023" s="301">
        <v>400</v>
      </c>
      <c r="F2023" s="301">
        <v>400</v>
      </c>
    </row>
    <row r="2024" spans="1:6" s="400" customFormat="1" x14ac:dyDescent="0.2">
      <c r="A2024" s="503"/>
      <c r="B2024" s="524"/>
      <c r="C2024" s="21" t="s">
        <v>1285</v>
      </c>
      <c r="D2024" s="21" t="s">
        <v>93</v>
      </c>
      <c r="E2024" s="301">
        <v>400</v>
      </c>
      <c r="F2024" s="301">
        <v>400</v>
      </c>
    </row>
    <row r="2025" spans="1:6" s="400" customFormat="1" ht="37.5" x14ac:dyDescent="0.2">
      <c r="A2025" s="73" t="s">
        <v>5183</v>
      </c>
      <c r="B2025" s="335" t="s">
        <v>6815</v>
      </c>
      <c r="C2025" s="335" t="s">
        <v>1292</v>
      </c>
      <c r="D2025" s="335" t="s">
        <v>6812</v>
      </c>
      <c r="E2025" s="301">
        <v>400</v>
      </c>
      <c r="F2025" s="301">
        <v>400</v>
      </c>
    </row>
    <row r="2026" spans="1:6" s="400" customFormat="1" ht="37.5" x14ac:dyDescent="0.2">
      <c r="A2026" s="73" t="s">
        <v>5184</v>
      </c>
      <c r="B2026" s="335" t="s">
        <v>6816</v>
      </c>
      <c r="C2026" s="335" t="s">
        <v>6812</v>
      </c>
      <c r="D2026" s="335" t="s">
        <v>6817</v>
      </c>
      <c r="E2026" s="301">
        <v>400</v>
      </c>
      <c r="F2026" s="301">
        <v>400</v>
      </c>
    </row>
    <row r="2027" spans="1:6" s="400" customFormat="1" x14ac:dyDescent="0.2">
      <c r="A2027" s="73" t="s">
        <v>5185</v>
      </c>
      <c r="B2027" s="21" t="s">
        <v>6818</v>
      </c>
      <c r="C2027" s="21" t="s">
        <v>161</v>
      </c>
      <c r="D2027" s="21" t="s">
        <v>93</v>
      </c>
      <c r="E2027" s="301">
        <v>400</v>
      </c>
      <c r="F2027" s="301">
        <v>400</v>
      </c>
    </row>
    <row r="2028" spans="1:6" s="400" customFormat="1" x14ac:dyDescent="0.2">
      <c r="A2028" s="73" t="s">
        <v>5186</v>
      </c>
      <c r="B2028" s="21" t="s">
        <v>6819</v>
      </c>
      <c r="C2028" s="21" t="s">
        <v>1285</v>
      </c>
      <c r="D2028" s="21" t="s">
        <v>93</v>
      </c>
      <c r="E2028" s="301">
        <v>400</v>
      </c>
      <c r="F2028" s="301">
        <v>400</v>
      </c>
    </row>
    <row r="2029" spans="1:6" s="400" customFormat="1" x14ac:dyDescent="0.2">
      <c r="A2029" s="73" t="s">
        <v>5187</v>
      </c>
      <c r="B2029" s="335" t="s">
        <v>1294</v>
      </c>
      <c r="C2029" s="335" t="s">
        <v>1288</v>
      </c>
      <c r="D2029" s="335" t="s">
        <v>1295</v>
      </c>
      <c r="E2029" s="301">
        <v>1000</v>
      </c>
      <c r="F2029" s="301">
        <v>1000</v>
      </c>
    </row>
    <row r="2030" spans="1:6" s="400" customFormat="1" x14ac:dyDescent="0.2">
      <c r="A2030" s="73" t="s">
        <v>5188</v>
      </c>
      <c r="B2030" s="335" t="s">
        <v>1298</v>
      </c>
      <c r="C2030" s="335" t="s">
        <v>1299</v>
      </c>
      <c r="D2030" s="335" t="s">
        <v>1300</v>
      </c>
      <c r="E2030" s="301">
        <v>500</v>
      </c>
      <c r="F2030" s="301">
        <v>500</v>
      </c>
    </row>
    <row r="2031" spans="1:6" x14ac:dyDescent="0.2">
      <c r="A2031" s="378" t="s">
        <v>6328</v>
      </c>
      <c r="B2031" s="329" t="s">
        <v>65</v>
      </c>
      <c r="C2031" s="329"/>
      <c r="D2031" s="329"/>
      <c r="E2031" s="338"/>
      <c r="F2031" s="385"/>
    </row>
    <row r="2032" spans="1:6" ht="37.5" x14ac:dyDescent="0.2">
      <c r="A2032" s="568" t="s">
        <v>5209</v>
      </c>
      <c r="B2032" s="530" t="s">
        <v>496</v>
      </c>
      <c r="C2032" s="335" t="s">
        <v>503</v>
      </c>
      <c r="D2032" s="335" t="s">
        <v>4156</v>
      </c>
      <c r="E2032" s="351">
        <v>3800</v>
      </c>
      <c r="F2032" s="339">
        <v>3800</v>
      </c>
    </row>
    <row r="2033" spans="1:6" x14ac:dyDescent="0.2">
      <c r="A2033" s="568"/>
      <c r="B2033" s="530"/>
      <c r="C2033" s="530" t="s">
        <v>6329</v>
      </c>
      <c r="D2033" s="530" t="s">
        <v>6330</v>
      </c>
      <c r="E2033" s="531">
        <v>2500</v>
      </c>
      <c r="F2033" s="559">
        <v>2500</v>
      </c>
    </row>
    <row r="2034" spans="1:6" x14ac:dyDescent="0.2">
      <c r="A2034" s="568"/>
      <c r="B2034" s="530"/>
      <c r="C2034" s="530"/>
      <c r="D2034" s="530"/>
      <c r="E2034" s="531"/>
      <c r="F2034" s="559"/>
    </row>
    <row r="2035" spans="1:6" x14ac:dyDescent="0.2">
      <c r="A2035" s="568"/>
      <c r="B2035" s="530"/>
      <c r="C2035" s="530"/>
      <c r="D2035" s="530"/>
      <c r="E2035" s="531"/>
      <c r="F2035" s="559"/>
    </row>
    <row r="2036" spans="1:6" ht="37.5" x14ac:dyDescent="0.2">
      <c r="A2036" s="568"/>
      <c r="B2036" s="530"/>
      <c r="C2036" s="335" t="s">
        <v>6330</v>
      </c>
      <c r="D2036" s="335" t="s">
        <v>6331</v>
      </c>
      <c r="E2036" s="351">
        <v>1400</v>
      </c>
      <c r="F2036" s="339">
        <v>1400</v>
      </c>
    </row>
    <row r="2037" spans="1:6" x14ac:dyDescent="0.2">
      <c r="A2037" s="568" t="s">
        <v>5210</v>
      </c>
      <c r="B2037" s="530" t="s">
        <v>1285</v>
      </c>
      <c r="C2037" s="335" t="s">
        <v>5603</v>
      </c>
      <c r="D2037" s="335" t="s">
        <v>6332</v>
      </c>
      <c r="E2037" s="351">
        <v>3500</v>
      </c>
      <c r="F2037" s="339">
        <v>3500</v>
      </c>
    </row>
    <row r="2038" spans="1:6" x14ac:dyDescent="0.2">
      <c r="A2038" s="568"/>
      <c r="B2038" s="530"/>
      <c r="C2038" s="335" t="s">
        <v>6332</v>
      </c>
      <c r="D2038" s="335" t="s">
        <v>4291</v>
      </c>
      <c r="E2038" s="351">
        <v>2100</v>
      </c>
      <c r="F2038" s="339">
        <v>2100</v>
      </c>
    </row>
    <row r="2039" spans="1:6" x14ac:dyDescent="0.2">
      <c r="A2039" s="568"/>
      <c r="B2039" s="530"/>
      <c r="C2039" s="335" t="s">
        <v>4291</v>
      </c>
      <c r="D2039" s="335" t="s">
        <v>4323</v>
      </c>
      <c r="E2039" s="351">
        <v>750</v>
      </c>
      <c r="F2039" s="339">
        <v>750</v>
      </c>
    </row>
    <row r="2040" spans="1:6" x14ac:dyDescent="0.2">
      <c r="A2040" s="568" t="s">
        <v>5211</v>
      </c>
      <c r="B2040" s="530" t="s">
        <v>267</v>
      </c>
      <c r="C2040" s="530" t="s">
        <v>507</v>
      </c>
      <c r="D2040" s="530" t="s">
        <v>4161</v>
      </c>
      <c r="E2040" s="531">
        <v>1400</v>
      </c>
      <c r="F2040" s="559">
        <v>1400</v>
      </c>
    </row>
    <row r="2041" spans="1:6" x14ac:dyDescent="0.2">
      <c r="A2041" s="568"/>
      <c r="B2041" s="530"/>
      <c r="C2041" s="530"/>
      <c r="D2041" s="530"/>
      <c r="E2041" s="531"/>
      <c r="F2041" s="559"/>
    </row>
    <row r="2042" spans="1:6" x14ac:dyDescent="0.2">
      <c r="A2042" s="568"/>
      <c r="B2042" s="530"/>
      <c r="C2042" s="530" t="s">
        <v>4161</v>
      </c>
      <c r="D2042" s="530" t="s">
        <v>6333</v>
      </c>
      <c r="E2042" s="531">
        <v>2100</v>
      </c>
      <c r="F2042" s="559">
        <v>2100</v>
      </c>
    </row>
    <row r="2043" spans="1:6" x14ac:dyDescent="0.2">
      <c r="A2043" s="568"/>
      <c r="B2043" s="530"/>
      <c r="C2043" s="530"/>
      <c r="D2043" s="530"/>
      <c r="E2043" s="531"/>
      <c r="F2043" s="559"/>
    </row>
    <row r="2044" spans="1:6" x14ac:dyDescent="0.2">
      <c r="A2044" s="568"/>
      <c r="B2044" s="530"/>
      <c r="C2044" s="530"/>
      <c r="D2044" s="530"/>
      <c r="E2044" s="531"/>
      <c r="F2044" s="559"/>
    </row>
    <row r="2045" spans="1:6" x14ac:dyDescent="0.2">
      <c r="A2045" s="568"/>
      <c r="B2045" s="530"/>
      <c r="C2045" s="530"/>
      <c r="D2045" s="530"/>
      <c r="E2045" s="531"/>
      <c r="F2045" s="559"/>
    </row>
    <row r="2046" spans="1:6" ht="37.5" x14ac:dyDescent="0.2">
      <c r="A2046" s="568"/>
      <c r="B2046" s="530"/>
      <c r="C2046" s="335" t="s">
        <v>6333</v>
      </c>
      <c r="D2046" s="335" t="s">
        <v>6334</v>
      </c>
      <c r="E2046" s="351">
        <v>550</v>
      </c>
      <c r="F2046" s="339">
        <v>550</v>
      </c>
    </row>
    <row r="2047" spans="1:6" ht="37.5" x14ac:dyDescent="0.2">
      <c r="A2047" s="568"/>
      <c r="B2047" s="530"/>
      <c r="C2047" s="335" t="s">
        <v>6334</v>
      </c>
      <c r="D2047" s="335" t="s">
        <v>332</v>
      </c>
      <c r="E2047" s="351">
        <v>550</v>
      </c>
      <c r="F2047" s="339">
        <v>550</v>
      </c>
    </row>
    <row r="2048" spans="1:6" ht="37.5" x14ac:dyDescent="0.2">
      <c r="A2048" s="568" t="s">
        <v>5212</v>
      </c>
      <c r="B2048" s="530" t="s">
        <v>6335</v>
      </c>
      <c r="C2048" s="335" t="s">
        <v>4106</v>
      </c>
      <c r="D2048" s="335" t="s">
        <v>4107</v>
      </c>
      <c r="E2048" s="351">
        <v>800</v>
      </c>
      <c r="F2048" s="339">
        <v>800</v>
      </c>
    </row>
    <row r="2049" spans="1:6" x14ac:dyDescent="0.2">
      <c r="A2049" s="568"/>
      <c r="B2049" s="530"/>
      <c r="C2049" s="335" t="s">
        <v>4107</v>
      </c>
      <c r="D2049" s="335" t="s">
        <v>93</v>
      </c>
      <c r="E2049" s="351">
        <v>650</v>
      </c>
      <c r="F2049" s="339">
        <v>650</v>
      </c>
    </row>
    <row r="2050" spans="1:6" x14ac:dyDescent="0.2">
      <c r="A2050" s="380" t="s">
        <v>5213</v>
      </c>
      <c r="B2050" s="335" t="s">
        <v>6336</v>
      </c>
      <c r="C2050" s="335" t="s">
        <v>332</v>
      </c>
      <c r="D2050" s="335" t="s">
        <v>1310</v>
      </c>
      <c r="E2050" s="351">
        <v>450</v>
      </c>
      <c r="F2050" s="339">
        <v>450</v>
      </c>
    </row>
    <row r="2051" spans="1:6" x14ac:dyDescent="0.2">
      <c r="A2051" s="380" t="s">
        <v>5214</v>
      </c>
      <c r="B2051" s="335" t="s">
        <v>6337</v>
      </c>
      <c r="C2051" s="335" t="s">
        <v>93</v>
      </c>
      <c r="D2051" s="335" t="s">
        <v>1310</v>
      </c>
      <c r="E2051" s="351">
        <v>500</v>
      </c>
      <c r="F2051" s="339">
        <v>500</v>
      </c>
    </row>
    <row r="2052" spans="1:6" ht="37.5" x14ac:dyDescent="0.2">
      <c r="A2052" s="568" t="s">
        <v>5215</v>
      </c>
      <c r="B2052" s="530" t="s">
        <v>6338</v>
      </c>
      <c r="C2052" s="335" t="s">
        <v>4191</v>
      </c>
      <c r="D2052" s="335" t="s">
        <v>6339</v>
      </c>
      <c r="E2052" s="351">
        <v>2500</v>
      </c>
      <c r="F2052" s="339">
        <v>2500</v>
      </c>
    </row>
    <row r="2053" spans="1:6" x14ac:dyDescent="0.2">
      <c r="A2053" s="568"/>
      <c r="B2053" s="530"/>
      <c r="C2053" s="530" t="s">
        <v>6339</v>
      </c>
      <c r="D2053" s="530" t="s">
        <v>332</v>
      </c>
      <c r="E2053" s="531">
        <v>1800</v>
      </c>
      <c r="F2053" s="559">
        <v>1800</v>
      </c>
    </row>
    <row r="2054" spans="1:6" x14ac:dyDescent="0.2">
      <c r="A2054" s="568"/>
      <c r="B2054" s="530"/>
      <c r="C2054" s="530"/>
      <c r="D2054" s="530"/>
      <c r="E2054" s="531"/>
      <c r="F2054" s="559"/>
    </row>
    <row r="2055" spans="1:6" x14ac:dyDescent="0.2">
      <c r="A2055" s="568"/>
      <c r="B2055" s="530"/>
      <c r="C2055" s="530"/>
      <c r="D2055" s="530"/>
      <c r="E2055" s="531"/>
      <c r="F2055" s="559"/>
    </row>
    <row r="2056" spans="1:6" x14ac:dyDescent="0.2">
      <c r="A2056" s="568" t="s">
        <v>5216</v>
      </c>
      <c r="B2056" s="530" t="s">
        <v>4077</v>
      </c>
      <c r="C2056" s="530" t="s">
        <v>4078</v>
      </c>
      <c r="D2056" s="530" t="s">
        <v>2642</v>
      </c>
      <c r="E2056" s="531">
        <v>3700</v>
      </c>
      <c r="F2056" s="559">
        <v>3700</v>
      </c>
    </row>
    <row r="2057" spans="1:6" x14ac:dyDescent="0.2">
      <c r="A2057" s="568"/>
      <c r="B2057" s="530"/>
      <c r="C2057" s="530"/>
      <c r="D2057" s="530"/>
      <c r="E2057" s="531"/>
      <c r="F2057" s="559"/>
    </row>
    <row r="2058" spans="1:6" ht="37.5" x14ac:dyDescent="0.2">
      <c r="A2058" s="568"/>
      <c r="B2058" s="530"/>
      <c r="C2058" s="335" t="s">
        <v>2642</v>
      </c>
      <c r="D2058" s="335" t="s">
        <v>4079</v>
      </c>
      <c r="E2058" s="351">
        <v>1400</v>
      </c>
      <c r="F2058" s="339">
        <v>1400</v>
      </c>
    </row>
    <row r="2059" spans="1:6" ht="37.5" x14ac:dyDescent="0.2">
      <c r="A2059" s="568"/>
      <c r="B2059" s="530"/>
      <c r="C2059" s="335" t="s">
        <v>4078</v>
      </c>
      <c r="D2059" s="335" t="s">
        <v>6340</v>
      </c>
      <c r="E2059" s="351">
        <v>1200</v>
      </c>
      <c r="F2059" s="339">
        <v>1200</v>
      </c>
    </row>
    <row r="2060" spans="1:6" x14ac:dyDescent="0.2">
      <c r="A2060" s="568" t="s">
        <v>6341</v>
      </c>
      <c r="B2060" s="530" t="s">
        <v>4081</v>
      </c>
      <c r="C2060" s="335" t="s">
        <v>5603</v>
      </c>
      <c r="D2060" s="335" t="s">
        <v>4082</v>
      </c>
      <c r="E2060" s="351">
        <v>1100</v>
      </c>
      <c r="F2060" s="339">
        <v>1100</v>
      </c>
    </row>
    <row r="2061" spans="1:6" ht="37.5" x14ac:dyDescent="0.2">
      <c r="A2061" s="568"/>
      <c r="B2061" s="530"/>
      <c r="C2061" s="335" t="s">
        <v>4082</v>
      </c>
      <c r="D2061" s="335" t="s">
        <v>6339</v>
      </c>
      <c r="E2061" s="351">
        <v>650</v>
      </c>
      <c r="F2061" s="339">
        <v>650</v>
      </c>
    </row>
    <row r="2062" spans="1:6" ht="37.5" x14ac:dyDescent="0.2">
      <c r="A2062" s="568"/>
      <c r="B2062" s="530"/>
      <c r="C2062" s="335" t="s">
        <v>6339</v>
      </c>
      <c r="D2062" s="335" t="s">
        <v>6010</v>
      </c>
      <c r="E2062" s="351">
        <v>650</v>
      </c>
      <c r="F2062" s="339">
        <v>650</v>
      </c>
    </row>
    <row r="2063" spans="1:6" x14ac:dyDescent="0.2">
      <c r="A2063" s="380" t="s">
        <v>6342</v>
      </c>
      <c r="B2063" s="335" t="s">
        <v>2646</v>
      </c>
      <c r="C2063" s="335" t="s">
        <v>4077</v>
      </c>
      <c r="D2063" s="335" t="s">
        <v>829</v>
      </c>
      <c r="E2063" s="351">
        <v>3700</v>
      </c>
      <c r="F2063" s="339">
        <v>3700</v>
      </c>
    </row>
    <row r="2064" spans="1:6" x14ac:dyDescent="0.2">
      <c r="A2064" s="380" t="s">
        <v>6343</v>
      </c>
      <c r="B2064" s="335" t="s">
        <v>4083</v>
      </c>
      <c r="C2064" s="335" t="s">
        <v>4077</v>
      </c>
      <c r="D2064" s="335" t="s">
        <v>829</v>
      </c>
      <c r="E2064" s="351">
        <v>4000</v>
      </c>
      <c r="F2064" s="339">
        <v>4000</v>
      </c>
    </row>
    <row r="2065" spans="1:6" x14ac:dyDescent="0.2">
      <c r="A2065" s="568" t="s">
        <v>6344</v>
      </c>
      <c r="B2065" s="530" t="s">
        <v>636</v>
      </c>
      <c r="C2065" s="530" t="s">
        <v>5603</v>
      </c>
      <c r="D2065" s="530" t="s">
        <v>2642</v>
      </c>
      <c r="E2065" s="531">
        <v>3800</v>
      </c>
      <c r="F2065" s="559">
        <v>3800</v>
      </c>
    </row>
    <row r="2066" spans="1:6" x14ac:dyDescent="0.2">
      <c r="A2066" s="568"/>
      <c r="B2066" s="530"/>
      <c r="C2066" s="530"/>
      <c r="D2066" s="530"/>
      <c r="E2066" s="531"/>
      <c r="F2066" s="559"/>
    </row>
    <row r="2067" spans="1:6" x14ac:dyDescent="0.2">
      <c r="A2067" s="380" t="s">
        <v>6345</v>
      </c>
      <c r="B2067" s="335" t="s">
        <v>647</v>
      </c>
      <c r="C2067" s="335" t="s">
        <v>4077</v>
      </c>
      <c r="D2067" s="335" t="s">
        <v>829</v>
      </c>
      <c r="E2067" s="351">
        <v>3200</v>
      </c>
      <c r="F2067" s="339">
        <v>3200</v>
      </c>
    </row>
    <row r="2068" spans="1:6" x14ac:dyDescent="0.2">
      <c r="A2068" s="380" t="s">
        <v>6346</v>
      </c>
      <c r="B2068" s="335" t="s">
        <v>2690</v>
      </c>
      <c r="C2068" s="335" t="s">
        <v>4077</v>
      </c>
      <c r="D2068" s="335" t="s">
        <v>829</v>
      </c>
      <c r="E2068" s="351">
        <v>2600</v>
      </c>
      <c r="F2068" s="339">
        <v>2600</v>
      </c>
    </row>
    <row r="2069" spans="1:6" x14ac:dyDescent="0.2">
      <c r="A2069" s="380" t="s">
        <v>6347</v>
      </c>
      <c r="B2069" s="335" t="s">
        <v>4090</v>
      </c>
      <c r="C2069" s="335" t="s">
        <v>496</v>
      </c>
      <c r="D2069" s="335" t="s">
        <v>6348</v>
      </c>
      <c r="E2069" s="351">
        <v>2400</v>
      </c>
      <c r="F2069" s="339">
        <v>2400</v>
      </c>
    </row>
    <row r="2070" spans="1:6" ht="37.5" x14ac:dyDescent="0.2">
      <c r="A2070" s="568" t="s">
        <v>6349</v>
      </c>
      <c r="B2070" s="530" t="s">
        <v>829</v>
      </c>
      <c r="C2070" s="335" t="s">
        <v>496</v>
      </c>
      <c r="D2070" s="335" t="s">
        <v>2642</v>
      </c>
      <c r="E2070" s="351">
        <v>4000</v>
      </c>
      <c r="F2070" s="339">
        <v>4000</v>
      </c>
    </row>
    <row r="2071" spans="1:6" x14ac:dyDescent="0.2">
      <c r="A2071" s="568"/>
      <c r="B2071" s="530"/>
      <c r="C2071" s="335" t="s">
        <v>2642</v>
      </c>
      <c r="D2071" s="335" t="s">
        <v>569</v>
      </c>
      <c r="E2071" s="351">
        <v>3600</v>
      </c>
      <c r="F2071" s="339">
        <v>3600</v>
      </c>
    </row>
    <row r="2072" spans="1:6" x14ac:dyDescent="0.2">
      <c r="A2072" s="568"/>
      <c r="B2072" s="530"/>
      <c r="C2072" s="335" t="s">
        <v>569</v>
      </c>
      <c r="D2072" s="335" t="s">
        <v>6350</v>
      </c>
      <c r="E2072" s="351">
        <v>1100</v>
      </c>
      <c r="F2072" s="339">
        <v>1100</v>
      </c>
    </row>
    <row r="2073" spans="1:6" x14ac:dyDescent="0.2">
      <c r="A2073" s="380" t="s">
        <v>6351</v>
      </c>
      <c r="B2073" s="335" t="s">
        <v>2717</v>
      </c>
      <c r="C2073" s="335" t="s">
        <v>5603</v>
      </c>
      <c r="D2073" s="335" t="s">
        <v>4097</v>
      </c>
      <c r="E2073" s="351">
        <v>2400</v>
      </c>
      <c r="F2073" s="339">
        <v>2400</v>
      </c>
    </row>
    <row r="2074" spans="1:6" ht="37.5" x14ac:dyDescent="0.2">
      <c r="A2074" s="568" t="s">
        <v>6352</v>
      </c>
      <c r="B2074" s="530" t="s">
        <v>2696</v>
      </c>
      <c r="C2074" s="335" t="s">
        <v>4078</v>
      </c>
      <c r="D2074" s="335" t="s">
        <v>6353</v>
      </c>
      <c r="E2074" s="351">
        <v>2200</v>
      </c>
      <c r="F2074" s="339">
        <v>2200</v>
      </c>
    </row>
    <row r="2075" spans="1:6" x14ac:dyDescent="0.2">
      <c r="A2075" s="568"/>
      <c r="B2075" s="530"/>
      <c r="C2075" s="335" t="s">
        <v>2642</v>
      </c>
      <c r="D2075" s="335" t="s">
        <v>1079</v>
      </c>
      <c r="E2075" s="351">
        <v>1300</v>
      </c>
      <c r="F2075" s="339">
        <v>1300</v>
      </c>
    </row>
    <row r="2076" spans="1:6" x14ac:dyDescent="0.2">
      <c r="A2076" s="380" t="s">
        <v>6354</v>
      </c>
      <c r="B2076" s="335" t="s">
        <v>2642</v>
      </c>
      <c r="C2076" s="335" t="s">
        <v>1285</v>
      </c>
      <c r="D2076" s="401" t="s">
        <v>829</v>
      </c>
      <c r="E2076" s="351">
        <v>3200</v>
      </c>
      <c r="F2076" s="339">
        <v>3200</v>
      </c>
    </row>
    <row r="2077" spans="1:6" x14ac:dyDescent="0.2">
      <c r="A2077" s="380" t="s">
        <v>6355</v>
      </c>
      <c r="B2077" s="335" t="s">
        <v>4100</v>
      </c>
      <c r="C2077" s="335" t="s">
        <v>1285</v>
      </c>
      <c r="D2077" s="335" t="s">
        <v>4102</v>
      </c>
      <c r="E2077" s="351">
        <v>2400</v>
      </c>
      <c r="F2077" s="339">
        <v>2400</v>
      </c>
    </row>
    <row r="2078" spans="1:6" ht="37.5" x14ac:dyDescent="0.2">
      <c r="A2078" s="380" t="s">
        <v>6356</v>
      </c>
      <c r="B2078" s="335" t="s">
        <v>4103</v>
      </c>
      <c r="C2078" s="335" t="s">
        <v>496</v>
      </c>
      <c r="D2078" s="335" t="s">
        <v>6357</v>
      </c>
      <c r="E2078" s="351">
        <v>1300</v>
      </c>
      <c r="F2078" s="339">
        <v>1300</v>
      </c>
    </row>
    <row r="2079" spans="1:6" x14ac:dyDescent="0.2">
      <c r="A2079" s="380" t="s">
        <v>6358</v>
      </c>
      <c r="B2079" s="335" t="s">
        <v>632</v>
      </c>
      <c r="C2079" s="335" t="s">
        <v>6359</v>
      </c>
      <c r="D2079" s="335" t="s">
        <v>4081</v>
      </c>
      <c r="E2079" s="351">
        <v>2200</v>
      </c>
      <c r="F2079" s="339">
        <v>2200</v>
      </c>
    </row>
    <row r="2080" spans="1:6" x14ac:dyDescent="0.2">
      <c r="A2080" s="380" t="s">
        <v>6360</v>
      </c>
      <c r="B2080" s="335" t="s">
        <v>6361</v>
      </c>
      <c r="C2080" s="335" t="s">
        <v>569</v>
      </c>
      <c r="D2080" s="335" t="s">
        <v>333</v>
      </c>
      <c r="E2080" s="351">
        <v>2900</v>
      </c>
      <c r="F2080" s="339">
        <v>2900</v>
      </c>
    </row>
    <row r="2081" spans="1:6" x14ac:dyDescent="0.2">
      <c r="A2081" s="568" t="s">
        <v>6362</v>
      </c>
      <c r="B2081" s="530" t="s">
        <v>4153</v>
      </c>
      <c r="C2081" s="335" t="s">
        <v>636</v>
      </c>
      <c r="D2081" s="335" t="s">
        <v>4077</v>
      </c>
      <c r="E2081" s="351">
        <v>3700</v>
      </c>
      <c r="F2081" s="339">
        <v>3700</v>
      </c>
    </row>
    <row r="2082" spans="1:6" x14ac:dyDescent="0.2">
      <c r="A2082" s="568"/>
      <c r="B2082" s="530"/>
      <c r="C2082" s="335" t="s">
        <v>4077</v>
      </c>
      <c r="D2082" s="335" t="s">
        <v>4154</v>
      </c>
      <c r="E2082" s="351">
        <v>3500</v>
      </c>
      <c r="F2082" s="339">
        <v>3500</v>
      </c>
    </row>
    <row r="2083" spans="1:6" x14ac:dyDescent="0.2">
      <c r="A2083" s="380" t="s">
        <v>6363</v>
      </c>
      <c r="B2083" s="335" t="s">
        <v>4207</v>
      </c>
      <c r="C2083" s="335" t="s">
        <v>4077</v>
      </c>
      <c r="D2083" s="335" t="s">
        <v>636</v>
      </c>
      <c r="E2083" s="351"/>
      <c r="F2083" s="339">
        <v>2800</v>
      </c>
    </row>
    <row r="2084" spans="1:6" x14ac:dyDescent="0.2">
      <c r="A2084" s="380" t="s">
        <v>6364</v>
      </c>
      <c r="B2084" s="335" t="s">
        <v>4131</v>
      </c>
      <c r="C2084" s="335" t="s">
        <v>636</v>
      </c>
      <c r="D2084" s="335" t="s">
        <v>4132</v>
      </c>
      <c r="E2084" s="351">
        <v>2500</v>
      </c>
      <c r="F2084" s="339">
        <v>2500</v>
      </c>
    </row>
    <row r="2085" spans="1:6" x14ac:dyDescent="0.2">
      <c r="A2085" s="380" t="s">
        <v>6365</v>
      </c>
      <c r="B2085" s="335" t="s">
        <v>4148</v>
      </c>
      <c r="C2085" s="530" t="s">
        <v>77</v>
      </c>
      <c r="D2085" s="530"/>
      <c r="E2085" s="351">
        <v>1300</v>
      </c>
      <c r="F2085" s="339">
        <v>1300</v>
      </c>
    </row>
    <row r="2086" spans="1:6" ht="37.5" x14ac:dyDescent="0.2">
      <c r="A2086" s="380" t="s">
        <v>6366</v>
      </c>
      <c r="B2086" s="335" t="s">
        <v>4149</v>
      </c>
      <c r="C2086" s="335" t="s">
        <v>4081</v>
      </c>
      <c r="D2086" s="335" t="s">
        <v>6367</v>
      </c>
      <c r="E2086" s="351">
        <v>1800</v>
      </c>
      <c r="F2086" s="339">
        <v>1800</v>
      </c>
    </row>
    <row r="2087" spans="1:6" x14ac:dyDescent="0.2">
      <c r="A2087" s="380" t="s">
        <v>6368</v>
      </c>
      <c r="B2087" s="335" t="s">
        <v>4207</v>
      </c>
      <c r="C2087" s="335" t="s">
        <v>4208</v>
      </c>
      <c r="D2087" s="335" t="s">
        <v>4209</v>
      </c>
      <c r="E2087" s="351">
        <v>4000</v>
      </c>
      <c r="F2087" s="339">
        <v>4000</v>
      </c>
    </row>
    <row r="2088" spans="1:6" ht="37.5" x14ac:dyDescent="0.2">
      <c r="A2088" s="380" t="s">
        <v>6369</v>
      </c>
      <c r="B2088" s="335" t="s">
        <v>4131</v>
      </c>
      <c r="C2088" s="335" t="s">
        <v>4210</v>
      </c>
      <c r="D2088" s="335" t="s">
        <v>4211</v>
      </c>
      <c r="E2088" s="351">
        <v>3000</v>
      </c>
      <c r="F2088" s="339">
        <v>3000</v>
      </c>
    </row>
    <row r="2089" spans="1:6" ht="37.5" x14ac:dyDescent="0.2">
      <c r="A2089" s="380" t="s">
        <v>6370</v>
      </c>
      <c r="B2089" s="335" t="s">
        <v>4212</v>
      </c>
      <c r="C2089" s="335" t="s">
        <v>4213</v>
      </c>
      <c r="D2089" s="335" t="s">
        <v>4214</v>
      </c>
      <c r="E2089" s="351">
        <v>3800</v>
      </c>
      <c r="F2089" s="339">
        <v>3800</v>
      </c>
    </row>
    <row r="2090" spans="1:6" x14ac:dyDescent="0.2">
      <c r="A2090" s="380" t="s">
        <v>6371</v>
      </c>
      <c r="B2090" s="335" t="s">
        <v>4215</v>
      </c>
      <c r="C2090" s="335" t="s">
        <v>4164</v>
      </c>
      <c r="D2090" s="335" t="s">
        <v>4216</v>
      </c>
      <c r="E2090" s="351">
        <v>4000</v>
      </c>
      <c r="F2090" s="339">
        <v>4000</v>
      </c>
    </row>
    <row r="2091" spans="1:6" x14ac:dyDescent="0.2">
      <c r="A2091" s="380" t="s">
        <v>6372</v>
      </c>
      <c r="B2091" s="335" t="s">
        <v>4108</v>
      </c>
      <c r="C2091" s="335" t="s">
        <v>6135</v>
      </c>
      <c r="D2091" s="335" t="s">
        <v>93</v>
      </c>
      <c r="E2091" s="351">
        <v>550</v>
      </c>
      <c r="F2091" s="339">
        <v>550</v>
      </c>
    </row>
    <row r="2092" spans="1:6" x14ac:dyDescent="0.2">
      <c r="A2092" s="380" t="s">
        <v>6373</v>
      </c>
      <c r="B2092" s="335" t="s">
        <v>4114</v>
      </c>
      <c r="C2092" s="335" t="s">
        <v>4082</v>
      </c>
      <c r="D2092" s="335" t="s">
        <v>6135</v>
      </c>
      <c r="E2092" s="351">
        <v>500</v>
      </c>
      <c r="F2092" s="339">
        <v>500</v>
      </c>
    </row>
    <row r="2093" spans="1:6" x14ac:dyDescent="0.2">
      <c r="A2093" s="380" t="s">
        <v>6374</v>
      </c>
      <c r="B2093" s="335" t="s">
        <v>4115</v>
      </c>
      <c r="C2093" s="335" t="s">
        <v>507</v>
      </c>
      <c r="D2093" s="335" t="s">
        <v>4100</v>
      </c>
      <c r="E2093" s="351">
        <v>700</v>
      </c>
      <c r="F2093" s="339">
        <v>700</v>
      </c>
    </row>
    <row r="2094" spans="1:6" ht="37.5" x14ac:dyDescent="0.2">
      <c r="A2094" s="380" t="s">
        <v>6375</v>
      </c>
      <c r="B2094" s="335" t="s">
        <v>4116</v>
      </c>
      <c r="C2094" s="335" t="s">
        <v>507</v>
      </c>
      <c r="D2094" s="335" t="s">
        <v>4103</v>
      </c>
      <c r="E2094" s="351">
        <v>700</v>
      </c>
      <c r="F2094" s="339">
        <v>700</v>
      </c>
    </row>
    <row r="2095" spans="1:6" x14ac:dyDescent="0.2">
      <c r="A2095" s="380" t="s">
        <v>6376</v>
      </c>
      <c r="B2095" s="335" t="s">
        <v>4117</v>
      </c>
      <c r="C2095" s="335" t="s">
        <v>1310</v>
      </c>
      <c r="D2095" s="335" t="s">
        <v>6377</v>
      </c>
      <c r="E2095" s="351">
        <v>700</v>
      </c>
      <c r="F2095" s="339">
        <v>700</v>
      </c>
    </row>
    <row r="2096" spans="1:6" x14ac:dyDescent="0.2">
      <c r="A2096" s="380" t="s">
        <v>6378</v>
      </c>
      <c r="B2096" s="335" t="s">
        <v>4133</v>
      </c>
      <c r="C2096" s="335" t="s">
        <v>4132</v>
      </c>
      <c r="D2096" s="335" t="s">
        <v>4134</v>
      </c>
      <c r="E2096" s="351">
        <v>800</v>
      </c>
      <c r="F2096" s="339">
        <v>800</v>
      </c>
    </row>
    <row r="2097" spans="1:6" x14ac:dyDescent="0.2">
      <c r="A2097" s="380" t="s">
        <v>6379</v>
      </c>
      <c r="B2097" s="335" t="s">
        <v>4135</v>
      </c>
      <c r="C2097" s="335" t="s">
        <v>4132</v>
      </c>
      <c r="D2097" s="335" t="s">
        <v>4134</v>
      </c>
      <c r="E2097" s="351">
        <v>600</v>
      </c>
      <c r="F2097" s="339">
        <v>600</v>
      </c>
    </row>
    <row r="2098" spans="1:6" ht="37.5" x14ac:dyDescent="0.2">
      <c r="A2098" s="380" t="s">
        <v>6380</v>
      </c>
      <c r="B2098" s="335" t="s">
        <v>4136</v>
      </c>
      <c r="C2098" s="335" t="s">
        <v>507</v>
      </c>
      <c r="D2098" s="335" t="s">
        <v>4126</v>
      </c>
      <c r="E2098" s="351">
        <v>450</v>
      </c>
      <c r="F2098" s="339">
        <v>450</v>
      </c>
    </row>
    <row r="2099" spans="1:6" x14ac:dyDescent="0.2">
      <c r="A2099" s="380" t="s">
        <v>6381</v>
      </c>
      <c r="B2099" s="335" t="s">
        <v>4137</v>
      </c>
      <c r="C2099" s="335" t="s">
        <v>4138</v>
      </c>
      <c r="D2099" s="335" t="s">
        <v>4139</v>
      </c>
      <c r="E2099" s="351">
        <v>600</v>
      </c>
      <c r="F2099" s="339">
        <v>600</v>
      </c>
    </row>
    <row r="2100" spans="1:6" ht="37.5" x14ac:dyDescent="0.2">
      <c r="A2100" s="380" t="s">
        <v>6382</v>
      </c>
      <c r="B2100" s="335" t="s">
        <v>4118</v>
      </c>
      <c r="C2100" s="530" t="s">
        <v>77</v>
      </c>
      <c r="D2100" s="530"/>
      <c r="E2100" s="351">
        <v>600</v>
      </c>
      <c r="F2100" s="339">
        <v>600</v>
      </c>
    </row>
    <row r="2101" spans="1:6" ht="37.5" x14ac:dyDescent="0.2">
      <c r="A2101" s="380" t="s">
        <v>6383</v>
      </c>
      <c r="B2101" s="335" t="s">
        <v>6384</v>
      </c>
      <c r="C2101" s="335" t="s">
        <v>507</v>
      </c>
      <c r="D2101" s="335" t="s">
        <v>4121</v>
      </c>
      <c r="E2101" s="351">
        <v>750</v>
      </c>
      <c r="F2101" s="339">
        <v>750</v>
      </c>
    </row>
    <row r="2102" spans="1:6" x14ac:dyDescent="0.2">
      <c r="A2102" s="380" t="s">
        <v>6385</v>
      </c>
      <c r="B2102" s="335" t="s">
        <v>6386</v>
      </c>
      <c r="C2102" s="335" t="s">
        <v>507</v>
      </c>
      <c r="D2102" s="335" t="s">
        <v>6387</v>
      </c>
      <c r="E2102" s="351">
        <v>800</v>
      </c>
      <c r="F2102" s="339">
        <v>800</v>
      </c>
    </row>
    <row r="2103" spans="1:6" x14ac:dyDescent="0.2">
      <c r="A2103" s="380" t="s">
        <v>6388</v>
      </c>
      <c r="B2103" s="335" t="s">
        <v>4123</v>
      </c>
      <c r="C2103" s="530" t="s">
        <v>77</v>
      </c>
      <c r="D2103" s="530"/>
      <c r="E2103" s="351">
        <v>750</v>
      </c>
      <c r="F2103" s="339">
        <v>750</v>
      </c>
    </row>
    <row r="2104" spans="1:6" x14ac:dyDescent="0.2">
      <c r="A2104" s="380" t="s">
        <v>6389</v>
      </c>
      <c r="B2104" s="335" t="s">
        <v>4125</v>
      </c>
      <c r="C2104" s="335" t="s">
        <v>507</v>
      </c>
      <c r="D2104" s="335" t="s">
        <v>4126</v>
      </c>
      <c r="E2104" s="351">
        <v>700</v>
      </c>
      <c r="F2104" s="339">
        <v>700</v>
      </c>
    </row>
    <row r="2105" spans="1:6" x14ac:dyDescent="0.2">
      <c r="A2105" s="380" t="s">
        <v>6390</v>
      </c>
      <c r="B2105" s="335" t="s">
        <v>4127</v>
      </c>
      <c r="C2105" s="335" t="s">
        <v>507</v>
      </c>
      <c r="D2105" s="335" t="s">
        <v>4128</v>
      </c>
      <c r="E2105" s="351">
        <v>700</v>
      </c>
      <c r="F2105" s="339">
        <v>700</v>
      </c>
    </row>
    <row r="2106" spans="1:6" x14ac:dyDescent="0.2">
      <c r="A2106" s="380" t="s">
        <v>6391</v>
      </c>
      <c r="B2106" s="335" t="s">
        <v>4087</v>
      </c>
      <c r="C2106" s="335" t="s">
        <v>507</v>
      </c>
      <c r="D2106" s="335" t="s">
        <v>4126</v>
      </c>
      <c r="E2106" s="351">
        <v>600</v>
      </c>
      <c r="F2106" s="339">
        <v>600</v>
      </c>
    </row>
    <row r="2107" spans="1:6" x14ac:dyDescent="0.2">
      <c r="A2107" s="380" t="s">
        <v>6392</v>
      </c>
      <c r="B2107" s="335" t="s">
        <v>4129</v>
      </c>
      <c r="C2107" s="530" t="s">
        <v>77</v>
      </c>
      <c r="D2107" s="530"/>
      <c r="E2107" s="351">
        <v>600</v>
      </c>
      <c r="F2107" s="339">
        <v>600</v>
      </c>
    </row>
    <row r="2108" spans="1:6" x14ac:dyDescent="0.2">
      <c r="A2108" s="380" t="s">
        <v>6393</v>
      </c>
      <c r="B2108" s="335" t="s">
        <v>4281</v>
      </c>
      <c r="C2108" s="335" t="s">
        <v>6394</v>
      </c>
      <c r="D2108" s="335" t="s">
        <v>218</v>
      </c>
      <c r="E2108" s="351">
        <v>2400</v>
      </c>
      <c r="F2108" s="339">
        <v>2400</v>
      </c>
    </row>
    <row r="2109" spans="1:6" x14ac:dyDescent="0.2">
      <c r="A2109" s="568" t="s">
        <v>6395</v>
      </c>
      <c r="B2109" s="530" t="s">
        <v>4198</v>
      </c>
      <c r="C2109" s="335" t="s">
        <v>333</v>
      </c>
      <c r="D2109" s="335" t="s">
        <v>4199</v>
      </c>
      <c r="E2109" s="351">
        <v>2100</v>
      </c>
      <c r="F2109" s="339">
        <v>2100</v>
      </c>
    </row>
    <row r="2110" spans="1:6" ht="37.5" x14ac:dyDescent="0.2">
      <c r="A2110" s="568"/>
      <c r="B2110" s="530"/>
      <c r="C2110" s="335" t="s">
        <v>4200</v>
      </c>
      <c r="D2110" s="335" t="s">
        <v>4201</v>
      </c>
      <c r="E2110" s="351">
        <v>2100</v>
      </c>
      <c r="F2110" s="339">
        <v>2100</v>
      </c>
    </row>
    <row r="2111" spans="1:6" x14ac:dyDescent="0.2">
      <c r="A2111" s="568"/>
      <c r="B2111" s="530"/>
      <c r="C2111" s="335" t="s">
        <v>4202</v>
      </c>
      <c r="D2111" s="335" t="s">
        <v>4203</v>
      </c>
      <c r="E2111" s="351">
        <v>1100</v>
      </c>
      <c r="F2111" s="339">
        <v>1100</v>
      </c>
    </row>
    <row r="2112" spans="1:6" x14ac:dyDescent="0.2">
      <c r="A2112" s="568"/>
      <c r="B2112" s="530"/>
      <c r="C2112" s="335" t="s">
        <v>4204</v>
      </c>
      <c r="D2112" s="335" t="s">
        <v>4164</v>
      </c>
      <c r="E2112" s="351">
        <v>1100</v>
      </c>
      <c r="F2112" s="339">
        <v>1100</v>
      </c>
    </row>
    <row r="2113" spans="1:6" ht="37.5" x14ac:dyDescent="0.2">
      <c r="A2113" s="568"/>
      <c r="B2113" s="530"/>
      <c r="C2113" s="335" t="s">
        <v>4205</v>
      </c>
      <c r="D2113" s="335" t="s">
        <v>4206</v>
      </c>
      <c r="E2113" s="351">
        <v>1100</v>
      </c>
      <c r="F2113" s="339">
        <v>1100</v>
      </c>
    </row>
    <row r="2114" spans="1:6" ht="37.5" x14ac:dyDescent="0.2">
      <c r="A2114" s="380" t="s">
        <v>6396</v>
      </c>
      <c r="B2114" s="335" t="s">
        <v>4284</v>
      </c>
      <c r="C2114" s="335" t="s">
        <v>4285</v>
      </c>
      <c r="D2114" s="335" t="s">
        <v>4286</v>
      </c>
      <c r="E2114" s="351">
        <v>650</v>
      </c>
      <c r="F2114" s="339">
        <v>650</v>
      </c>
    </row>
    <row r="2115" spans="1:6" ht="37.5" x14ac:dyDescent="0.2">
      <c r="A2115" s="568" t="s">
        <v>6397</v>
      </c>
      <c r="B2115" s="530" t="s">
        <v>4249</v>
      </c>
      <c r="C2115" s="335" t="s">
        <v>333</v>
      </c>
      <c r="D2115" s="335" t="s">
        <v>4250</v>
      </c>
      <c r="E2115" s="351">
        <v>850</v>
      </c>
      <c r="F2115" s="339">
        <v>850</v>
      </c>
    </row>
    <row r="2116" spans="1:6" ht="37.5" x14ac:dyDescent="0.2">
      <c r="A2116" s="568"/>
      <c r="B2116" s="530"/>
      <c r="C2116" s="335" t="s">
        <v>4251</v>
      </c>
      <c r="D2116" s="335" t="s">
        <v>6339</v>
      </c>
      <c r="E2116" s="351">
        <v>850</v>
      </c>
      <c r="F2116" s="339">
        <v>850</v>
      </c>
    </row>
    <row r="2117" spans="1:6" ht="37.5" x14ac:dyDescent="0.2">
      <c r="A2117" s="568"/>
      <c r="B2117" s="530"/>
      <c r="C2117" s="335" t="s">
        <v>6339</v>
      </c>
      <c r="D2117" s="335" t="s">
        <v>4252</v>
      </c>
      <c r="E2117" s="351">
        <v>850</v>
      </c>
      <c r="F2117" s="339">
        <v>850</v>
      </c>
    </row>
    <row r="2118" spans="1:6" x14ac:dyDescent="0.2">
      <c r="A2118" s="568" t="s">
        <v>6398</v>
      </c>
      <c r="B2118" s="530" t="s">
        <v>6399</v>
      </c>
      <c r="C2118" s="335" t="s">
        <v>4254</v>
      </c>
      <c r="D2118" s="335" t="s">
        <v>4255</v>
      </c>
      <c r="E2118" s="351">
        <v>850</v>
      </c>
      <c r="F2118" s="339">
        <v>850</v>
      </c>
    </row>
    <row r="2119" spans="1:6" ht="37.5" x14ac:dyDescent="0.2">
      <c r="A2119" s="568"/>
      <c r="B2119" s="530"/>
      <c r="C2119" s="335" t="s">
        <v>4256</v>
      </c>
      <c r="D2119" s="335" t="s">
        <v>4257</v>
      </c>
      <c r="E2119" s="351">
        <v>850</v>
      </c>
      <c r="F2119" s="339">
        <v>850</v>
      </c>
    </row>
    <row r="2120" spans="1:6" x14ac:dyDescent="0.2">
      <c r="A2120" s="380" t="s">
        <v>6400</v>
      </c>
      <c r="B2120" s="335" t="s">
        <v>4143</v>
      </c>
      <c r="C2120" s="335" t="s">
        <v>507</v>
      </c>
      <c r="D2120" s="335" t="s">
        <v>6010</v>
      </c>
      <c r="E2120" s="351">
        <v>540</v>
      </c>
      <c r="F2120" s="339">
        <v>540</v>
      </c>
    </row>
    <row r="2121" spans="1:6" ht="37.5" x14ac:dyDescent="0.2">
      <c r="A2121" s="380" t="s">
        <v>6401</v>
      </c>
      <c r="B2121" s="335" t="s">
        <v>4146</v>
      </c>
      <c r="C2121" s="335" t="s">
        <v>1310</v>
      </c>
      <c r="D2121" s="335" t="s">
        <v>6402</v>
      </c>
      <c r="E2121" s="351">
        <v>600</v>
      </c>
      <c r="F2121" s="339">
        <v>600</v>
      </c>
    </row>
    <row r="2122" spans="1:6" ht="37.5" x14ac:dyDescent="0.2">
      <c r="A2122" s="568" t="s">
        <v>6403</v>
      </c>
      <c r="B2122" s="530" t="s">
        <v>4167</v>
      </c>
      <c r="C2122" s="335" t="s">
        <v>280</v>
      </c>
      <c r="D2122" s="335" t="s">
        <v>4182</v>
      </c>
      <c r="E2122" s="351">
        <v>750</v>
      </c>
      <c r="F2122" s="339">
        <v>750</v>
      </c>
    </row>
    <row r="2123" spans="1:6" x14ac:dyDescent="0.2">
      <c r="A2123" s="568"/>
      <c r="B2123" s="530"/>
      <c r="C2123" s="335" t="s">
        <v>4183</v>
      </c>
      <c r="D2123" s="335" t="s">
        <v>4184</v>
      </c>
      <c r="E2123" s="351">
        <v>750</v>
      </c>
      <c r="F2123" s="339">
        <v>750</v>
      </c>
    </row>
    <row r="2124" spans="1:6" ht="37.5" x14ac:dyDescent="0.2">
      <c r="A2124" s="568" t="s">
        <v>6404</v>
      </c>
      <c r="B2124" s="530" t="s">
        <v>4217</v>
      </c>
      <c r="C2124" s="335" t="s">
        <v>4223</v>
      </c>
      <c r="D2124" s="335" t="s">
        <v>4224</v>
      </c>
      <c r="E2124" s="351">
        <v>750</v>
      </c>
      <c r="F2124" s="339">
        <v>750</v>
      </c>
    </row>
    <row r="2125" spans="1:6" x14ac:dyDescent="0.2">
      <c r="A2125" s="568"/>
      <c r="B2125" s="530"/>
      <c r="C2125" s="335" t="s">
        <v>4225</v>
      </c>
      <c r="D2125" s="335" t="s">
        <v>4226</v>
      </c>
      <c r="E2125" s="351">
        <v>1300</v>
      </c>
      <c r="F2125" s="339">
        <v>1300</v>
      </c>
    </row>
    <row r="2126" spans="1:6" x14ac:dyDescent="0.2">
      <c r="A2126" s="568"/>
      <c r="B2126" s="530"/>
      <c r="C2126" s="335" t="s">
        <v>4227</v>
      </c>
      <c r="D2126" s="335" t="s">
        <v>4228</v>
      </c>
      <c r="E2126" s="351">
        <v>760</v>
      </c>
      <c r="F2126" s="339">
        <v>760</v>
      </c>
    </row>
    <row r="2127" spans="1:6" x14ac:dyDescent="0.2">
      <c r="A2127" s="568"/>
      <c r="B2127" s="530"/>
      <c r="C2127" s="335" t="s">
        <v>280</v>
      </c>
      <c r="D2127" s="335" t="s">
        <v>4230</v>
      </c>
      <c r="E2127" s="351">
        <v>750</v>
      </c>
      <c r="F2127" s="339">
        <v>750</v>
      </c>
    </row>
    <row r="2128" spans="1:6" x14ac:dyDescent="0.2">
      <c r="A2128" s="568"/>
      <c r="B2128" s="530"/>
      <c r="C2128" s="335" t="s">
        <v>4199</v>
      </c>
      <c r="D2128" s="335" t="s">
        <v>4230</v>
      </c>
      <c r="E2128" s="351">
        <v>750</v>
      </c>
      <c r="F2128" s="339">
        <v>750</v>
      </c>
    </row>
    <row r="2129" spans="1:6" ht="37.5" x14ac:dyDescent="0.2">
      <c r="A2129" s="568"/>
      <c r="B2129" s="530"/>
      <c r="C2129" s="335" t="s">
        <v>4290</v>
      </c>
      <c r="D2129" s="335" t="s">
        <v>4289</v>
      </c>
      <c r="E2129" s="351">
        <v>780</v>
      </c>
      <c r="F2129" s="339">
        <v>780</v>
      </c>
    </row>
    <row r="2130" spans="1:6" ht="37.5" x14ac:dyDescent="0.2">
      <c r="A2130" s="568" t="s">
        <v>6405</v>
      </c>
      <c r="B2130" s="530" t="s">
        <v>4231</v>
      </c>
      <c r="C2130" s="335" t="s">
        <v>4232</v>
      </c>
      <c r="D2130" s="335" t="s">
        <v>4233</v>
      </c>
      <c r="E2130" s="351">
        <v>850</v>
      </c>
      <c r="F2130" s="339">
        <v>850</v>
      </c>
    </row>
    <row r="2131" spans="1:6" ht="37.5" x14ac:dyDescent="0.2">
      <c r="A2131" s="568"/>
      <c r="B2131" s="530"/>
      <c r="C2131" s="335" t="s">
        <v>4234</v>
      </c>
      <c r="D2131" s="335" t="s">
        <v>4235</v>
      </c>
      <c r="E2131" s="351">
        <v>1000</v>
      </c>
      <c r="F2131" s="339">
        <v>1000</v>
      </c>
    </row>
    <row r="2132" spans="1:6" x14ac:dyDescent="0.2">
      <c r="A2132" s="568" t="s">
        <v>6406</v>
      </c>
      <c r="B2132" s="530" t="s">
        <v>6407</v>
      </c>
      <c r="C2132" s="530" t="s">
        <v>280</v>
      </c>
      <c r="D2132" s="530" t="s">
        <v>6408</v>
      </c>
      <c r="E2132" s="531">
        <v>500</v>
      </c>
      <c r="F2132" s="559">
        <v>500</v>
      </c>
    </row>
    <row r="2133" spans="1:6" x14ac:dyDescent="0.2">
      <c r="A2133" s="568"/>
      <c r="B2133" s="530"/>
      <c r="C2133" s="530"/>
      <c r="D2133" s="530"/>
      <c r="E2133" s="531"/>
      <c r="F2133" s="559"/>
    </row>
    <row r="2134" spans="1:6" x14ac:dyDescent="0.2">
      <c r="A2134" s="568"/>
      <c r="B2134" s="530"/>
      <c r="C2134" s="530"/>
      <c r="D2134" s="530"/>
      <c r="E2134" s="531"/>
      <c r="F2134" s="559"/>
    </row>
    <row r="2135" spans="1:6" x14ac:dyDescent="0.2">
      <c r="A2135" s="568"/>
      <c r="B2135" s="530"/>
      <c r="C2135" s="530"/>
      <c r="D2135" s="530"/>
      <c r="E2135" s="531"/>
      <c r="F2135" s="559"/>
    </row>
    <row r="2136" spans="1:6" x14ac:dyDescent="0.2">
      <c r="A2136" s="568"/>
      <c r="B2136" s="530"/>
      <c r="C2136" s="530"/>
      <c r="D2136" s="530"/>
      <c r="E2136" s="531"/>
      <c r="F2136" s="559"/>
    </row>
    <row r="2137" spans="1:6" x14ac:dyDescent="0.2">
      <c r="A2137" s="568"/>
      <c r="B2137" s="530"/>
      <c r="C2137" s="530"/>
      <c r="D2137" s="530"/>
      <c r="E2137" s="531"/>
      <c r="F2137" s="559"/>
    </row>
    <row r="2138" spans="1:6" x14ac:dyDescent="0.2">
      <c r="A2138" s="568" t="s">
        <v>6409</v>
      </c>
      <c r="B2138" s="530" t="s">
        <v>4325</v>
      </c>
      <c r="C2138" s="335" t="s">
        <v>6135</v>
      </c>
      <c r="D2138" s="335" t="s">
        <v>496</v>
      </c>
      <c r="E2138" s="351"/>
      <c r="F2138" s="339">
        <v>700</v>
      </c>
    </row>
    <row r="2139" spans="1:6" x14ac:dyDescent="0.2">
      <c r="A2139" s="568"/>
      <c r="B2139" s="530"/>
      <c r="C2139" s="335" t="s">
        <v>496</v>
      </c>
      <c r="D2139" s="335" t="s">
        <v>280</v>
      </c>
      <c r="E2139" s="351"/>
      <c r="F2139" s="339">
        <v>1000</v>
      </c>
    </row>
    <row r="2140" spans="1:6" x14ac:dyDescent="0.2">
      <c r="A2140" s="568"/>
      <c r="B2140" s="530"/>
      <c r="C2140" s="335" t="s">
        <v>280</v>
      </c>
      <c r="D2140" s="335" t="s">
        <v>6394</v>
      </c>
      <c r="E2140" s="351"/>
      <c r="F2140" s="339">
        <v>800</v>
      </c>
    </row>
    <row r="2141" spans="1:6" ht="37.5" x14ac:dyDescent="0.2">
      <c r="A2141" s="568"/>
      <c r="B2141" s="530"/>
      <c r="C2141" s="335" t="s">
        <v>6394</v>
      </c>
      <c r="D2141" s="335" t="s">
        <v>6410</v>
      </c>
      <c r="E2141" s="351"/>
      <c r="F2141" s="339">
        <v>900</v>
      </c>
    </row>
    <row r="2142" spans="1:6" x14ac:dyDescent="0.2">
      <c r="A2142" s="378" t="s">
        <v>6411</v>
      </c>
      <c r="B2142" s="329" t="s">
        <v>66</v>
      </c>
      <c r="C2142" s="329"/>
      <c r="D2142" s="329"/>
      <c r="E2142" s="338"/>
      <c r="F2142" s="370"/>
    </row>
    <row r="2143" spans="1:6" x14ac:dyDescent="0.2">
      <c r="A2143" s="568" t="s">
        <v>5217</v>
      </c>
      <c r="B2143" s="530" t="s">
        <v>267</v>
      </c>
      <c r="C2143" s="530" t="s">
        <v>6412</v>
      </c>
      <c r="D2143" s="530" t="s">
        <v>271</v>
      </c>
      <c r="E2143" s="559">
        <v>700</v>
      </c>
      <c r="F2143" s="559">
        <v>700</v>
      </c>
    </row>
    <row r="2144" spans="1:6" x14ac:dyDescent="0.2">
      <c r="A2144" s="568"/>
      <c r="B2144" s="530"/>
      <c r="C2144" s="530"/>
      <c r="D2144" s="530"/>
      <c r="E2144" s="559"/>
      <c r="F2144" s="559"/>
    </row>
    <row r="2145" spans="1:6" ht="37.5" x14ac:dyDescent="0.2">
      <c r="A2145" s="568"/>
      <c r="B2145" s="530"/>
      <c r="C2145" s="335" t="s">
        <v>271</v>
      </c>
      <c r="D2145" s="335" t="s">
        <v>6413</v>
      </c>
      <c r="E2145" s="339">
        <v>900</v>
      </c>
      <c r="F2145" s="339">
        <v>900</v>
      </c>
    </row>
    <row r="2146" spans="1:6" x14ac:dyDescent="0.2">
      <c r="A2146" s="568"/>
      <c r="B2146" s="530"/>
      <c r="C2146" s="530" t="s">
        <v>6413</v>
      </c>
      <c r="D2146" s="530" t="s">
        <v>6414</v>
      </c>
      <c r="E2146" s="559">
        <v>700</v>
      </c>
      <c r="F2146" s="559">
        <v>700</v>
      </c>
    </row>
    <row r="2147" spans="1:6" x14ac:dyDescent="0.2">
      <c r="A2147" s="568"/>
      <c r="B2147" s="530"/>
      <c r="C2147" s="530"/>
      <c r="D2147" s="530"/>
      <c r="E2147" s="559"/>
      <c r="F2147" s="559"/>
    </row>
    <row r="2148" spans="1:6" x14ac:dyDescent="0.2">
      <c r="A2148" s="568" t="s">
        <v>5218</v>
      </c>
      <c r="B2148" s="530" t="s">
        <v>6415</v>
      </c>
      <c r="C2148" s="530" t="s">
        <v>6416</v>
      </c>
      <c r="D2148" s="530" t="s">
        <v>412</v>
      </c>
      <c r="E2148" s="559">
        <v>700</v>
      </c>
      <c r="F2148" s="559">
        <v>700</v>
      </c>
    </row>
    <row r="2149" spans="1:6" x14ac:dyDescent="0.2">
      <c r="A2149" s="568"/>
      <c r="B2149" s="530"/>
      <c r="C2149" s="530"/>
      <c r="D2149" s="530"/>
      <c r="E2149" s="559"/>
      <c r="F2149" s="559"/>
    </row>
    <row r="2150" spans="1:6" ht="37.5" x14ac:dyDescent="0.2">
      <c r="A2150" s="568"/>
      <c r="B2150" s="530"/>
      <c r="C2150" s="335" t="s">
        <v>414</v>
      </c>
      <c r="D2150" s="335" t="s">
        <v>6417</v>
      </c>
      <c r="E2150" s="339">
        <v>450</v>
      </c>
      <c r="F2150" s="339">
        <v>450</v>
      </c>
    </row>
    <row r="2151" spans="1:6" ht="37.5" x14ac:dyDescent="0.2">
      <c r="A2151" s="568"/>
      <c r="B2151" s="530"/>
      <c r="C2151" s="335" t="s">
        <v>416</v>
      </c>
      <c r="D2151" s="335" t="s">
        <v>6418</v>
      </c>
      <c r="E2151" s="339">
        <v>650</v>
      </c>
      <c r="F2151" s="339">
        <v>650</v>
      </c>
    </row>
    <row r="2152" spans="1:6" ht="37.5" x14ac:dyDescent="0.2">
      <c r="A2152" s="568"/>
      <c r="B2152" s="530"/>
      <c r="C2152" s="335" t="s">
        <v>6419</v>
      </c>
      <c r="D2152" s="335" t="s">
        <v>439</v>
      </c>
      <c r="E2152" s="339">
        <v>400</v>
      </c>
      <c r="F2152" s="339">
        <v>400</v>
      </c>
    </row>
    <row r="2153" spans="1:6" x14ac:dyDescent="0.2">
      <c r="A2153" s="380" t="s">
        <v>5219</v>
      </c>
      <c r="B2153" s="335" t="s">
        <v>433</v>
      </c>
      <c r="C2153" s="335" t="s">
        <v>4323</v>
      </c>
      <c r="D2153" s="335" t="s">
        <v>439</v>
      </c>
      <c r="E2153" s="381">
        <v>450</v>
      </c>
      <c r="F2153" s="339">
        <v>450</v>
      </c>
    </row>
    <row r="2154" spans="1:6" x14ac:dyDescent="0.2">
      <c r="A2154" s="568" t="s">
        <v>5220</v>
      </c>
      <c r="B2154" s="530" t="s">
        <v>325</v>
      </c>
      <c r="C2154" s="530" t="s">
        <v>6420</v>
      </c>
      <c r="D2154" s="530" t="s">
        <v>331</v>
      </c>
      <c r="E2154" s="559">
        <v>600</v>
      </c>
      <c r="F2154" s="559">
        <v>600</v>
      </c>
    </row>
    <row r="2155" spans="1:6" x14ac:dyDescent="0.2">
      <c r="A2155" s="568"/>
      <c r="B2155" s="530"/>
      <c r="C2155" s="530"/>
      <c r="D2155" s="530"/>
      <c r="E2155" s="559"/>
      <c r="F2155" s="559"/>
    </row>
    <row r="2156" spans="1:6" x14ac:dyDescent="0.2">
      <c r="A2156" s="568"/>
      <c r="B2156" s="530"/>
      <c r="C2156" s="335" t="s">
        <v>331</v>
      </c>
      <c r="D2156" s="335" t="s">
        <v>439</v>
      </c>
      <c r="E2156" s="339">
        <v>750</v>
      </c>
      <c r="F2156" s="339">
        <v>750</v>
      </c>
    </row>
    <row r="2157" spans="1:6" x14ac:dyDescent="0.2">
      <c r="A2157" s="568" t="s">
        <v>5221</v>
      </c>
      <c r="B2157" s="530" t="s">
        <v>407</v>
      </c>
      <c r="C2157" s="530" t="s">
        <v>6421</v>
      </c>
      <c r="D2157" s="530" t="s">
        <v>6422</v>
      </c>
      <c r="E2157" s="339">
        <v>500</v>
      </c>
      <c r="F2157" s="559">
        <v>500</v>
      </c>
    </row>
    <row r="2158" spans="1:6" x14ac:dyDescent="0.2">
      <c r="A2158" s="568"/>
      <c r="B2158" s="530"/>
      <c r="C2158" s="530"/>
      <c r="D2158" s="530"/>
      <c r="E2158" s="339"/>
      <c r="F2158" s="559"/>
    </row>
    <row r="2159" spans="1:6" ht="37.5" x14ac:dyDescent="0.2">
      <c r="A2159" s="568"/>
      <c r="B2159" s="530"/>
      <c r="C2159" s="335" t="s">
        <v>6422</v>
      </c>
      <c r="D2159" s="335" t="s">
        <v>6423</v>
      </c>
      <c r="E2159" s="339"/>
      <c r="F2159" s="339">
        <v>550</v>
      </c>
    </row>
    <row r="2160" spans="1:6" ht="37.5" x14ac:dyDescent="0.2">
      <c r="A2160" s="568"/>
      <c r="B2160" s="530"/>
      <c r="C2160" s="335" t="s">
        <v>6423</v>
      </c>
      <c r="D2160" s="335" t="s">
        <v>6424</v>
      </c>
      <c r="E2160" s="339"/>
      <c r="F2160" s="339">
        <v>550</v>
      </c>
    </row>
    <row r="2161" spans="1:6" x14ac:dyDescent="0.2">
      <c r="A2161" s="568" t="s">
        <v>5222</v>
      </c>
      <c r="B2161" s="530" t="s">
        <v>316</v>
      </c>
      <c r="C2161" s="335" t="s">
        <v>6425</v>
      </c>
      <c r="D2161" s="335" t="s">
        <v>6426</v>
      </c>
      <c r="E2161" s="354"/>
      <c r="F2161" s="354">
        <v>700</v>
      </c>
    </row>
    <row r="2162" spans="1:6" ht="56.25" x14ac:dyDescent="0.2">
      <c r="A2162" s="568"/>
      <c r="B2162" s="530"/>
      <c r="C2162" s="335" t="s">
        <v>6426</v>
      </c>
      <c r="D2162" s="335" t="s">
        <v>6427</v>
      </c>
      <c r="E2162" s="354"/>
      <c r="F2162" s="354">
        <v>800</v>
      </c>
    </row>
    <row r="2163" spans="1:6" ht="37.5" x14ac:dyDescent="0.2">
      <c r="A2163" s="568"/>
      <c r="B2163" s="530"/>
      <c r="C2163" s="335" t="s">
        <v>6427</v>
      </c>
      <c r="D2163" s="335" t="s">
        <v>6428</v>
      </c>
      <c r="E2163" s="354"/>
      <c r="F2163" s="354">
        <v>900</v>
      </c>
    </row>
    <row r="2164" spans="1:6" ht="37.5" x14ac:dyDescent="0.2">
      <c r="A2164" s="568" t="s">
        <v>5223</v>
      </c>
      <c r="B2164" s="530" t="s">
        <v>6429</v>
      </c>
      <c r="C2164" s="335" t="s">
        <v>333</v>
      </c>
      <c r="D2164" s="335" t="s">
        <v>6430</v>
      </c>
      <c r="E2164" s="339">
        <v>800</v>
      </c>
      <c r="F2164" s="339">
        <v>800</v>
      </c>
    </row>
    <row r="2165" spans="1:6" ht="37.5" x14ac:dyDescent="0.2">
      <c r="A2165" s="568"/>
      <c r="B2165" s="530"/>
      <c r="C2165" s="335" t="s">
        <v>308</v>
      </c>
      <c r="D2165" s="335" t="s">
        <v>6431</v>
      </c>
      <c r="E2165" s="339">
        <v>500</v>
      </c>
      <c r="F2165" s="339">
        <v>500</v>
      </c>
    </row>
    <row r="2166" spans="1:6" x14ac:dyDescent="0.2">
      <c r="A2166" s="568" t="s">
        <v>5224</v>
      </c>
      <c r="B2166" s="530" t="s">
        <v>6432</v>
      </c>
      <c r="C2166" s="530" t="s">
        <v>6433</v>
      </c>
      <c r="D2166" s="530"/>
      <c r="E2166" s="559">
        <v>800</v>
      </c>
      <c r="F2166" s="559">
        <v>800</v>
      </c>
    </row>
    <row r="2167" spans="1:6" x14ac:dyDescent="0.2">
      <c r="A2167" s="568"/>
      <c r="B2167" s="530"/>
      <c r="C2167" s="530"/>
      <c r="D2167" s="530"/>
      <c r="E2167" s="559"/>
      <c r="F2167" s="559"/>
    </row>
    <row r="2168" spans="1:6" x14ac:dyDescent="0.2">
      <c r="A2168" s="568"/>
      <c r="B2168" s="530"/>
      <c r="C2168" s="530"/>
      <c r="D2168" s="530"/>
      <c r="E2168" s="559"/>
      <c r="F2168" s="559"/>
    </row>
    <row r="2169" spans="1:6" ht="37.5" x14ac:dyDescent="0.2">
      <c r="A2169" s="568" t="s">
        <v>5225</v>
      </c>
      <c r="B2169" s="530" t="s">
        <v>300</v>
      </c>
      <c r="C2169" s="335" t="s">
        <v>6434</v>
      </c>
      <c r="D2169" s="335" t="s">
        <v>274</v>
      </c>
      <c r="E2169" s="339">
        <v>700</v>
      </c>
      <c r="F2169" s="339">
        <v>700</v>
      </c>
    </row>
    <row r="2170" spans="1:6" x14ac:dyDescent="0.2">
      <c r="A2170" s="568"/>
      <c r="B2170" s="530"/>
      <c r="C2170" s="335" t="s">
        <v>304</v>
      </c>
      <c r="D2170" s="335" t="s">
        <v>305</v>
      </c>
      <c r="E2170" s="339">
        <v>450</v>
      </c>
      <c r="F2170" s="339">
        <v>450</v>
      </c>
    </row>
    <row r="2171" spans="1:6" x14ac:dyDescent="0.2">
      <c r="A2171" s="568"/>
      <c r="B2171" s="530"/>
      <c r="C2171" s="335" t="s">
        <v>333</v>
      </c>
      <c r="D2171" s="335" t="s">
        <v>6435</v>
      </c>
      <c r="E2171" s="354">
        <v>700</v>
      </c>
      <c r="F2171" s="354">
        <v>700</v>
      </c>
    </row>
    <row r="2172" spans="1:6" x14ac:dyDescent="0.2">
      <c r="A2172" s="343" t="s">
        <v>5990</v>
      </c>
      <c r="B2172" s="335" t="s">
        <v>6436</v>
      </c>
      <c r="C2172" s="335" t="s">
        <v>6437</v>
      </c>
      <c r="D2172" s="335" t="s">
        <v>6438</v>
      </c>
      <c r="E2172" s="402"/>
      <c r="F2172" s="354">
        <v>550</v>
      </c>
    </row>
    <row r="2173" spans="1:6" x14ac:dyDescent="0.2">
      <c r="A2173" s="378" t="s">
        <v>6439</v>
      </c>
      <c r="B2173" s="329" t="s">
        <v>67</v>
      </c>
      <c r="C2173" s="329"/>
      <c r="D2173" s="329"/>
      <c r="E2173" s="403"/>
      <c r="F2173" s="370"/>
    </row>
    <row r="2174" spans="1:6" x14ac:dyDescent="0.2">
      <c r="A2174" s="380" t="s">
        <v>5230</v>
      </c>
      <c r="B2174" s="335" t="s">
        <v>187</v>
      </c>
      <c r="C2174" s="335" t="s">
        <v>4323</v>
      </c>
      <c r="D2174" s="335" t="s">
        <v>6440</v>
      </c>
      <c r="E2174" s="339">
        <v>600</v>
      </c>
      <c r="F2174" s="339">
        <v>600</v>
      </c>
    </row>
    <row r="2175" spans="1:6" x14ac:dyDescent="0.2">
      <c r="A2175" s="568" t="s">
        <v>5231</v>
      </c>
      <c r="B2175" s="530" t="s">
        <v>6441</v>
      </c>
      <c r="C2175" s="335" t="s">
        <v>546</v>
      </c>
      <c r="D2175" s="335" t="s">
        <v>125</v>
      </c>
      <c r="E2175" s="339">
        <v>600</v>
      </c>
      <c r="F2175" s="339">
        <v>600</v>
      </c>
    </row>
    <row r="2176" spans="1:6" ht="37.5" x14ac:dyDescent="0.2">
      <c r="A2176" s="568"/>
      <c r="B2176" s="530"/>
      <c r="C2176" s="335" t="s">
        <v>125</v>
      </c>
      <c r="D2176" s="335" t="s">
        <v>6442</v>
      </c>
      <c r="E2176" s="339">
        <v>500</v>
      </c>
      <c r="F2176" s="339">
        <v>500</v>
      </c>
    </row>
    <row r="2177" spans="1:6" ht="37.5" x14ac:dyDescent="0.2">
      <c r="A2177" s="380" t="s">
        <v>5232</v>
      </c>
      <c r="B2177" s="335" t="s">
        <v>1633</v>
      </c>
      <c r="C2177" s="335" t="s">
        <v>125</v>
      </c>
      <c r="D2177" s="335" t="s">
        <v>6443</v>
      </c>
      <c r="E2177" s="339">
        <v>500</v>
      </c>
      <c r="F2177" s="339">
        <v>500</v>
      </c>
    </row>
    <row r="2178" spans="1:6" ht="37.5" x14ac:dyDescent="0.2">
      <c r="A2178" s="380" t="s">
        <v>5233</v>
      </c>
      <c r="B2178" s="335" t="s">
        <v>190</v>
      </c>
      <c r="C2178" s="335" t="s">
        <v>6444</v>
      </c>
      <c r="D2178" s="335" t="s">
        <v>192</v>
      </c>
      <c r="E2178" s="339">
        <v>540</v>
      </c>
      <c r="F2178" s="339">
        <v>540</v>
      </c>
    </row>
    <row r="2179" spans="1:6" x14ac:dyDescent="0.2">
      <c r="A2179" s="568" t="s">
        <v>5234</v>
      </c>
      <c r="B2179" s="530" t="s">
        <v>1241</v>
      </c>
      <c r="C2179" s="530" t="s">
        <v>439</v>
      </c>
      <c r="D2179" s="530" t="s">
        <v>89</v>
      </c>
      <c r="E2179" s="559">
        <v>480</v>
      </c>
      <c r="F2179" s="339">
        <v>480</v>
      </c>
    </row>
    <row r="2180" spans="1:6" x14ac:dyDescent="0.2">
      <c r="A2180" s="568"/>
      <c r="B2180" s="530"/>
      <c r="C2180" s="530"/>
      <c r="D2180" s="530"/>
      <c r="E2180" s="559"/>
      <c r="F2180" s="339"/>
    </row>
    <row r="2181" spans="1:6" x14ac:dyDescent="0.2">
      <c r="A2181" s="568"/>
      <c r="B2181" s="530"/>
      <c r="C2181" s="335" t="s">
        <v>82</v>
      </c>
      <c r="D2181" s="335" t="s">
        <v>4323</v>
      </c>
      <c r="E2181" s="339">
        <v>400</v>
      </c>
      <c r="F2181" s="339">
        <v>400</v>
      </c>
    </row>
    <row r="2182" spans="1:6" x14ac:dyDescent="0.2">
      <c r="A2182" s="568" t="s">
        <v>5235</v>
      </c>
      <c r="B2182" s="530" t="s">
        <v>6445</v>
      </c>
      <c r="C2182" s="335" t="s">
        <v>439</v>
      </c>
      <c r="D2182" s="335" t="s">
        <v>6446</v>
      </c>
      <c r="E2182" s="339">
        <v>480</v>
      </c>
      <c r="F2182" s="339">
        <v>480</v>
      </c>
    </row>
    <row r="2183" spans="1:6" x14ac:dyDescent="0.2">
      <c r="A2183" s="568"/>
      <c r="B2183" s="530"/>
      <c r="C2183" s="335" t="s">
        <v>6446</v>
      </c>
      <c r="D2183" s="335" t="s">
        <v>161</v>
      </c>
      <c r="E2183" s="339">
        <v>400</v>
      </c>
      <c r="F2183" s="339">
        <v>400</v>
      </c>
    </row>
    <row r="2184" spans="1:6" x14ac:dyDescent="0.2">
      <c r="A2184" s="568" t="s">
        <v>5236</v>
      </c>
      <c r="B2184" s="530" t="s">
        <v>6447</v>
      </c>
      <c r="C2184" s="530" t="s">
        <v>6448</v>
      </c>
      <c r="D2184" s="530" t="s">
        <v>166</v>
      </c>
      <c r="E2184" s="559">
        <v>400</v>
      </c>
      <c r="F2184" s="339">
        <v>400</v>
      </c>
    </row>
    <row r="2185" spans="1:6" x14ac:dyDescent="0.2">
      <c r="A2185" s="568"/>
      <c r="B2185" s="530"/>
      <c r="C2185" s="530"/>
      <c r="D2185" s="530"/>
      <c r="E2185" s="559"/>
      <c r="F2185" s="339"/>
    </row>
    <row r="2186" spans="1:6" x14ac:dyDescent="0.2">
      <c r="A2186" s="568"/>
      <c r="B2186" s="530"/>
      <c r="C2186" s="335" t="s">
        <v>166</v>
      </c>
      <c r="D2186" s="335" t="s">
        <v>6449</v>
      </c>
      <c r="E2186" s="339">
        <v>500</v>
      </c>
      <c r="F2186" s="339">
        <v>500</v>
      </c>
    </row>
    <row r="2187" spans="1:6" ht="37.5" x14ac:dyDescent="0.2">
      <c r="A2187" s="568"/>
      <c r="B2187" s="530"/>
      <c r="C2187" s="335" t="s">
        <v>6449</v>
      </c>
      <c r="D2187" s="335" t="s">
        <v>6450</v>
      </c>
      <c r="E2187" s="339">
        <v>400</v>
      </c>
      <c r="F2187" s="339">
        <v>400</v>
      </c>
    </row>
    <row r="2188" spans="1:6" x14ac:dyDescent="0.2">
      <c r="A2188" s="568" t="s">
        <v>5236</v>
      </c>
      <c r="B2188" s="530" t="s">
        <v>6447</v>
      </c>
      <c r="C2188" s="335" t="s">
        <v>6450</v>
      </c>
      <c r="D2188" s="335" t="s">
        <v>6451</v>
      </c>
      <c r="E2188" s="339">
        <v>500</v>
      </c>
      <c r="F2188" s="339">
        <v>500</v>
      </c>
    </row>
    <row r="2189" spans="1:6" x14ac:dyDescent="0.2">
      <c r="A2189" s="568"/>
      <c r="B2189" s="530"/>
      <c r="C2189" s="530" t="s">
        <v>6451</v>
      </c>
      <c r="D2189" s="530" t="s">
        <v>473</v>
      </c>
      <c r="E2189" s="559">
        <v>450</v>
      </c>
      <c r="F2189" s="339">
        <v>450</v>
      </c>
    </row>
    <row r="2190" spans="1:6" x14ac:dyDescent="0.2">
      <c r="A2190" s="568"/>
      <c r="B2190" s="530"/>
      <c r="C2190" s="530"/>
      <c r="D2190" s="530"/>
      <c r="E2190" s="559"/>
      <c r="F2190" s="339"/>
    </row>
    <row r="2191" spans="1:6" x14ac:dyDescent="0.2">
      <c r="A2191" s="380" t="s">
        <v>5237</v>
      </c>
      <c r="B2191" s="335" t="s">
        <v>6452</v>
      </c>
      <c r="C2191" s="335" t="s">
        <v>173</v>
      </c>
      <c r="D2191" s="335" t="s">
        <v>6135</v>
      </c>
      <c r="E2191" s="339">
        <v>400</v>
      </c>
      <c r="F2191" s="339">
        <v>400</v>
      </c>
    </row>
    <row r="2192" spans="1:6" x14ac:dyDescent="0.2">
      <c r="A2192" s="380" t="s">
        <v>5238</v>
      </c>
      <c r="B2192" s="335" t="s">
        <v>175</v>
      </c>
      <c r="C2192" s="335" t="s">
        <v>4323</v>
      </c>
      <c r="D2192" s="335" t="s">
        <v>6449</v>
      </c>
      <c r="E2192" s="339">
        <v>400</v>
      </c>
      <c r="F2192" s="339">
        <v>400</v>
      </c>
    </row>
    <row r="2193" spans="1:6" ht="37.5" x14ac:dyDescent="0.2">
      <c r="A2193" s="380" t="s">
        <v>5992</v>
      </c>
      <c r="B2193" s="335" t="s">
        <v>6453</v>
      </c>
      <c r="C2193" s="335" t="s">
        <v>6454</v>
      </c>
      <c r="D2193" s="335" t="s">
        <v>6455</v>
      </c>
      <c r="E2193" s="339">
        <v>550</v>
      </c>
      <c r="F2193" s="339">
        <v>550</v>
      </c>
    </row>
    <row r="2194" spans="1:6" x14ac:dyDescent="0.2">
      <c r="A2194" s="568" t="s">
        <v>5239</v>
      </c>
      <c r="B2194" s="530" t="s">
        <v>117</v>
      </c>
      <c r="C2194" s="530" t="s">
        <v>6456</v>
      </c>
      <c r="D2194" s="530" t="s">
        <v>161</v>
      </c>
      <c r="E2194" s="559">
        <v>630</v>
      </c>
      <c r="F2194" s="339">
        <v>620</v>
      </c>
    </row>
    <row r="2195" spans="1:6" x14ac:dyDescent="0.2">
      <c r="A2195" s="568"/>
      <c r="B2195" s="530"/>
      <c r="C2195" s="530"/>
      <c r="D2195" s="530"/>
      <c r="E2195" s="559"/>
      <c r="F2195" s="339"/>
    </row>
    <row r="2196" spans="1:6" x14ac:dyDescent="0.2">
      <c r="A2196" s="380" t="s">
        <v>5240</v>
      </c>
      <c r="B2196" s="335" t="s">
        <v>6457</v>
      </c>
      <c r="C2196" s="335" t="s">
        <v>130</v>
      </c>
      <c r="D2196" s="335" t="s">
        <v>6458</v>
      </c>
      <c r="E2196" s="339">
        <v>800</v>
      </c>
      <c r="F2196" s="339">
        <v>800</v>
      </c>
    </row>
    <row r="2197" spans="1:6" ht="37.5" x14ac:dyDescent="0.2">
      <c r="A2197" s="380" t="s">
        <v>5241</v>
      </c>
      <c r="B2197" s="335" t="s">
        <v>6459</v>
      </c>
      <c r="C2197" s="335" t="s">
        <v>161</v>
      </c>
      <c r="D2197" s="335" t="s">
        <v>473</v>
      </c>
      <c r="E2197" s="339">
        <v>550</v>
      </c>
      <c r="F2197" s="339">
        <v>550</v>
      </c>
    </row>
    <row r="2198" spans="1:6" ht="37.5" x14ac:dyDescent="0.2">
      <c r="A2198" s="380" t="s">
        <v>5242</v>
      </c>
      <c r="B2198" s="335" t="s">
        <v>6460</v>
      </c>
      <c r="C2198" s="335" t="s">
        <v>6461</v>
      </c>
      <c r="D2198" s="335" t="s">
        <v>6462</v>
      </c>
      <c r="E2198" s="339">
        <v>380</v>
      </c>
      <c r="F2198" s="339">
        <v>380</v>
      </c>
    </row>
    <row r="2199" spans="1:6" x14ac:dyDescent="0.2">
      <c r="A2199" s="380" t="s">
        <v>5243</v>
      </c>
      <c r="B2199" s="335" t="s">
        <v>144</v>
      </c>
      <c r="C2199" s="335" t="s">
        <v>6463</v>
      </c>
      <c r="D2199" s="335" t="s">
        <v>6449</v>
      </c>
      <c r="E2199" s="339">
        <v>400</v>
      </c>
      <c r="F2199" s="339">
        <v>400</v>
      </c>
    </row>
    <row r="2200" spans="1:6" ht="37.5" x14ac:dyDescent="0.2">
      <c r="A2200" s="380" t="s">
        <v>5244</v>
      </c>
      <c r="B2200" s="335" t="s">
        <v>6464</v>
      </c>
      <c r="C2200" s="335" t="s">
        <v>166</v>
      </c>
      <c r="D2200" s="335" t="s">
        <v>181</v>
      </c>
      <c r="E2200" s="339">
        <v>430</v>
      </c>
      <c r="F2200" s="339">
        <v>430</v>
      </c>
    </row>
    <row r="2201" spans="1:6" ht="37.5" x14ac:dyDescent="0.2">
      <c r="A2201" s="380" t="s">
        <v>5245</v>
      </c>
      <c r="B2201" s="335" t="s">
        <v>6465</v>
      </c>
      <c r="C2201" s="335" t="s">
        <v>6466</v>
      </c>
      <c r="D2201" s="335" t="s">
        <v>161</v>
      </c>
      <c r="E2201" s="354">
        <v>450</v>
      </c>
      <c r="F2201" s="354">
        <v>450</v>
      </c>
    </row>
    <row r="2202" spans="1:6" x14ac:dyDescent="0.2">
      <c r="A2202" s="378" t="s">
        <v>6467</v>
      </c>
      <c r="B2202" s="329" t="s">
        <v>68</v>
      </c>
      <c r="C2202" s="329"/>
      <c r="D2202" s="329"/>
      <c r="E2202" s="379"/>
      <c r="F2202" s="370"/>
    </row>
    <row r="2203" spans="1:6" x14ac:dyDescent="0.2">
      <c r="A2203" s="568" t="s">
        <v>5246</v>
      </c>
      <c r="B2203" s="530" t="s">
        <v>4352</v>
      </c>
      <c r="C2203" s="335" t="s">
        <v>4353</v>
      </c>
      <c r="D2203" s="335" t="s">
        <v>4354</v>
      </c>
      <c r="E2203" s="381">
        <v>800</v>
      </c>
      <c r="F2203" s="339">
        <v>800</v>
      </c>
    </row>
    <row r="2204" spans="1:6" x14ac:dyDescent="0.2">
      <c r="A2204" s="568"/>
      <c r="B2204" s="530"/>
      <c r="C2204" s="530" t="s">
        <v>4354</v>
      </c>
      <c r="D2204" s="530" t="s">
        <v>4370</v>
      </c>
      <c r="E2204" s="559">
        <v>550</v>
      </c>
      <c r="F2204" s="339">
        <v>550</v>
      </c>
    </row>
    <row r="2205" spans="1:6" x14ac:dyDescent="0.2">
      <c r="A2205" s="568"/>
      <c r="B2205" s="530"/>
      <c r="C2205" s="530"/>
      <c r="D2205" s="530"/>
      <c r="E2205" s="559"/>
      <c r="F2205" s="339"/>
    </row>
    <row r="2206" spans="1:6" x14ac:dyDescent="0.2">
      <c r="A2206" s="568"/>
      <c r="B2206" s="530"/>
      <c r="C2206" s="530"/>
      <c r="D2206" s="530"/>
      <c r="E2206" s="559"/>
      <c r="F2206" s="339"/>
    </row>
    <row r="2207" spans="1:6" ht="37.5" x14ac:dyDescent="0.2">
      <c r="A2207" s="568"/>
      <c r="B2207" s="530"/>
      <c r="C2207" s="335" t="s">
        <v>6468</v>
      </c>
      <c r="D2207" s="335" t="s">
        <v>6469</v>
      </c>
      <c r="E2207" s="339">
        <v>500</v>
      </c>
      <c r="F2207" s="339">
        <v>500</v>
      </c>
    </row>
    <row r="2208" spans="1:6" x14ac:dyDescent="0.2">
      <c r="A2208" s="568" t="s">
        <v>5247</v>
      </c>
      <c r="B2208" s="530" t="s">
        <v>1610</v>
      </c>
      <c r="C2208" s="530" t="s">
        <v>984</v>
      </c>
      <c r="D2208" s="530" t="s">
        <v>4367</v>
      </c>
      <c r="E2208" s="559">
        <v>490</v>
      </c>
      <c r="F2208" s="339">
        <v>490</v>
      </c>
    </row>
    <row r="2209" spans="1:6" x14ac:dyDescent="0.2">
      <c r="A2209" s="568"/>
      <c r="B2209" s="530"/>
      <c r="C2209" s="530"/>
      <c r="D2209" s="530"/>
      <c r="E2209" s="559"/>
      <c r="F2209" s="339"/>
    </row>
    <row r="2210" spans="1:6" x14ac:dyDescent="0.2">
      <c r="A2210" s="568"/>
      <c r="B2210" s="530"/>
      <c r="C2210" s="530"/>
      <c r="D2210" s="530"/>
      <c r="E2210" s="559"/>
      <c r="F2210" s="339"/>
    </row>
    <row r="2211" spans="1:6" x14ac:dyDescent="0.2">
      <c r="A2211" s="380" t="s">
        <v>5248</v>
      </c>
      <c r="B2211" s="335" t="s">
        <v>4367</v>
      </c>
      <c r="C2211" s="335" t="s">
        <v>2344</v>
      </c>
      <c r="D2211" s="335" t="s">
        <v>6470</v>
      </c>
      <c r="E2211" s="381">
        <v>320</v>
      </c>
      <c r="F2211" s="339">
        <v>320</v>
      </c>
    </row>
    <row r="2212" spans="1:6" x14ac:dyDescent="0.2">
      <c r="A2212" s="568" t="s">
        <v>5249</v>
      </c>
      <c r="B2212" s="530" t="s">
        <v>2896</v>
      </c>
      <c r="C2212" s="335" t="s">
        <v>1201</v>
      </c>
      <c r="D2212" s="335" t="s">
        <v>6471</v>
      </c>
      <c r="E2212" s="339">
        <v>500</v>
      </c>
      <c r="F2212" s="339">
        <v>500</v>
      </c>
    </row>
    <row r="2213" spans="1:6" x14ac:dyDescent="0.2">
      <c r="A2213" s="568"/>
      <c r="B2213" s="530"/>
      <c r="C2213" s="335" t="s">
        <v>6471</v>
      </c>
      <c r="D2213" s="335" t="s">
        <v>984</v>
      </c>
      <c r="E2213" s="381">
        <v>450</v>
      </c>
      <c r="F2213" s="339">
        <v>450</v>
      </c>
    </row>
    <row r="2214" spans="1:6" x14ac:dyDescent="0.2">
      <c r="A2214" s="378" t="s">
        <v>6472</v>
      </c>
      <c r="B2214" s="329" t="s">
        <v>69</v>
      </c>
      <c r="C2214" s="329"/>
      <c r="D2214" s="329"/>
      <c r="E2214" s="379"/>
      <c r="F2214" s="385"/>
    </row>
    <row r="2215" spans="1:6" ht="33" x14ac:dyDescent="0.2">
      <c r="A2215" s="568" t="s">
        <v>5258</v>
      </c>
      <c r="B2215" s="530" t="s">
        <v>868</v>
      </c>
      <c r="C2215" s="404" t="s">
        <v>6131</v>
      </c>
      <c r="D2215" s="404" t="s">
        <v>6473</v>
      </c>
      <c r="E2215" s="381">
        <v>2400</v>
      </c>
      <c r="F2215" s="339">
        <v>2400</v>
      </c>
    </row>
    <row r="2216" spans="1:6" ht="33" x14ac:dyDescent="0.2">
      <c r="A2216" s="568"/>
      <c r="B2216" s="530"/>
      <c r="C2216" s="404" t="s">
        <v>6474</v>
      </c>
      <c r="D2216" s="404" t="s">
        <v>1207</v>
      </c>
      <c r="E2216" s="381">
        <v>1800</v>
      </c>
      <c r="F2216" s="339">
        <v>1800</v>
      </c>
    </row>
    <row r="2217" spans="1:6" ht="33" x14ac:dyDescent="0.2">
      <c r="A2217" s="568"/>
      <c r="B2217" s="530"/>
      <c r="C2217" s="404" t="s">
        <v>1207</v>
      </c>
      <c r="D2217" s="404" t="s">
        <v>6475</v>
      </c>
      <c r="E2217" s="381">
        <v>1800</v>
      </c>
      <c r="F2217" s="339">
        <v>1800</v>
      </c>
    </row>
    <row r="2218" spans="1:6" x14ac:dyDescent="0.2">
      <c r="A2218" s="568"/>
      <c r="B2218" s="530"/>
      <c r="C2218" s="404" t="s">
        <v>6476</v>
      </c>
      <c r="D2218" s="404" t="s">
        <v>1217</v>
      </c>
      <c r="E2218" s="381">
        <v>1500</v>
      </c>
      <c r="F2218" s="339">
        <v>1500</v>
      </c>
    </row>
    <row r="2219" spans="1:6" x14ac:dyDescent="0.2">
      <c r="A2219" s="568"/>
      <c r="B2219" s="530"/>
      <c r="C2219" s="577" t="s">
        <v>1217</v>
      </c>
      <c r="D2219" s="578" t="s">
        <v>984</v>
      </c>
      <c r="E2219" s="559">
        <v>1100</v>
      </c>
      <c r="F2219" s="339">
        <v>1100</v>
      </c>
    </row>
    <row r="2220" spans="1:6" x14ac:dyDescent="0.2">
      <c r="A2220" s="568"/>
      <c r="B2220" s="530"/>
      <c r="C2220" s="577"/>
      <c r="D2220" s="578"/>
      <c r="E2220" s="559"/>
      <c r="F2220" s="339"/>
    </row>
    <row r="2221" spans="1:6" ht="33" x14ac:dyDescent="0.2">
      <c r="A2221" s="568" t="s">
        <v>5259</v>
      </c>
      <c r="B2221" s="530" t="s">
        <v>1201</v>
      </c>
      <c r="C2221" s="404" t="s">
        <v>6477</v>
      </c>
      <c r="D2221" s="404" t="s">
        <v>6478</v>
      </c>
      <c r="E2221" s="381">
        <v>1000</v>
      </c>
      <c r="F2221" s="339">
        <v>1000</v>
      </c>
    </row>
    <row r="2222" spans="1:6" x14ac:dyDescent="0.2">
      <c r="A2222" s="568"/>
      <c r="B2222" s="530"/>
      <c r="C2222" s="404" t="s">
        <v>6479</v>
      </c>
      <c r="D2222" s="404" t="s">
        <v>2892</v>
      </c>
      <c r="E2222" s="381">
        <v>800</v>
      </c>
      <c r="F2222" s="339">
        <v>800</v>
      </c>
    </row>
    <row r="2223" spans="1:6" x14ac:dyDescent="0.2">
      <c r="A2223" s="568" t="s">
        <v>5260</v>
      </c>
      <c r="B2223" s="530" t="s">
        <v>897</v>
      </c>
      <c r="C2223" s="404" t="s">
        <v>1442</v>
      </c>
      <c r="D2223" s="404" t="s">
        <v>6480</v>
      </c>
      <c r="E2223" s="381">
        <v>1100</v>
      </c>
      <c r="F2223" s="339">
        <v>1100</v>
      </c>
    </row>
    <row r="2224" spans="1:6" x14ac:dyDescent="0.2">
      <c r="A2224" s="568"/>
      <c r="B2224" s="530"/>
      <c r="C2224" s="404" t="s">
        <v>6480</v>
      </c>
      <c r="D2224" s="405" t="s">
        <v>997</v>
      </c>
      <c r="E2224" s="381">
        <v>1000</v>
      </c>
      <c r="F2224" s="339">
        <v>1000</v>
      </c>
    </row>
    <row r="2225" spans="1:6" ht="37.5" x14ac:dyDescent="0.2">
      <c r="A2225" s="380" t="s">
        <v>5261</v>
      </c>
      <c r="B2225" s="335" t="s">
        <v>1230</v>
      </c>
      <c r="C2225" s="577" t="s">
        <v>6481</v>
      </c>
      <c r="D2225" s="577"/>
      <c r="E2225" s="381">
        <v>700</v>
      </c>
      <c r="F2225" s="339">
        <v>700</v>
      </c>
    </row>
    <row r="2226" spans="1:6" x14ac:dyDescent="0.2">
      <c r="A2226" s="568" t="s">
        <v>5262</v>
      </c>
      <c r="B2226" s="530" t="s">
        <v>1227</v>
      </c>
      <c r="C2226" s="404" t="s">
        <v>897</v>
      </c>
      <c r="D2226" s="404" t="s">
        <v>6482</v>
      </c>
      <c r="E2226" s="381">
        <v>700</v>
      </c>
      <c r="F2226" s="339">
        <v>700</v>
      </c>
    </row>
    <row r="2227" spans="1:6" x14ac:dyDescent="0.2">
      <c r="A2227" s="568"/>
      <c r="B2227" s="530"/>
      <c r="C2227" s="404" t="s">
        <v>6482</v>
      </c>
      <c r="D2227" s="404" t="s">
        <v>1228</v>
      </c>
      <c r="E2227" s="406">
        <v>560</v>
      </c>
      <c r="F2227" s="376">
        <v>560</v>
      </c>
    </row>
    <row r="2228" spans="1:6" x14ac:dyDescent="0.2">
      <c r="A2228" s="380" t="s">
        <v>5263</v>
      </c>
      <c r="B2228" s="335" t="s">
        <v>1200</v>
      </c>
      <c r="C2228" s="530" t="s">
        <v>77</v>
      </c>
      <c r="D2228" s="530"/>
      <c r="E2228" s="381">
        <v>1000</v>
      </c>
      <c r="F2228" s="339">
        <v>1000</v>
      </c>
    </row>
    <row r="2229" spans="1:6" ht="33" x14ac:dyDescent="0.2">
      <c r="A2229" s="568" t="s">
        <v>5264</v>
      </c>
      <c r="B2229" s="530" t="s">
        <v>658</v>
      </c>
      <c r="C2229" s="404" t="s">
        <v>6483</v>
      </c>
      <c r="D2229" s="404" t="s">
        <v>6484</v>
      </c>
      <c r="E2229" s="406">
        <v>500</v>
      </c>
      <c r="F2229" s="376">
        <v>500</v>
      </c>
    </row>
    <row r="2230" spans="1:6" ht="33" x14ac:dyDescent="0.2">
      <c r="A2230" s="568"/>
      <c r="B2230" s="530"/>
      <c r="C2230" s="404" t="s">
        <v>6485</v>
      </c>
      <c r="D2230" s="404" t="s">
        <v>6486</v>
      </c>
      <c r="E2230" s="406">
        <v>500</v>
      </c>
      <c r="F2230" s="376">
        <v>500</v>
      </c>
    </row>
    <row r="2231" spans="1:6" ht="37.5" x14ac:dyDescent="0.2">
      <c r="A2231" s="568"/>
      <c r="B2231" s="530"/>
      <c r="C2231" s="335" t="s">
        <v>6487</v>
      </c>
      <c r="D2231" s="335" t="s">
        <v>1208</v>
      </c>
      <c r="E2231" s="381">
        <v>400</v>
      </c>
      <c r="F2231" s="339">
        <v>400</v>
      </c>
    </row>
    <row r="2232" spans="1:6" ht="37.5" x14ac:dyDescent="0.2">
      <c r="A2232" s="568"/>
      <c r="B2232" s="530"/>
      <c r="C2232" s="335" t="s">
        <v>6488</v>
      </c>
      <c r="D2232" s="335" t="s">
        <v>6489</v>
      </c>
      <c r="E2232" s="381">
        <v>400</v>
      </c>
      <c r="F2232" s="339">
        <v>400</v>
      </c>
    </row>
    <row r="2233" spans="1:6" ht="37.5" x14ac:dyDescent="0.2">
      <c r="A2233" s="568"/>
      <c r="B2233" s="530"/>
      <c r="C2233" s="335" t="s">
        <v>6490</v>
      </c>
      <c r="D2233" s="335" t="s">
        <v>6491</v>
      </c>
      <c r="E2233" s="381"/>
      <c r="F2233" s="354">
        <v>400</v>
      </c>
    </row>
    <row r="2234" spans="1:6" x14ac:dyDescent="0.2">
      <c r="A2234" s="568"/>
      <c r="B2234" s="530"/>
      <c r="C2234" s="335" t="s">
        <v>6492</v>
      </c>
      <c r="D2234" s="335" t="s">
        <v>897</v>
      </c>
      <c r="E2234" s="379"/>
      <c r="F2234" s="354">
        <v>400</v>
      </c>
    </row>
    <row r="2235" spans="1:6" ht="37.5" x14ac:dyDescent="0.2">
      <c r="A2235" s="568"/>
      <c r="B2235" s="530"/>
      <c r="C2235" s="335" t="s">
        <v>6493</v>
      </c>
      <c r="D2235" s="335" t="s">
        <v>6494</v>
      </c>
      <c r="E2235" s="379"/>
      <c r="F2235" s="354">
        <v>400</v>
      </c>
    </row>
    <row r="2236" spans="1:6" ht="37.5" x14ac:dyDescent="0.2">
      <c r="A2236" s="380" t="s">
        <v>5265</v>
      </c>
      <c r="B2236" s="335" t="s">
        <v>6495</v>
      </c>
      <c r="C2236" s="530" t="s">
        <v>77</v>
      </c>
      <c r="D2236" s="530"/>
      <c r="E2236" s="381">
        <v>400</v>
      </c>
      <c r="F2236" s="339">
        <v>400</v>
      </c>
    </row>
    <row r="2237" spans="1:6" ht="37.5" x14ac:dyDescent="0.2">
      <c r="A2237" s="380" t="s">
        <v>5266</v>
      </c>
      <c r="B2237" s="335" t="s">
        <v>6496</v>
      </c>
      <c r="C2237" s="335" t="s">
        <v>6488</v>
      </c>
      <c r="D2237" s="342" t="s">
        <v>897</v>
      </c>
      <c r="E2237" s="381">
        <v>400</v>
      </c>
      <c r="F2237" s="339">
        <v>400</v>
      </c>
    </row>
    <row r="2238" spans="1:6" ht="37.5" x14ac:dyDescent="0.2">
      <c r="A2238" s="380" t="s">
        <v>5995</v>
      </c>
      <c r="B2238" s="335" t="s">
        <v>6497</v>
      </c>
      <c r="C2238" s="530" t="s">
        <v>1206</v>
      </c>
      <c r="D2238" s="530"/>
      <c r="E2238" s="381">
        <v>400</v>
      </c>
      <c r="F2238" s="339">
        <v>400</v>
      </c>
    </row>
    <row r="2239" spans="1:6" ht="37.5" x14ac:dyDescent="0.2">
      <c r="A2239" s="380" t="s">
        <v>5267</v>
      </c>
      <c r="B2239" s="335" t="s">
        <v>6498</v>
      </c>
      <c r="C2239" s="335" t="s">
        <v>6499</v>
      </c>
      <c r="D2239" s="335" t="s">
        <v>6492</v>
      </c>
      <c r="E2239" s="379"/>
      <c r="F2239" s="354">
        <v>400</v>
      </c>
    </row>
    <row r="2240" spans="1:6" x14ac:dyDescent="0.2">
      <c r="A2240" s="378" t="s">
        <v>6500</v>
      </c>
      <c r="B2240" s="329" t="s">
        <v>70</v>
      </c>
      <c r="C2240" s="329"/>
      <c r="D2240" s="329"/>
      <c r="E2240" s="379"/>
      <c r="F2240" s="370"/>
    </row>
    <row r="2241" spans="1:6" ht="37.5" x14ac:dyDescent="0.2">
      <c r="A2241" s="568" t="s">
        <v>5334</v>
      </c>
      <c r="B2241" s="530" t="s">
        <v>2823</v>
      </c>
      <c r="C2241" s="335" t="s">
        <v>1017</v>
      </c>
      <c r="D2241" s="335" t="s">
        <v>6501</v>
      </c>
      <c r="E2241" s="381">
        <v>1500</v>
      </c>
      <c r="F2241" s="339">
        <v>1500</v>
      </c>
    </row>
    <row r="2242" spans="1:6" x14ac:dyDescent="0.2">
      <c r="A2242" s="568"/>
      <c r="B2242" s="530"/>
      <c r="C2242" s="335" t="s">
        <v>6501</v>
      </c>
      <c r="D2242" s="335" t="s">
        <v>2824</v>
      </c>
      <c r="E2242" s="381">
        <v>1600</v>
      </c>
      <c r="F2242" s="339">
        <v>1600</v>
      </c>
    </row>
    <row r="2243" spans="1:6" x14ac:dyDescent="0.2">
      <c r="A2243" s="568"/>
      <c r="B2243" s="530"/>
      <c r="C2243" s="335" t="s">
        <v>2827</v>
      </c>
      <c r="D2243" s="335" t="s">
        <v>6502</v>
      </c>
      <c r="E2243" s="381">
        <v>1500</v>
      </c>
      <c r="F2243" s="339">
        <v>1500</v>
      </c>
    </row>
    <row r="2244" spans="1:6" ht="37.5" x14ac:dyDescent="0.2">
      <c r="A2244" s="568"/>
      <c r="B2244" s="530"/>
      <c r="C2244" s="335" t="s">
        <v>6502</v>
      </c>
      <c r="D2244" s="335" t="s">
        <v>2876</v>
      </c>
      <c r="E2244" s="381">
        <v>1100</v>
      </c>
      <c r="F2244" s="339">
        <v>1100</v>
      </c>
    </row>
    <row r="2245" spans="1:6" x14ac:dyDescent="0.2">
      <c r="A2245" s="568"/>
      <c r="B2245" s="530"/>
      <c r="C2245" s="335" t="s">
        <v>6503</v>
      </c>
      <c r="D2245" s="335" t="s">
        <v>4353</v>
      </c>
      <c r="E2245" s="381">
        <v>1000</v>
      </c>
      <c r="F2245" s="339">
        <v>1000</v>
      </c>
    </row>
    <row r="2246" spans="1:6" x14ac:dyDescent="0.2">
      <c r="A2246" s="568" t="s">
        <v>5335</v>
      </c>
      <c r="B2246" s="530" t="s">
        <v>2829</v>
      </c>
      <c r="C2246" s="335" t="s">
        <v>1017</v>
      </c>
      <c r="D2246" s="335" t="s">
        <v>6504</v>
      </c>
      <c r="E2246" s="381">
        <v>400</v>
      </c>
      <c r="F2246" s="339">
        <v>400</v>
      </c>
    </row>
    <row r="2247" spans="1:6" ht="37.5" x14ac:dyDescent="0.2">
      <c r="A2247" s="568"/>
      <c r="B2247" s="530"/>
      <c r="C2247" s="335" t="s">
        <v>6504</v>
      </c>
      <c r="D2247" s="335" t="s">
        <v>2892</v>
      </c>
      <c r="E2247" s="381">
        <v>450</v>
      </c>
      <c r="F2247" s="339">
        <v>450</v>
      </c>
    </row>
    <row r="2248" spans="1:6" x14ac:dyDescent="0.2">
      <c r="A2248" s="380" t="s">
        <v>5336</v>
      </c>
      <c r="B2248" s="335" t="s">
        <v>897</v>
      </c>
      <c r="C2248" s="335" t="s">
        <v>3051</v>
      </c>
      <c r="D2248" s="335" t="s">
        <v>997</v>
      </c>
      <c r="E2248" s="381">
        <v>1100</v>
      </c>
      <c r="F2248" s="339">
        <v>1100</v>
      </c>
    </row>
    <row r="2249" spans="1:6" x14ac:dyDescent="0.2">
      <c r="A2249" s="380" t="s">
        <v>5337</v>
      </c>
      <c r="B2249" s="335" t="s">
        <v>2878</v>
      </c>
      <c r="C2249" s="530" t="s">
        <v>2879</v>
      </c>
      <c r="D2249" s="530"/>
      <c r="E2249" s="381">
        <v>820</v>
      </c>
      <c r="F2249" s="339">
        <v>820</v>
      </c>
    </row>
    <row r="2250" spans="1:6" ht="37.5" x14ac:dyDescent="0.2">
      <c r="A2250" s="568" t="s">
        <v>5338</v>
      </c>
      <c r="B2250" s="530" t="s">
        <v>2880</v>
      </c>
      <c r="C2250" s="335" t="s">
        <v>6485</v>
      </c>
      <c r="D2250" s="335" t="s">
        <v>6505</v>
      </c>
      <c r="E2250" s="381">
        <v>1000</v>
      </c>
      <c r="F2250" s="339">
        <v>1000</v>
      </c>
    </row>
    <row r="2251" spans="1:6" ht="37.5" x14ac:dyDescent="0.2">
      <c r="A2251" s="568"/>
      <c r="B2251" s="530"/>
      <c r="C2251" s="335" t="s">
        <v>6506</v>
      </c>
      <c r="D2251" s="335" t="s">
        <v>1610</v>
      </c>
      <c r="E2251" s="381">
        <v>400</v>
      </c>
      <c r="F2251" s="339">
        <v>400</v>
      </c>
    </row>
    <row r="2252" spans="1:6" x14ac:dyDescent="0.2">
      <c r="A2252" s="380" t="s">
        <v>5339</v>
      </c>
      <c r="B2252" s="335" t="s">
        <v>2896</v>
      </c>
      <c r="C2252" s="530" t="s">
        <v>205</v>
      </c>
      <c r="D2252" s="530"/>
      <c r="E2252" s="381">
        <v>450</v>
      </c>
      <c r="F2252" s="339">
        <v>450</v>
      </c>
    </row>
    <row r="2253" spans="1:6" x14ac:dyDescent="0.2">
      <c r="A2253" s="568" t="s">
        <v>5340</v>
      </c>
      <c r="B2253" s="530" t="s">
        <v>6507</v>
      </c>
      <c r="C2253" s="335" t="s">
        <v>6485</v>
      </c>
      <c r="D2253" s="335" t="s">
        <v>2834</v>
      </c>
      <c r="E2253" s="381">
        <v>450</v>
      </c>
      <c r="F2253" s="339">
        <v>450</v>
      </c>
    </row>
    <row r="2254" spans="1:6" x14ac:dyDescent="0.2">
      <c r="A2254" s="568"/>
      <c r="B2254" s="530"/>
      <c r="C2254" s="335" t="s">
        <v>2834</v>
      </c>
      <c r="D2254" s="335" t="s">
        <v>6508</v>
      </c>
      <c r="E2254" s="381"/>
      <c r="F2254" s="339">
        <v>450</v>
      </c>
    </row>
    <row r="2255" spans="1:6" ht="37.5" x14ac:dyDescent="0.2">
      <c r="A2255" s="568"/>
      <c r="B2255" s="530"/>
      <c r="C2255" s="335" t="s">
        <v>6508</v>
      </c>
      <c r="D2255" s="335" t="s">
        <v>6509</v>
      </c>
      <c r="E2255" s="381"/>
      <c r="F2255" s="339">
        <v>450</v>
      </c>
    </row>
    <row r="2256" spans="1:6" ht="37.5" x14ac:dyDescent="0.2">
      <c r="A2256" s="568" t="s">
        <v>5341</v>
      </c>
      <c r="B2256" s="579" t="s">
        <v>658</v>
      </c>
      <c r="C2256" s="335" t="s">
        <v>5802</v>
      </c>
      <c r="D2256" s="335" t="s">
        <v>2839</v>
      </c>
      <c r="E2256" s="381">
        <v>400</v>
      </c>
      <c r="F2256" s="339">
        <v>400</v>
      </c>
    </row>
    <row r="2257" spans="1:6" ht="37.5" x14ac:dyDescent="0.2">
      <c r="A2257" s="568"/>
      <c r="B2257" s="579"/>
      <c r="C2257" s="335" t="s">
        <v>2840</v>
      </c>
      <c r="D2257" s="335" t="s">
        <v>2841</v>
      </c>
      <c r="E2257" s="381">
        <v>400</v>
      </c>
      <c r="F2257" s="339">
        <v>400</v>
      </c>
    </row>
    <row r="2258" spans="1:6" x14ac:dyDescent="0.2">
      <c r="A2258" s="568"/>
      <c r="B2258" s="579"/>
      <c r="C2258" s="335" t="s">
        <v>2842</v>
      </c>
      <c r="D2258" s="335" t="s">
        <v>2843</v>
      </c>
      <c r="E2258" s="381">
        <v>400</v>
      </c>
      <c r="F2258" s="339">
        <v>400</v>
      </c>
    </row>
    <row r="2259" spans="1:6" x14ac:dyDescent="0.2">
      <c r="A2259" s="568"/>
      <c r="B2259" s="579"/>
      <c r="C2259" s="335" t="s">
        <v>2855</v>
      </c>
      <c r="D2259" s="335" t="s">
        <v>884</v>
      </c>
      <c r="E2259" s="381">
        <v>400</v>
      </c>
      <c r="F2259" s="339">
        <v>400</v>
      </c>
    </row>
    <row r="2260" spans="1:6" ht="37.5" x14ac:dyDescent="0.2">
      <c r="A2260" s="568"/>
      <c r="B2260" s="579"/>
      <c r="C2260" s="335" t="s">
        <v>2862</v>
      </c>
      <c r="D2260" s="335" t="s">
        <v>2863</v>
      </c>
      <c r="E2260" s="381">
        <v>400</v>
      </c>
      <c r="F2260" s="339">
        <v>400</v>
      </c>
    </row>
    <row r="2261" spans="1:6" ht="37.5" x14ac:dyDescent="0.2">
      <c r="A2261" s="568"/>
      <c r="B2261" s="579"/>
      <c r="C2261" s="335" t="s">
        <v>2864</v>
      </c>
      <c r="D2261" s="335" t="s">
        <v>2865</v>
      </c>
      <c r="E2261" s="381">
        <v>500</v>
      </c>
      <c r="F2261" s="339">
        <v>500</v>
      </c>
    </row>
    <row r="2262" spans="1:6" ht="37.5" x14ac:dyDescent="0.2">
      <c r="A2262" s="568"/>
      <c r="B2262" s="579"/>
      <c r="C2262" s="335" t="s">
        <v>2870</v>
      </c>
      <c r="D2262" s="335" t="s">
        <v>2871</v>
      </c>
      <c r="E2262" s="406">
        <v>400</v>
      </c>
      <c r="F2262" s="339">
        <v>400</v>
      </c>
    </row>
    <row r="2263" spans="1:6" x14ac:dyDescent="0.2">
      <c r="A2263" s="568"/>
      <c r="B2263" s="579"/>
      <c r="C2263" s="335" t="s">
        <v>2872</v>
      </c>
      <c r="D2263" s="335" t="s">
        <v>3051</v>
      </c>
      <c r="E2263" s="406">
        <v>400</v>
      </c>
      <c r="F2263" s="339">
        <v>400</v>
      </c>
    </row>
    <row r="2264" spans="1:6" ht="37.5" x14ac:dyDescent="0.2">
      <c r="A2264" s="380" t="s">
        <v>5341</v>
      </c>
      <c r="B2264" s="407" t="s">
        <v>658</v>
      </c>
      <c r="C2264" s="335" t="s">
        <v>868</v>
      </c>
      <c r="D2264" s="335" t="s">
        <v>2873</v>
      </c>
      <c r="E2264" s="406">
        <v>500</v>
      </c>
      <c r="F2264" s="339">
        <v>500</v>
      </c>
    </row>
    <row r="2265" spans="1:6" x14ac:dyDescent="0.2">
      <c r="A2265" s="380" t="s">
        <v>5342</v>
      </c>
      <c r="B2265" s="335" t="s">
        <v>2883</v>
      </c>
      <c r="C2265" s="335" t="s">
        <v>2884</v>
      </c>
      <c r="D2265" s="335" t="s">
        <v>2885</v>
      </c>
      <c r="E2265" s="381">
        <v>500</v>
      </c>
      <c r="F2265" s="339">
        <v>500</v>
      </c>
    </row>
    <row r="2266" spans="1:6" x14ac:dyDescent="0.2">
      <c r="A2266" s="378" t="s">
        <v>6510</v>
      </c>
      <c r="B2266" s="329" t="s">
        <v>71</v>
      </c>
      <c r="C2266" s="329"/>
      <c r="D2266" s="329"/>
      <c r="E2266" s="379"/>
      <c r="F2266" s="370"/>
    </row>
    <row r="2267" spans="1:6" ht="37.5" x14ac:dyDescent="0.2">
      <c r="A2267" s="380" t="s">
        <v>5423</v>
      </c>
      <c r="B2267" s="335" t="s">
        <v>6206</v>
      </c>
      <c r="C2267" s="335" t="s">
        <v>3051</v>
      </c>
      <c r="D2267" s="335" t="s">
        <v>6511</v>
      </c>
      <c r="E2267" s="381">
        <v>450</v>
      </c>
      <c r="F2267" s="339">
        <v>450</v>
      </c>
    </row>
    <row r="2268" spans="1:6" ht="37.5" x14ac:dyDescent="0.2">
      <c r="A2268" s="380" t="s">
        <v>5424</v>
      </c>
      <c r="B2268" s="335" t="s">
        <v>2344</v>
      </c>
      <c r="C2268" s="335" t="s">
        <v>984</v>
      </c>
      <c r="D2268" s="335" t="s">
        <v>6512</v>
      </c>
      <c r="E2268" s="381">
        <v>400</v>
      </c>
      <c r="F2268" s="339">
        <v>400</v>
      </c>
    </row>
    <row r="2269" spans="1:6" x14ac:dyDescent="0.2">
      <c r="A2269" s="568" t="s">
        <v>5425</v>
      </c>
      <c r="B2269" s="530" t="s">
        <v>849</v>
      </c>
      <c r="C2269" s="530" t="s">
        <v>3051</v>
      </c>
      <c r="D2269" s="530" t="s">
        <v>2246</v>
      </c>
      <c r="E2269" s="559">
        <v>1800</v>
      </c>
      <c r="F2269" s="559">
        <v>1800</v>
      </c>
    </row>
    <row r="2270" spans="1:6" x14ac:dyDescent="0.2">
      <c r="A2270" s="568"/>
      <c r="B2270" s="530"/>
      <c r="C2270" s="530"/>
      <c r="D2270" s="530"/>
      <c r="E2270" s="559"/>
      <c r="F2270" s="559"/>
    </row>
    <row r="2271" spans="1:6" x14ac:dyDescent="0.2">
      <c r="A2271" s="568"/>
      <c r="B2271" s="530"/>
      <c r="C2271" s="335" t="s">
        <v>2246</v>
      </c>
      <c r="D2271" s="335" t="s">
        <v>2245</v>
      </c>
      <c r="E2271" s="381">
        <v>2200</v>
      </c>
      <c r="F2271" s="339">
        <v>2200</v>
      </c>
    </row>
    <row r="2272" spans="1:6" ht="37.5" x14ac:dyDescent="0.2">
      <c r="A2272" s="568"/>
      <c r="B2272" s="530"/>
      <c r="C2272" s="335" t="s">
        <v>2245</v>
      </c>
      <c r="D2272" s="335" t="s">
        <v>2247</v>
      </c>
      <c r="E2272" s="381">
        <v>2600</v>
      </c>
      <c r="F2272" s="339">
        <v>2600</v>
      </c>
    </row>
    <row r="2273" spans="1:6" ht="37.5" x14ac:dyDescent="0.2">
      <c r="A2273" s="568"/>
      <c r="B2273" s="530"/>
      <c r="C2273" s="335" t="s">
        <v>2248</v>
      </c>
      <c r="D2273" s="335" t="s">
        <v>984</v>
      </c>
      <c r="E2273" s="381">
        <v>1800</v>
      </c>
      <c r="F2273" s="339">
        <v>1800</v>
      </c>
    </row>
    <row r="2274" spans="1:6" x14ac:dyDescent="0.2">
      <c r="A2274" s="568" t="s">
        <v>5426</v>
      </c>
      <c r="B2274" s="530" t="s">
        <v>1016</v>
      </c>
      <c r="C2274" s="335" t="s">
        <v>3051</v>
      </c>
      <c r="D2274" s="335" t="s">
        <v>2259</v>
      </c>
      <c r="E2274" s="381">
        <v>600</v>
      </c>
      <c r="F2274" s="339">
        <v>600</v>
      </c>
    </row>
    <row r="2275" spans="1:6" x14ac:dyDescent="0.2">
      <c r="A2275" s="568"/>
      <c r="B2275" s="530"/>
      <c r="C2275" s="335" t="s">
        <v>2259</v>
      </c>
      <c r="D2275" s="335" t="s">
        <v>2258</v>
      </c>
      <c r="E2275" s="381">
        <v>700</v>
      </c>
      <c r="F2275" s="339">
        <v>700</v>
      </c>
    </row>
    <row r="2276" spans="1:6" x14ac:dyDescent="0.2">
      <c r="A2276" s="568"/>
      <c r="B2276" s="530"/>
      <c r="C2276" s="335" t="s">
        <v>2258</v>
      </c>
      <c r="D2276" s="335" t="s">
        <v>2257</v>
      </c>
      <c r="E2276" s="381">
        <v>850</v>
      </c>
      <c r="F2276" s="339">
        <v>850</v>
      </c>
    </row>
    <row r="2277" spans="1:6" x14ac:dyDescent="0.2">
      <c r="A2277" s="568"/>
      <c r="B2277" s="530"/>
      <c r="C2277" s="335" t="s">
        <v>6513</v>
      </c>
      <c r="D2277" s="335" t="s">
        <v>6514</v>
      </c>
      <c r="E2277" s="381">
        <v>1300</v>
      </c>
      <c r="F2277" s="339">
        <v>1300</v>
      </c>
    </row>
    <row r="2278" spans="1:6" x14ac:dyDescent="0.2">
      <c r="A2278" s="568"/>
      <c r="B2278" s="530"/>
      <c r="C2278" s="335" t="s">
        <v>2229</v>
      </c>
      <c r="D2278" s="335" t="s">
        <v>2254</v>
      </c>
      <c r="E2278" s="381">
        <v>3400</v>
      </c>
      <c r="F2278" s="339">
        <v>3400</v>
      </c>
    </row>
    <row r="2279" spans="1:6" x14ac:dyDescent="0.2">
      <c r="A2279" s="568" t="s">
        <v>5426</v>
      </c>
      <c r="B2279" s="530" t="s">
        <v>1016</v>
      </c>
      <c r="C2279" s="335" t="s">
        <v>2254</v>
      </c>
      <c r="D2279" s="335" t="s">
        <v>6515</v>
      </c>
      <c r="E2279" s="381">
        <v>2200</v>
      </c>
      <c r="F2279" s="339">
        <v>2200</v>
      </c>
    </row>
    <row r="2280" spans="1:6" ht="56.25" x14ac:dyDescent="0.2">
      <c r="A2280" s="568"/>
      <c r="B2280" s="530"/>
      <c r="C2280" s="335" t="s">
        <v>6515</v>
      </c>
      <c r="D2280" s="335" t="s">
        <v>6516</v>
      </c>
      <c r="E2280" s="381">
        <v>1000</v>
      </c>
      <c r="F2280" s="339">
        <v>1000</v>
      </c>
    </row>
    <row r="2281" spans="1:6" ht="37.5" x14ac:dyDescent="0.2">
      <c r="A2281" s="568"/>
      <c r="B2281" s="530"/>
      <c r="C2281" s="335" t="s">
        <v>6516</v>
      </c>
      <c r="D2281" s="335" t="s">
        <v>2340</v>
      </c>
      <c r="E2281" s="381">
        <v>980</v>
      </c>
      <c r="F2281" s="339">
        <v>980</v>
      </c>
    </row>
    <row r="2282" spans="1:6" ht="37.5" x14ac:dyDescent="0.2">
      <c r="A2282" s="568"/>
      <c r="B2282" s="530"/>
      <c r="C2282" s="335" t="s">
        <v>2341</v>
      </c>
      <c r="D2282" s="335" t="s">
        <v>6517</v>
      </c>
      <c r="E2282" s="381">
        <v>630</v>
      </c>
      <c r="F2282" s="339">
        <v>630</v>
      </c>
    </row>
    <row r="2283" spans="1:6" ht="37.5" x14ac:dyDescent="0.2">
      <c r="A2283" s="568" t="s">
        <v>5427</v>
      </c>
      <c r="B2283" s="530" t="s">
        <v>6518</v>
      </c>
      <c r="C2283" s="335" t="s">
        <v>868</v>
      </c>
      <c r="D2283" s="335" t="s">
        <v>6519</v>
      </c>
      <c r="E2283" s="381">
        <v>6500</v>
      </c>
      <c r="F2283" s="339">
        <v>6500</v>
      </c>
    </row>
    <row r="2284" spans="1:6" ht="37.5" x14ac:dyDescent="0.2">
      <c r="A2284" s="568"/>
      <c r="B2284" s="530"/>
      <c r="C2284" s="335" t="s">
        <v>6519</v>
      </c>
      <c r="D2284" s="335" t="s">
        <v>6520</v>
      </c>
      <c r="E2284" s="381">
        <v>9500</v>
      </c>
      <c r="F2284" s="339">
        <v>9500</v>
      </c>
    </row>
    <row r="2285" spans="1:6" x14ac:dyDescent="0.2">
      <c r="A2285" s="568"/>
      <c r="B2285" s="530"/>
      <c r="C2285" s="335" t="s">
        <v>6521</v>
      </c>
      <c r="D2285" s="335" t="s">
        <v>2237</v>
      </c>
      <c r="E2285" s="381">
        <v>4500</v>
      </c>
      <c r="F2285" s="339">
        <v>4500</v>
      </c>
    </row>
    <row r="2286" spans="1:6" ht="37.5" x14ac:dyDescent="0.2">
      <c r="A2286" s="380" t="s">
        <v>5428</v>
      </c>
      <c r="B2286" s="335" t="s">
        <v>2330</v>
      </c>
      <c r="C2286" s="530" t="s">
        <v>2331</v>
      </c>
      <c r="D2286" s="530"/>
      <c r="E2286" s="381">
        <v>1968</v>
      </c>
      <c r="F2286" s="339">
        <v>1968</v>
      </c>
    </row>
    <row r="2287" spans="1:6" ht="37.5" x14ac:dyDescent="0.2">
      <c r="A2287" s="568" t="s">
        <v>5429</v>
      </c>
      <c r="B2287" s="579" t="s">
        <v>2333</v>
      </c>
      <c r="C2287" s="335" t="s">
        <v>2217</v>
      </c>
      <c r="D2287" s="335" t="s">
        <v>2218</v>
      </c>
      <c r="E2287" s="381">
        <v>9500</v>
      </c>
      <c r="F2287" s="339">
        <v>9500</v>
      </c>
    </row>
    <row r="2288" spans="1:6" ht="37.5" x14ac:dyDescent="0.2">
      <c r="A2288" s="568"/>
      <c r="B2288" s="579"/>
      <c r="C2288" s="335" t="s">
        <v>2219</v>
      </c>
      <c r="D2288" s="335" t="s">
        <v>2220</v>
      </c>
      <c r="E2288" s="381">
        <v>9500</v>
      </c>
      <c r="F2288" s="339">
        <v>9500</v>
      </c>
    </row>
    <row r="2289" spans="1:6" x14ac:dyDescent="0.2">
      <c r="A2289" s="568"/>
      <c r="B2289" s="579"/>
      <c r="C2289" s="335" t="s">
        <v>2221</v>
      </c>
      <c r="D2289" s="335" t="s">
        <v>2222</v>
      </c>
      <c r="E2289" s="381">
        <v>6500</v>
      </c>
      <c r="F2289" s="339">
        <v>6500</v>
      </c>
    </row>
    <row r="2290" spans="1:6" x14ac:dyDescent="0.2">
      <c r="A2290" s="568"/>
      <c r="B2290" s="579"/>
      <c r="C2290" s="335" t="s">
        <v>2223</v>
      </c>
      <c r="D2290" s="335" t="s">
        <v>2224</v>
      </c>
      <c r="E2290" s="381">
        <v>7000</v>
      </c>
      <c r="F2290" s="339">
        <v>7000</v>
      </c>
    </row>
    <row r="2291" spans="1:6" ht="37.5" x14ac:dyDescent="0.2">
      <c r="A2291" s="568" t="s">
        <v>5429</v>
      </c>
      <c r="B2291" s="579" t="s">
        <v>2333</v>
      </c>
      <c r="C2291" s="335" t="s">
        <v>2225</v>
      </c>
      <c r="D2291" s="335" t="s">
        <v>2226</v>
      </c>
      <c r="E2291" s="381">
        <v>7000</v>
      </c>
      <c r="F2291" s="339">
        <v>7000</v>
      </c>
    </row>
    <row r="2292" spans="1:6" ht="37.5" x14ac:dyDescent="0.2">
      <c r="A2292" s="568"/>
      <c r="B2292" s="579"/>
      <c r="C2292" s="335" t="s">
        <v>2227</v>
      </c>
      <c r="D2292" s="335" t="s">
        <v>2228</v>
      </c>
      <c r="E2292" s="381">
        <v>4000</v>
      </c>
      <c r="F2292" s="339">
        <v>4000</v>
      </c>
    </row>
    <row r="2293" spans="1:6" ht="37.5" x14ac:dyDescent="0.2">
      <c r="A2293" s="568"/>
      <c r="B2293" s="579"/>
      <c r="C2293" s="335" t="s">
        <v>2229</v>
      </c>
      <c r="D2293" s="335" t="s">
        <v>2230</v>
      </c>
      <c r="E2293" s="381">
        <v>4200</v>
      </c>
      <c r="F2293" s="339">
        <v>4200</v>
      </c>
    </row>
    <row r="2294" spans="1:6" x14ac:dyDescent="0.2">
      <c r="A2294" s="568"/>
      <c r="B2294" s="579"/>
      <c r="C2294" s="335" t="s">
        <v>2231</v>
      </c>
      <c r="D2294" s="335" t="s">
        <v>2232</v>
      </c>
      <c r="E2294" s="381">
        <v>3500</v>
      </c>
      <c r="F2294" s="339">
        <v>3500</v>
      </c>
    </row>
    <row r="2295" spans="1:6" x14ac:dyDescent="0.2">
      <c r="A2295" s="568"/>
      <c r="B2295" s="579" t="s">
        <v>2333</v>
      </c>
      <c r="C2295" s="335" t="s">
        <v>2233</v>
      </c>
      <c r="D2295" s="335" t="s">
        <v>2234</v>
      </c>
      <c r="E2295" s="381">
        <v>4500</v>
      </c>
      <c r="F2295" s="339">
        <v>4500</v>
      </c>
    </row>
    <row r="2296" spans="1:6" x14ac:dyDescent="0.2">
      <c r="A2296" s="568"/>
      <c r="B2296" s="579"/>
      <c r="C2296" s="335" t="s">
        <v>2233</v>
      </c>
      <c r="D2296" s="335" t="s">
        <v>2235</v>
      </c>
      <c r="E2296" s="381">
        <v>3400</v>
      </c>
      <c r="F2296" s="339">
        <v>3400</v>
      </c>
    </row>
    <row r="2297" spans="1:6" x14ac:dyDescent="0.2">
      <c r="A2297" s="568"/>
      <c r="B2297" s="579"/>
      <c r="C2297" s="530" t="s">
        <v>2238</v>
      </c>
      <c r="D2297" s="530" t="s">
        <v>2239</v>
      </c>
      <c r="E2297" s="381">
        <v>3200</v>
      </c>
      <c r="F2297" s="559">
        <v>3200</v>
      </c>
    </row>
    <row r="2298" spans="1:6" x14ac:dyDescent="0.2">
      <c r="A2298" s="568"/>
      <c r="B2298" s="579"/>
      <c r="C2298" s="530"/>
      <c r="D2298" s="530"/>
      <c r="E2298" s="381"/>
      <c r="F2298" s="559"/>
    </row>
    <row r="2299" spans="1:6" ht="56.25" x14ac:dyDescent="0.2">
      <c r="A2299" s="568"/>
      <c r="B2299" s="579"/>
      <c r="C2299" s="335" t="s">
        <v>2240</v>
      </c>
      <c r="D2299" s="335" t="s">
        <v>6516</v>
      </c>
      <c r="E2299" s="381">
        <v>1400</v>
      </c>
      <c r="F2299" s="339">
        <v>1400</v>
      </c>
    </row>
    <row r="2300" spans="1:6" x14ac:dyDescent="0.2">
      <c r="A2300" s="568"/>
      <c r="B2300" s="579"/>
      <c r="C2300" s="335" t="s">
        <v>2242</v>
      </c>
      <c r="D2300" s="335" t="s">
        <v>2243</v>
      </c>
      <c r="E2300" s="381">
        <v>3200</v>
      </c>
      <c r="F2300" s="339">
        <v>3200</v>
      </c>
    </row>
    <row r="2301" spans="1:6" x14ac:dyDescent="0.2">
      <c r="A2301" s="568"/>
      <c r="B2301" s="579"/>
      <c r="C2301" s="530" t="s">
        <v>2244</v>
      </c>
      <c r="D2301" s="530" t="s">
        <v>2243</v>
      </c>
      <c r="E2301" s="381">
        <v>2500</v>
      </c>
      <c r="F2301" s="559">
        <v>2500</v>
      </c>
    </row>
    <row r="2302" spans="1:6" x14ac:dyDescent="0.2">
      <c r="A2302" s="568"/>
      <c r="B2302" s="579"/>
      <c r="C2302" s="530"/>
      <c r="D2302" s="530"/>
      <c r="E2302" s="381"/>
      <c r="F2302" s="559"/>
    </row>
    <row r="2303" spans="1:6" x14ac:dyDescent="0.2">
      <c r="A2303" s="568" t="s">
        <v>5430</v>
      </c>
      <c r="B2303" s="530" t="s">
        <v>2261</v>
      </c>
      <c r="C2303" s="335" t="s">
        <v>2262</v>
      </c>
      <c r="D2303" s="335" t="s">
        <v>2263</v>
      </c>
      <c r="E2303" s="381">
        <v>1800</v>
      </c>
      <c r="F2303" s="339">
        <v>1800</v>
      </c>
    </row>
    <row r="2304" spans="1:6" x14ac:dyDescent="0.2">
      <c r="A2304" s="568"/>
      <c r="B2304" s="530"/>
      <c r="C2304" s="335" t="s">
        <v>2264</v>
      </c>
      <c r="D2304" s="335" t="s">
        <v>77</v>
      </c>
      <c r="E2304" s="381">
        <v>600</v>
      </c>
      <c r="F2304" s="339">
        <v>600</v>
      </c>
    </row>
    <row r="2305" spans="1:6" x14ac:dyDescent="0.2">
      <c r="A2305" s="568"/>
      <c r="B2305" s="530"/>
      <c r="C2305" s="335" t="s">
        <v>2265</v>
      </c>
      <c r="D2305" s="335" t="s">
        <v>77</v>
      </c>
      <c r="E2305" s="381">
        <v>700</v>
      </c>
      <c r="F2305" s="339">
        <v>700</v>
      </c>
    </row>
    <row r="2306" spans="1:6" x14ac:dyDescent="0.2">
      <c r="A2306" s="568"/>
      <c r="B2306" s="530"/>
      <c r="C2306" s="335" t="s">
        <v>2266</v>
      </c>
      <c r="D2306" s="335" t="s">
        <v>77</v>
      </c>
      <c r="E2306" s="381">
        <v>700</v>
      </c>
      <c r="F2306" s="339">
        <v>700</v>
      </c>
    </row>
    <row r="2307" spans="1:6" ht="37.5" x14ac:dyDescent="0.2">
      <c r="A2307" s="568" t="s">
        <v>5430</v>
      </c>
      <c r="B2307" s="530" t="s">
        <v>2261</v>
      </c>
      <c r="C2307" s="335" t="s">
        <v>2267</v>
      </c>
      <c r="D2307" s="335" t="s">
        <v>2234</v>
      </c>
      <c r="E2307" s="381">
        <v>5000</v>
      </c>
      <c r="F2307" s="339">
        <v>5000</v>
      </c>
    </row>
    <row r="2308" spans="1:6" x14ac:dyDescent="0.2">
      <c r="A2308" s="568"/>
      <c r="B2308" s="530"/>
      <c r="C2308" s="335" t="s">
        <v>2273</v>
      </c>
      <c r="D2308" s="335" t="s">
        <v>77</v>
      </c>
      <c r="E2308" s="381">
        <v>550</v>
      </c>
      <c r="F2308" s="339">
        <v>550</v>
      </c>
    </row>
    <row r="2309" spans="1:6" x14ac:dyDescent="0.2">
      <c r="A2309" s="568" t="s">
        <v>5431</v>
      </c>
      <c r="B2309" s="579" t="s">
        <v>658</v>
      </c>
      <c r="C2309" s="335" t="s">
        <v>2276</v>
      </c>
      <c r="D2309" s="335" t="s">
        <v>2279</v>
      </c>
      <c r="E2309" s="381">
        <v>780</v>
      </c>
      <c r="F2309" s="339">
        <v>780</v>
      </c>
    </row>
    <row r="2310" spans="1:6" x14ac:dyDescent="0.2">
      <c r="A2310" s="568"/>
      <c r="B2310" s="579"/>
      <c r="C2310" s="335" t="s">
        <v>2278</v>
      </c>
      <c r="D2310" s="335" t="s">
        <v>2279</v>
      </c>
      <c r="E2310" s="381">
        <v>500</v>
      </c>
      <c r="F2310" s="339">
        <v>500</v>
      </c>
    </row>
    <row r="2311" spans="1:6" ht="37.5" x14ac:dyDescent="0.2">
      <c r="A2311" s="568"/>
      <c r="B2311" s="579"/>
      <c r="C2311" s="335" t="s">
        <v>6522</v>
      </c>
      <c r="D2311" s="335" t="s">
        <v>6523</v>
      </c>
      <c r="E2311" s="381">
        <v>760</v>
      </c>
      <c r="F2311" s="339">
        <v>760</v>
      </c>
    </row>
    <row r="2312" spans="1:6" x14ac:dyDescent="0.2">
      <c r="A2312" s="568"/>
      <c r="B2312" s="579"/>
      <c r="C2312" s="335" t="s">
        <v>2282</v>
      </c>
      <c r="D2312" s="335" t="s">
        <v>2283</v>
      </c>
      <c r="E2312" s="381">
        <v>500</v>
      </c>
      <c r="F2312" s="339">
        <v>500</v>
      </c>
    </row>
    <row r="2313" spans="1:6" x14ac:dyDescent="0.2">
      <c r="A2313" s="568"/>
      <c r="B2313" s="579"/>
      <c r="C2313" s="335" t="s">
        <v>2309</v>
      </c>
      <c r="D2313" s="335" t="s">
        <v>77</v>
      </c>
      <c r="E2313" s="381">
        <v>550</v>
      </c>
      <c r="F2313" s="339">
        <v>550</v>
      </c>
    </row>
    <row r="2314" spans="1:6" ht="37.5" x14ac:dyDescent="0.2">
      <c r="A2314" s="568"/>
      <c r="B2314" s="579"/>
      <c r="C2314" s="335" t="s">
        <v>2243</v>
      </c>
      <c r="D2314" s="335" t="s">
        <v>2804</v>
      </c>
      <c r="E2314" s="381">
        <v>1100</v>
      </c>
      <c r="F2314" s="339">
        <v>1100</v>
      </c>
    </row>
    <row r="2315" spans="1:6" ht="37.5" x14ac:dyDescent="0.2">
      <c r="A2315" s="568"/>
      <c r="B2315" s="579"/>
      <c r="C2315" s="335" t="s">
        <v>2804</v>
      </c>
      <c r="D2315" s="335" t="s">
        <v>2347</v>
      </c>
      <c r="E2315" s="381">
        <v>720</v>
      </c>
      <c r="F2315" s="339">
        <v>720</v>
      </c>
    </row>
    <row r="2316" spans="1:6" x14ac:dyDescent="0.2">
      <c r="A2316" s="568"/>
      <c r="B2316" s="579"/>
      <c r="C2316" s="335" t="s">
        <v>2348</v>
      </c>
      <c r="D2316" s="335" t="s">
        <v>6524</v>
      </c>
      <c r="E2316" s="381">
        <v>400</v>
      </c>
      <c r="F2316" s="339">
        <v>400</v>
      </c>
    </row>
    <row r="2317" spans="1:6" ht="37.5" x14ac:dyDescent="0.2">
      <c r="A2317" s="380" t="s">
        <v>6525</v>
      </c>
      <c r="B2317" s="335" t="s">
        <v>6526</v>
      </c>
      <c r="C2317" s="335" t="s">
        <v>3051</v>
      </c>
      <c r="D2317" s="335" t="s">
        <v>984</v>
      </c>
      <c r="E2317" s="379"/>
      <c r="F2317" s="354">
        <v>500</v>
      </c>
    </row>
    <row r="2318" spans="1:6" ht="37.5" x14ac:dyDescent="0.2">
      <c r="A2318" s="380" t="s">
        <v>5432</v>
      </c>
      <c r="B2318" s="335" t="s">
        <v>6527</v>
      </c>
      <c r="C2318" s="335" t="s">
        <v>6528</v>
      </c>
      <c r="D2318" s="335" t="s">
        <v>6529</v>
      </c>
      <c r="E2318" s="379"/>
      <c r="F2318" s="354">
        <v>700</v>
      </c>
    </row>
    <row r="2319" spans="1:6" x14ac:dyDescent="0.2">
      <c r="A2319" s="378" t="s">
        <v>6530</v>
      </c>
      <c r="B2319" s="329" t="s">
        <v>72</v>
      </c>
      <c r="C2319" s="329"/>
      <c r="D2319" s="329"/>
      <c r="E2319" s="379"/>
      <c r="F2319" s="370"/>
    </row>
    <row r="2320" spans="1:6" ht="37.5" x14ac:dyDescent="0.2">
      <c r="A2320" s="380" t="s">
        <v>6531</v>
      </c>
      <c r="B2320" s="335" t="s">
        <v>6532</v>
      </c>
      <c r="C2320" s="408" t="s">
        <v>6485</v>
      </c>
      <c r="D2320" s="408" t="s">
        <v>6533</v>
      </c>
      <c r="E2320" s="381">
        <v>2100</v>
      </c>
      <c r="F2320" s="339">
        <v>2100</v>
      </c>
    </row>
    <row r="2321" spans="1:6" ht="37.5" x14ac:dyDescent="0.2">
      <c r="A2321" s="529" t="s">
        <v>6534</v>
      </c>
      <c r="B2321" s="530" t="s">
        <v>6535</v>
      </c>
      <c r="C2321" s="408" t="s">
        <v>833</v>
      </c>
      <c r="D2321" s="408" t="s">
        <v>834</v>
      </c>
      <c r="E2321" s="381">
        <v>3200</v>
      </c>
      <c r="F2321" s="339">
        <v>3200</v>
      </c>
    </row>
    <row r="2322" spans="1:6" ht="37.5" x14ac:dyDescent="0.2">
      <c r="A2322" s="529"/>
      <c r="B2322" s="530"/>
      <c r="C2322" s="408" t="s">
        <v>835</v>
      </c>
      <c r="D2322" s="408" t="s">
        <v>6536</v>
      </c>
      <c r="E2322" s="381">
        <v>3800</v>
      </c>
      <c r="F2322" s="339">
        <v>3800</v>
      </c>
    </row>
    <row r="2323" spans="1:6" ht="37.5" x14ac:dyDescent="0.2">
      <c r="A2323" s="529"/>
      <c r="B2323" s="530"/>
      <c r="C2323" s="408" t="s">
        <v>6537</v>
      </c>
      <c r="D2323" s="408" t="s">
        <v>6538</v>
      </c>
      <c r="E2323" s="381">
        <v>4200</v>
      </c>
      <c r="F2323" s="339">
        <v>4200</v>
      </c>
    </row>
    <row r="2324" spans="1:6" ht="37.5" x14ac:dyDescent="0.2">
      <c r="A2324" s="529"/>
      <c r="B2324" s="530"/>
      <c r="C2324" s="408" t="s">
        <v>6538</v>
      </c>
      <c r="D2324" s="408" t="s">
        <v>839</v>
      </c>
      <c r="E2324" s="381">
        <v>3800</v>
      </c>
      <c r="F2324" s="339">
        <v>3800</v>
      </c>
    </row>
    <row r="2325" spans="1:6" x14ac:dyDescent="0.2">
      <c r="A2325" s="529"/>
      <c r="B2325" s="530"/>
      <c r="C2325" s="408" t="s">
        <v>839</v>
      </c>
      <c r="D2325" s="408" t="s">
        <v>1011</v>
      </c>
      <c r="E2325" s="381">
        <v>3000</v>
      </c>
      <c r="F2325" s="339">
        <v>3000</v>
      </c>
    </row>
    <row r="2326" spans="1:6" ht="37.5" x14ac:dyDescent="0.2">
      <c r="A2326" s="529"/>
      <c r="B2326" s="530"/>
      <c r="C2326" s="408" t="s">
        <v>1011</v>
      </c>
      <c r="D2326" s="408" t="s">
        <v>1012</v>
      </c>
      <c r="E2326" s="381">
        <v>3000</v>
      </c>
      <c r="F2326" s="339">
        <v>3000</v>
      </c>
    </row>
    <row r="2327" spans="1:6" ht="37.5" x14ac:dyDescent="0.2">
      <c r="A2327" s="529"/>
      <c r="B2327" s="530"/>
      <c r="C2327" s="408" t="s">
        <v>1013</v>
      </c>
      <c r="D2327" s="408" t="s">
        <v>1014</v>
      </c>
      <c r="E2327" s="381">
        <v>2500</v>
      </c>
      <c r="F2327" s="339">
        <v>2500</v>
      </c>
    </row>
    <row r="2328" spans="1:6" x14ac:dyDescent="0.2">
      <c r="A2328" s="529"/>
      <c r="B2328" s="530"/>
      <c r="C2328" s="408" t="s">
        <v>1014</v>
      </c>
      <c r="D2328" s="408" t="s">
        <v>1015</v>
      </c>
      <c r="E2328" s="381">
        <v>2500</v>
      </c>
      <c r="F2328" s="339">
        <v>2500</v>
      </c>
    </row>
    <row r="2329" spans="1:6" x14ac:dyDescent="0.2">
      <c r="A2329" s="568" t="s">
        <v>6539</v>
      </c>
      <c r="B2329" s="530" t="s">
        <v>6535</v>
      </c>
      <c r="C2329" s="408" t="s">
        <v>3051</v>
      </c>
      <c r="D2329" s="408" t="s">
        <v>974</v>
      </c>
      <c r="E2329" s="381">
        <v>1500</v>
      </c>
      <c r="F2329" s="339">
        <v>1500</v>
      </c>
    </row>
    <row r="2330" spans="1:6" x14ac:dyDescent="0.2">
      <c r="A2330" s="568"/>
      <c r="B2330" s="530"/>
      <c r="C2330" s="408" t="s">
        <v>974</v>
      </c>
      <c r="D2330" s="408" t="s">
        <v>975</v>
      </c>
      <c r="E2330" s="381">
        <v>1200</v>
      </c>
      <c r="F2330" s="339">
        <v>1200</v>
      </c>
    </row>
    <row r="2331" spans="1:6" ht="37.5" x14ac:dyDescent="0.2">
      <c r="A2331" s="380" t="s">
        <v>6540</v>
      </c>
      <c r="B2331" s="335" t="s">
        <v>840</v>
      </c>
      <c r="C2331" s="408" t="s">
        <v>833</v>
      </c>
      <c r="D2331" s="408" t="s">
        <v>841</v>
      </c>
      <c r="E2331" s="381">
        <v>3000</v>
      </c>
      <c r="F2331" s="339">
        <v>3000</v>
      </c>
    </row>
    <row r="2332" spans="1:6" ht="37.5" x14ac:dyDescent="0.2">
      <c r="A2332" s="568" t="s">
        <v>6541</v>
      </c>
      <c r="B2332" s="530" t="s">
        <v>842</v>
      </c>
      <c r="C2332" s="408" t="s">
        <v>844</v>
      </c>
      <c r="D2332" s="408" t="s">
        <v>845</v>
      </c>
      <c r="E2332" s="381">
        <v>2100</v>
      </c>
      <c r="F2332" s="339">
        <v>2100</v>
      </c>
    </row>
    <row r="2333" spans="1:6" x14ac:dyDescent="0.2">
      <c r="A2333" s="568"/>
      <c r="B2333" s="530"/>
      <c r="C2333" s="408" t="s">
        <v>845</v>
      </c>
      <c r="D2333" s="408" t="s">
        <v>847</v>
      </c>
      <c r="E2333" s="381">
        <v>3000</v>
      </c>
      <c r="F2333" s="339">
        <v>3000</v>
      </c>
    </row>
    <row r="2334" spans="1:6" ht="37.5" x14ac:dyDescent="0.2">
      <c r="A2334" s="568"/>
      <c r="B2334" s="530"/>
      <c r="C2334" s="408" t="s">
        <v>847</v>
      </c>
      <c r="D2334" s="408" t="s">
        <v>848</v>
      </c>
      <c r="E2334" s="381">
        <v>3200</v>
      </c>
      <c r="F2334" s="339">
        <v>3200</v>
      </c>
    </row>
    <row r="2335" spans="1:6" ht="37.5" x14ac:dyDescent="0.2">
      <c r="A2335" s="380"/>
      <c r="B2335" s="335" t="s">
        <v>1016</v>
      </c>
      <c r="C2335" s="408" t="s">
        <v>1017</v>
      </c>
      <c r="D2335" s="408" t="s">
        <v>6542</v>
      </c>
      <c r="E2335" s="381">
        <v>1400</v>
      </c>
      <c r="F2335" s="339">
        <v>1400</v>
      </c>
    </row>
    <row r="2336" spans="1:6" ht="37.5" x14ac:dyDescent="0.2">
      <c r="A2336" s="380" t="s">
        <v>6543</v>
      </c>
      <c r="B2336" s="335" t="s">
        <v>1016</v>
      </c>
      <c r="C2336" s="408" t="s">
        <v>977</v>
      </c>
      <c r="D2336" s="408" t="s">
        <v>6544</v>
      </c>
      <c r="E2336" s="381">
        <v>550</v>
      </c>
      <c r="F2336" s="339">
        <v>550</v>
      </c>
    </row>
    <row r="2337" spans="1:6" ht="37.5" x14ac:dyDescent="0.2">
      <c r="A2337" s="568" t="s">
        <v>6545</v>
      </c>
      <c r="B2337" s="530" t="s">
        <v>849</v>
      </c>
      <c r="C2337" s="408" t="s">
        <v>850</v>
      </c>
      <c r="D2337" s="408" t="s">
        <v>851</v>
      </c>
      <c r="E2337" s="381">
        <v>3000</v>
      </c>
      <c r="F2337" s="339">
        <v>3000</v>
      </c>
    </row>
    <row r="2338" spans="1:6" ht="37.5" x14ac:dyDescent="0.2">
      <c r="A2338" s="568"/>
      <c r="B2338" s="530"/>
      <c r="C2338" s="408" t="s">
        <v>852</v>
      </c>
      <c r="D2338" s="408" t="s">
        <v>830</v>
      </c>
      <c r="E2338" s="381">
        <v>2800</v>
      </c>
      <c r="F2338" s="339">
        <v>2800</v>
      </c>
    </row>
    <row r="2339" spans="1:6" x14ac:dyDescent="0.2">
      <c r="A2339" s="568" t="s">
        <v>6545</v>
      </c>
      <c r="B2339" s="530" t="s">
        <v>849</v>
      </c>
      <c r="C2339" s="408" t="s">
        <v>6542</v>
      </c>
      <c r="D2339" s="408" t="s">
        <v>1008</v>
      </c>
      <c r="E2339" s="381">
        <v>2100</v>
      </c>
      <c r="F2339" s="339">
        <v>2100</v>
      </c>
    </row>
    <row r="2340" spans="1:6" ht="37.5" x14ac:dyDescent="0.2">
      <c r="A2340" s="568"/>
      <c r="B2340" s="530"/>
      <c r="C2340" s="408" t="s">
        <v>1008</v>
      </c>
      <c r="D2340" s="408" t="s">
        <v>1017</v>
      </c>
      <c r="E2340" s="381">
        <v>1500</v>
      </c>
      <c r="F2340" s="339">
        <v>1500</v>
      </c>
    </row>
    <row r="2341" spans="1:6" x14ac:dyDescent="0.2">
      <c r="A2341" s="568" t="s">
        <v>6546</v>
      </c>
      <c r="B2341" s="530" t="s">
        <v>897</v>
      </c>
      <c r="C2341" s="408" t="s">
        <v>6547</v>
      </c>
      <c r="D2341" s="408" t="s">
        <v>871</v>
      </c>
      <c r="E2341" s="381">
        <v>1500</v>
      </c>
      <c r="F2341" s="339">
        <v>1500</v>
      </c>
    </row>
    <row r="2342" spans="1:6" x14ac:dyDescent="0.2">
      <c r="A2342" s="568"/>
      <c r="B2342" s="530"/>
      <c r="C2342" s="408" t="s">
        <v>871</v>
      </c>
      <c r="D2342" s="408" t="s">
        <v>982</v>
      </c>
      <c r="E2342" s="381">
        <v>1300</v>
      </c>
      <c r="F2342" s="339">
        <v>1300</v>
      </c>
    </row>
    <row r="2343" spans="1:6" x14ac:dyDescent="0.2">
      <c r="A2343" s="568"/>
      <c r="B2343" s="530"/>
      <c r="C2343" s="408" t="s">
        <v>982</v>
      </c>
      <c r="D2343" s="408" t="s">
        <v>984</v>
      </c>
      <c r="E2343" s="381">
        <v>1000</v>
      </c>
      <c r="F2343" s="339">
        <v>1000</v>
      </c>
    </row>
    <row r="2344" spans="1:6" x14ac:dyDescent="0.2">
      <c r="A2344" s="568" t="s">
        <v>6548</v>
      </c>
      <c r="B2344" s="530" t="s">
        <v>5866</v>
      </c>
      <c r="C2344" s="408" t="s">
        <v>967</v>
      </c>
      <c r="D2344" s="408" t="s">
        <v>968</v>
      </c>
      <c r="E2344" s="381">
        <v>600</v>
      </c>
      <c r="F2344" s="339">
        <v>600</v>
      </c>
    </row>
    <row r="2345" spans="1:6" x14ac:dyDescent="0.2">
      <c r="A2345" s="568"/>
      <c r="B2345" s="530"/>
      <c r="C2345" s="408" t="s">
        <v>969</v>
      </c>
      <c r="D2345" s="408" t="s">
        <v>970</v>
      </c>
      <c r="E2345" s="381">
        <v>700</v>
      </c>
      <c r="F2345" s="339">
        <v>700</v>
      </c>
    </row>
    <row r="2346" spans="1:6" x14ac:dyDescent="0.2">
      <c r="A2346" s="568"/>
      <c r="B2346" s="530"/>
      <c r="C2346" s="408" t="s">
        <v>970</v>
      </c>
      <c r="D2346" s="408" t="s">
        <v>971</v>
      </c>
      <c r="E2346" s="381">
        <v>550</v>
      </c>
      <c r="F2346" s="339">
        <v>550</v>
      </c>
    </row>
    <row r="2347" spans="1:6" x14ac:dyDescent="0.2">
      <c r="A2347" s="568"/>
      <c r="B2347" s="530"/>
      <c r="C2347" s="408" t="s">
        <v>969</v>
      </c>
      <c r="D2347" s="408" t="s">
        <v>972</v>
      </c>
      <c r="E2347" s="381">
        <v>600</v>
      </c>
      <c r="F2347" s="339">
        <v>600</v>
      </c>
    </row>
    <row r="2348" spans="1:6" ht="37.5" x14ac:dyDescent="0.2">
      <c r="A2348" s="380" t="s">
        <v>6549</v>
      </c>
      <c r="B2348" s="335" t="s">
        <v>829</v>
      </c>
      <c r="C2348" s="408" t="s">
        <v>6535</v>
      </c>
      <c r="D2348" s="408" t="s">
        <v>6550</v>
      </c>
      <c r="E2348" s="381">
        <v>3000</v>
      </c>
      <c r="F2348" s="339">
        <v>3000</v>
      </c>
    </row>
    <row r="2349" spans="1:6" ht="37.5" x14ac:dyDescent="0.2">
      <c r="A2349" s="380" t="s">
        <v>6551</v>
      </c>
      <c r="B2349" s="335" t="s">
        <v>830</v>
      </c>
      <c r="C2349" s="408" t="s">
        <v>6535</v>
      </c>
      <c r="D2349" s="408" t="s">
        <v>6552</v>
      </c>
      <c r="E2349" s="381">
        <v>3000</v>
      </c>
      <c r="F2349" s="339">
        <v>3000</v>
      </c>
    </row>
    <row r="2350" spans="1:6" x14ac:dyDescent="0.2">
      <c r="A2350" s="380" t="s">
        <v>6553</v>
      </c>
      <c r="B2350" s="335" t="s">
        <v>831</v>
      </c>
      <c r="C2350" s="335" t="s">
        <v>6535</v>
      </c>
      <c r="D2350" s="335" t="s">
        <v>6554</v>
      </c>
      <c r="E2350" s="381">
        <v>3000</v>
      </c>
      <c r="F2350" s="339">
        <v>3000</v>
      </c>
    </row>
    <row r="2351" spans="1:6" x14ac:dyDescent="0.2">
      <c r="A2351" s="380" t="s">
        <v>6555</v>
      </c>
      <c r="B2351" s="335" t="s">
        <v>853</v>
      </c>
      <c r="C2351" s="335" t="s">
        <v>6485</v>
      </c>
      <c r="D2351" s="335" t="s">
        <v>6556</v>
      </c>
      <c r="E2351" s="381">
        <v>1800</v>
      </c>
      <c r="F2351" s="339">
        <v>1800</v>
      </c>
    </row>
    <row r="2352" spans="1:6" ht="37.5" x14ac:dyDescent="0.2">
      <c r="A2352" s="380" t="s">
        <v>6557</v>
      </c>
      <c r="B2352" s="335" t="s">
        <v>854</v>
      </c>
      <c r="C2352" s="335" t="s">
        <v>1088</v>
      </c>
      <c r="D2352" s="335" t="s">
        <v>6558</v>
      </c>
      <c r="E2352" s="381">
        <v>1800</v>
      </c>
      <c r="F2352" s="339">
        <v>1800</v>
      </c>
    </row>
    <row r="2353" spans="1:6" ht="37.5" x14ac:dyDescent="0.2">
      <c r="A2353" s="380" t="s">
        <v>6559</v>
      </c>
      <c r="B2353" s="335" t="s">
        <v>6556</v>
      </c>
      <c r="C2353" s="335" t="s">
        <v>856</v>
      </c>
      <c r="D2353" s="335" t="s">
        <v>857</v>
      </c>
      <c r="E2353" s="381">
        <v>1600</v>
      </c>
      <c r="F2353" s="339">
        <v>1600</v>
      </c>
    </row>
    <row r="2354" spans="1:6" ht="37.5" x14ac:dyDescent="0.2">
      <c r="A2354" s="380" t="s">
        <v>6560</v>
      </c>
      <c r="B2354" s="335" t="s">
        <v>6561</v>
      </c>
      <c r="C2354" s="335" t="s">
        <v>6542</v>
      </c>
      <c r="D2354" s="335" t="s">
        <v>934</v>
      </c>
      <c r="E2354" s="406">
        <v>3000</v>
      </c>
      <c r="F2354" s="376">
        <v>3000</v>
      </c>
    </row>
    <row r="2355" spans="1:6" ht="37.5" x14ac:dyDescent="0.2">
      <c r="A2355" s="380" t="s">
        <v>6562</v>
      </c>
      <c r="B2355" s="335" t="s">
        <v>904</v>
      </c>
      <c r="C2355" s="335" t="s">
        <v>905</v>
      </c>
      <c r="D2355" s="335" t="s">
        <v>903</v>
      </c>
      <c r="E2355" s="406">
        <v>2500</v>
      </c>
      <c r="F2355" s="376">
        <v>2500</v>
      </c>
    </row>
    <row r="2356" spans="1:6" ht="37.5" x14ac:dyDescent="0.2">
      <c r="A2356" s="380" t="s">
        <v>6563</v>
      </c>
      <c r="B2356" s="335" t="s">
        <v>955</v>
      </c>
      <c r="C2356" s="530" t="s">
        <v>77</v>
      </c>
      <c r="D2356" s="530"/>
      <c r="E2356" s="406">
        <v>4000</v>
      </c>
      <c r="F2356" s="376">
        <v>4000</v>
      </c>
    </row>
    <row r="2357" spans="1:6" ht="37.5" x14ac:dyDescent="0.2">
      <c r="A2357" s="380" t="s">
        <v>6564</v>
      </c>
      <c r="B2357" s="335" t="s">
        <v>6565</v>
      </c>
      <c r="C2357" s="335" t="s">
        <v>860</v>
      </c>
      <c r="D2357" s="335" t="s">
        <v>861</v>
      </c>
      <c r="E2357" s="381">
        <v>1300</v>
      </c>
      <c r="F2357" s="339">
        <v>1300</v>
      </c>
    </row>
    <row r="2358" spans="1:6" x14ac:dyDescent="0.2">
      <c r="A2358" s="568" t="s">
        <v>6566</v>
      </c>
      <c r="B2358" s="530" t="s">
        <v>884</v>
      </c>
      <c r="C2358" s="335" t="s">
        <v>885</v>
      </c>
      <c r="D2358" s="335" t="s">
        <v>770</v>
      </c>
      <c r="E2358" s="381">
        <v>1300</v>
      </c>
      <c r="F2358" s="339">
        <v>1300</v>
      </c>
    </row>
    <row r="2359" spans="1:6" x14ac:dyDescent="0.2">
      <c r="A2359" s="568"/>
      <c r="B2359" s="530"/>
      <c r="C2359" s="335" t="s">
        <v>770</v>
      </c>
      <c r="D2359" s="335" t="s">
        <v>886</v>
      </c>
      <c r="E2359" s="381">
        <v>1000</v>
      </c>
      <c r="F2359" s="339">
        <v>1000</v>
      </c>
    </row>
    <row r="2360" spans="1:6" ht="37.5" x14ac:dyDescent="0.2">
      <c r="A2360" s="568"/>
      <c r="B2360" s="530"/>
      <c r="C2360" s="335" t="s">
        <v>887</v>
      </c>
      <c r="D2360" s="335" t="s">
        <v>888</v>
      </c>
      <c r="E2360" s="381">
        <v>1000</v>
      </c>
      <c r="F2360" s="339">
        <v>1000</v>
      </c>
    </row>
    <row r="2361" spans="1:6" x14ac:dyDescent="0.2">
      <c r="A2361" s="568" t="s">
        <v>6566</v>
      </c>
      <c r="B2361" s="530" t="s">
        <v>884</v>
      </c>
      <c r="C2361" s="335" t="s">
        <v>889</v>
      </c>
      <c r="D2361" s="335" t="s">
        <v>890</v>
      </c>
      <c r="E2361" s="381">
        <v>1800</v>
      </c>
      <c r="F2361" s="339">
        <v>1800</v>
      </c>
    </row>
    <row r="2362" spans="1:6" x14ac:dyDescent="0.2">
      <c r="A2362" s="568"/>
      <c r="B2362" s="530"/>
      <c r="C2362" s="335" t="s">
        <v>890</v>
      </c>
      <c r="D2362" s="335" t="s">
        <v>891</v>
      </c>
      <c r="E2362" s="381">
        <v>1300</v>
      </c>
      <c r="F2362" s="339">
        <v>1300</v>
      </c>
    </row>
    <row r="2363" spans="1:6" ht="37.5" x14ac:dyDescent="0.2">
      <c r="A2363" s="380" t="s">
        <v>6567</v>
      </c>
      <c r="B2363" s="335" t="s">
        <v>892</v>
      </c>
      <c r="C2363" s="335" t="s">
        <v>893</v>
      </c>
      <c r="D2363" s="335" t="s">
        <v>890</v>
      </c>
      <c r="E2363" s="381">
        <v>3000</v>
      </c>
      <c r="F2363" s="339">
        <v>3000</v>
      </c>
    </row>
    <row r="2364" spans="1:6" x14ac:dyDescent="0.2">
      <c r="A2364" s="568" t="s">
        <v>6568</v>
      </c>
      <c r="B2364" s="530" t="s">
        <v>894</v>
      </c>
      <c r="C2364" s="530" t="s">
        <v>895</v>
      </c>
      <c r="D2364" s="530"/>
      <c r="E2364" s="381">
        <v>1500</v>
      </c>
      <c r="F2364" s="339">
        <v>1500</v>
      </c>
    </row>
    <row r="2365" spans="1:6" x14ac:dyDescent="0.2">
      <c r="A2365" s="568"/>
      <c r="B2365" s="530"/>
      <c r="C2365" s="530" t="s">
        <v>896</v>
      </c>
      <c r="D2365" s="530"/>
      <c r="E2365" s="381">
        <v>1300</v>
      </c>
      <c r="F2365" s="339">
        <v>1300</v>
      </c>
    </row>
    <row r="2366" spans="1:6" ht="37.5" x14ac:dyDescent="0.2">
      <c r="A2366" s="380" t="s">
        <v>6569</v>
      </c>
      <c r="B2366" s="335" t="s">
        <v>1080</v>
      </c>
      <c r="C2366" s="335" t="s">
        <v>6570</v>
      </c>
      <c r="D2366" s="335" t="s">
        <v>932</v>
      </c>
      <c r="E2366" s="381">
        <v>1000</v>
      </c>
      <c r="F2366" s="339">
        <v>1000</v>
      </c>
    </row>
    <row r="2367" spans="1:6" ht="37.5" x14ac:dyDescent="0.2">
      <c r="A2367" s="380" t="s">
        <v>6571</v>
      </c>
      <c r="B2367" s="335" t="s">
        <v>858</v>
      </c>
      <c r="C2367" s="335" t="s">
        <v>6535</v>
      </c>
      <c r="D2367" s="335" t="s">
        <v>6572</v>
      </c>
      <c r="E2367" s="381">
        <v>700</v>
      </c>
      <c r="F2367" s="339">
        <v>700</v>
      </c>
    </row>
    <row r="2368" spans="1:6" x14ac:dyDescent="0.2">
      <c r="A2368" s="380" t="s">
        <v>6573</v>
      </c>
      <c r="B2368" s="335" t="s">
        <v>862</v>
      </c>
      <c r="C2368" s="335" t="s">
        <v>859</v>
      </c>
      <c r="D2368" s="335"/>
      <c r="E2368" s="381">
        <v>700</v>
      </c>
      <c r="F2368" s="339">
        <v>700</v>
      </c>
    </row>
    <row r="2369" spans="1:6" ht="37.5" x14ac:dyDescent="0.2">
      <c r="A2369" s="568" t="s">
        <v>6574</v>
      </c>
      <c r="B2369" s="530" t="s">
        <v>658</v>
      </c>
      <c r="C2369" s="335" t="s">
        <v>878</v>
      </c>
      <c r="D2369" s="335" t="s">
        <v>879</v>
      </c>
      <c r="E2369" s="381">
        <v>1000</v>
      </c>
      <c r="F2369" s="339">
        <v>1000</v>
      </c>
    </row>
    <row r="2370" spans="1:6" x14ac:dyDescent="0.2">
      <c r="A2370" s="568"/>
      <c r="B2370" s="530"/>
      <c r="C2370" s="335" t="s">
        <v>1018</v>
      </c>
      <c r="D2370" s="335" t="s">
        <v>1019</v>
      </c>
      <c r="E2370" s="381">
        <v>820</v>
      </c>
      <c r="F2370" s="339">
        <v>820</v>
      </c>
    </row>
    <row r="2371" spans="1:6" ht="37.5" x14ac:dyDescent="0.2">
      <c r="A2371" s="568" t="s">
        <v>6574</v>
      </c>
      <c r="B2371" s="530" t="s">
        <v>658</v>
      </c>
      <c r="C2371" s="335" t="s">
        <v>1020</v>
      </c>
      <c r="D2371" s="335" t="s">
        <v>1021</v>
      </c>
      <c r="E2371" s="381">
        <v>600</v>
      </c>
      <c r="F2371" s="339">
        <v>600</v>
      </c>
    </row>
    <row r="2372" spans="1:6" x14ac:dyDescent="0.2">
      <c r="A2372" s="568"/>
      <c r="B2372" s="530"/>
      <c r="C2372" s="335" t="s">
        <v>1027</v>
      </c>
      <c r="D2372" s="335" t="s">
        <v>1028</v>
      </c>
      <c r="E2372" s="381">
        <v>1000</v>
      </c>
      <c r="F2372" s="339">
        <v>1000</v>
      </c>
    </row>
    <row r="2373" spans="1:6" x14ac:dyDescent="0.2">
      <c r="A2373" s="568"/>
      <c r="B2373" s="530"/>
      <c r="C2373" s="335" t="s">
        <v>1029</v>
      </c>
      <c r="D2373" s="335" t="s">
        <v>569</v>
      </c>
      <c r="E2373" s="381">
        <v>720</v>
      </c>
      <c r="F2373" s="339">
        <v>720</v>
      </c>
    </row>
    <row r="2374" spans="1:6" x14ac:dyDescent="0.2">
      <c r="A2374" s="568"/>
      <c r="B2374" s="530"/>
      <c r="C2374" s="335" t="s">
        <v>1039</v>
      </c>
      <c r="D2374" s="335" t="s">
        <v>1038</v>
      </c>
      <c r="E2374" s="381">
        <v>820</v>
      </c>
      <c r="F2374" s="339">
        <v>820</v>
      </c>
    </row>
    <row r="2375" spans="1:6" x14ac:dyDescent="0.2">
      <c r="A2375" s="380" t="s">
        <v>6575</v>
      </c>
      <c r="B2375" s="335" t="s">
        <v>880</v>
      </c>
      <c r="C2375" s="335" t="s">
        <v>6535</v>
      </c>
      <c r="D2375" s="335" t="s">
        <v>882</v>
      </c>
      <c r="E2375" s="381">
        <v>700</v>
      </c>
      <c r="F2375" s="339">
        <v>700</v>
      </c>
    </row>
    <row r="2376" spans="1:6" ht="37.5" x14ac:dyDescent="0.2">
      <c r="A2376" s="380" t="s">
        <v>6576</v>
      </c>
      <c r="B2376" s="335" t="s">
        <v>883</v>
      </c>
      <c r="C2376" s="530" t="s">
        <v>77</v>
      </c>
      <c r="D2376" s="530"/>
      <c r="E2376" s="381">
        <v>700</v>
      </c>
      <c r="F2376" s="339">
        <v>700</v>
      </c>
    </row>
    <row r="2377" spans="1:6" ht="56.25" x14ac:dyDescent="0.2">
      <c r="A2377" s="568" t="s">
        <v>6577</v>
      </c>
      <c r="B2377" s="530" t="s">
        <v>957</v>
      </c>
      <c r="C2377" s="335" t="s">
        <v>958</v>
      </c>
      <c r="D2377" s="335" t="s">
        <v>959</v>
      </c>
      <c r="E2377" s="381">
        <v>1000</v>
      </c>
      <c r="F2377" s="339">
        <v>1000</v>
      </c>
    </row>
    <row r="2378" spans="1:6" ht="56.25" x14ac:dyDescent="0.2">
      <c r="A2378" s="568"/>
      <c r="B2378" s="530"/>
      <c r="C2378" s="335" t="s">
        <v>960</v>
      </c>
      <c r="D2378" s="335" t="s">
        <v>961</v>
      </c>
      <c r="E2378" s="381">
        <v>1000</v>
      </c>
      <c r="F2378" s="339">
        <v>1000</v>
      </c>
    </row>
    <row r="2379" spans="1:6" ht="37.5" x14ac:dyDescent="0.2">
      <c r="A2379" s="380" t="s">
        <v>6578</v>
      </c>
      <c r="B2379" s="335" t="s">
        <v>1071</v>
      </c>
      <c r="C2379" s="335" t="s">
        <v>868</v>
      </c>
      <c r="D2379" s="335" t="s">
        <v>1072</v>
      </c>
      <c r="E2379" s="406">
        <v>1000</v>
      </c>
      <c r="F2379" s="376">
        <v>1000</v>
      </c>
    </row>
    <row r="2380" spans="1:6" x14ac:dyDescent="0.2">
      <c r="A2380" s="568" t="s">
        <v>6579</v>
      </c>
      <c r="B2380" s="530" t="s">
        <v>1073</v>
      </c>
      <c r="C2380" s="335" t="s">
        <v>6542</v>
      </c>
      <c r="D2380" s="335" t="s">
        <v>1016</v>
      </c>
      <c r="E2380" s="406">
        <v>700</v>
      </c>
      <c r="F2380" s="376">
        <v>700</v>
      </c>
    </row>
    <row r="2381" spans="1:6" x14ac:dyDescent="0.2">
      <c r="A2381" s="568"/>
      <c r="B2381" s="530"/>
      <c r="C2381" s="530" t="s">
        <v>1075</v>
      </c>
      <c r="D2381" s="530"/>
      <c r="E2381" s="406">
        <v>500</v>
      </c>
      <c r="F2381" s="376">
        <v>500</v>
      </c>
    </row>
    <row r="2382" spans="1:6" ht="37.5" x14ac:dyDescent="0.2">
      <c r="A2382" s="380" t="s">
        <v>6580</v>
      </c>
      <c r="B2382" s="335" t="s">
        <v>1076</v>
      </c>
      <c r="C2382" s="335" t="s">
        <v>6542</v>
      </c>
      <c r="D2382" s="335" t="s">
        <v>1077</v>
      </c>
      <c r="E2382" s="406">
        <v>600</v>
      </c>
      <c r="F2382" s="376">
        <v>600</v>
      </c>
    </row>
    <row r="2383" spans="1:6" x14ac:dyDescent="0.2">
      <c r="A2383" s="380" t="s">
        <v>6581</v>
      </c>
      <c r="B2383" s="335" t="s">
        <v>1059</v>
      </c>
      <c r="C2383" s="335" t="s">
        <v>1016</v>
      </c>
      <c r="D2383" s="335" t="s">
        <v>1060</v>
      </c>
      <c r="E2383" s="381">
        <v>600</v>
      </c>
      <c r="F2383" s="339">
        <v>600</v>
      </c>
    </row>
    <row r="2384" spans="1:6" x14ac:dyDescent="0.2">
      <c r="A2384" s="380" t="s">
        <v>6582</v>
      </c>
      <c r="B2384" s="335" t="s">
        <v>1066</v>
      </c>
      <c r="C2384" s="335" t="s">
        <v>6542</v>
      </c>
      <c r="D2384" s="335" t="s">
        <v>1068</v>
      </c>
      <c r="E2384" s="406">
        <v>600</v>
      </c>
      <c r="F2384" s="376">
        <v>600</v>
      </c>
    </row>
    <row r="2385" spans="1:6" x14ac:dyDescent="0.2">
      <c r="A2385" s="380" t="s">
        <v>6583</v>
      </c>
      <c r="B2385" s="335" t="s">
        <v>913</v>
      </c>
      <c r="C2385" s="335" t="s">
        <v>6542</v>
      </c>
      <c r="D2385" s="335" t="s">
        <v>914</v>
      </c>
      <c r="E2385" s="406">
        <v>500</v>
      </c>
      <c r="F2385" s="376">
        <v>500</v>
      </c>
    </row>
    <row r="2386" spans="1:6" ht="37.5" x14ac:dyDescent="0.2">
      <c r="A2386" s="380" t="s">
        <v>6584</v>
      </c>
      <c r="B2386" s="335" t="s">
        <v>921</v>
      </c>
      <c r="C2386" s="335" t="s">
        <v>6542</v>
      </c>
      <c r="D2386" s="335" t="s">
        <v>914</v>
      </c>
      <c r="E2386" s="406">
        <v>500</v>
      </c>
      <c r="F2386" s="376">
        <v>500</v>
      </c>
    </row>
    <row r="2387" spans="1:6" ht="37.5" x14ac:dyDescent="0.2">
      <c r="A2387" s="380" t="s">
        <v>6585</v>
      </c>
      <c r="B2387" s="335" t="s">
        <v>929</v>
      </c>
      <c r="C2387" s="335" t="s">
        <v>927</v>
      </c>
      <c r="D2387" s="335" t="s">
        <v>930</v>
      </c>
      <c r="E2387" s="406">
        <v>500</v>
      </c>
      <c r="F2387" s="376">
        <v>500</v>
      </c>
    </row>
    <row r="2388" spans="1:6" x14ac:dyDescent="0.2">
      <c r="A2388" s="380" t="s">
        <v>6586</v>
      </c>
      <c r="B2388" s="335" t="s">
        <v>931</v>
      </c>
      <c r="C2388" s="335" t="s">
        <v>6542</v>
      </c>
      <c r="D2388" s="335" t="s">
        <v>932</v>
      </c>
      <c r="E2388" s="406">
        <v>500</v>
      </c>
      <c r="F2388" s="376">
        <v>500</v>
      </c>
    </row>
    <row r="2389" spans="1:6" x14ac:dyDescent="0.2">
      <c r="A2389" s="380" t="s">
        <v>6587</v>
      </c>
      <c r="B2389" s="335" t="s">
        <v>935</v>
      </c>
      <c r="C2389" s="335" t="s">
        <v>6542</v>
      </c>
      <c r="D2389" s="335" t="s">
        <v>936</v>
      </c>
      <c r="E2389" s="406">
        <v>600</v>
      </c>
      <c r="F2389" s="376">
        <v>600</v>
      </c>
    </row>
    <row r="2390" spans="1:6" x14ac:dyDescent="0.2">
      <c r="A2390" s="380" t="s">
        <v>6588</v>
      </c>
      <c r="B2390" s="335" t="s">
        <v>944</v>
      </c>
      <c r="C2390" s="335" t="s">
        <v>6542</v>
      </c>
      <c r="D2390" s="335" t="s">
        <v>868</v>
      </c>
      <c r="E2390" s="406">
        <v>500</v>
      </c>
      <c r="F2390" s="376">
        <v>500</v>
      </c>
    </row>
    <row r="2391" spans="1:6" ht="37.5" x14ac:dyDescent="0.2">
      <c r="A2391" s="380" t="s">
        <v>6589</v>
      </c>
      <c r="B2391" s="335" t="s">
        <v>945</v>
      </c>
      <c r="C2391" s="335" t="s">
        <v>868</v>
      </c>
      <c r="D2391" s="335" t="s">
        <v>946</v>
      </c>
      <c r="E2391" s="406">
        <v>500</v>
      </c>
      <c r="F2391" s="376">
        <v>500</v>
      </c>
    </row>
    <row r="2392" spans="1:6" ht="37.5" x14ac:dyDescent="0.2">
      <c r="A2392" s="380" t="s">
        <v>6590</v>
      </c>
      <c r="B2392" s="335" t="s">
        <v>947</v>
      </c>
      <c r="C2392" s="335" t="s">
        <v>884</v>
      </c>
      <c r="D2392" s="335" t="s">
        <v>873</v>
      </c>
      <c r="E2392" s="406">
        <v>500</v>
      </c>
      <c r="F2392" s="376">
        <v>500</v>
      </c>
    </row>
    <row r="2393" spans="1:6" ht="37.5" x14ac:dyDescent="0.2">
      <c r="A2393" s="380" t="s">
        <v>6591</v>
      </c>
      <c r="B2393" s="335" t="s">
        <v>948</v>
      </c>
      <c r="C2393" s="335" t="s">
        <v>949</v>
      </c>
      <c r="D2393" s="335" t="s">
        <v>950</v>
      </c>
      <c r="E2393" s="406">
        <v>600</v>
      </c>
      <c r="F2393" s="376">
        <v>600</v>
      </c>
    </row>
    <row r="2394" spans="1:6" ht="37.5" x14ac:dyDescent="0.2">
      <c r="A2394" s="568" t="s">
        <v>6592</v>
      </c>
      <c r="B2394" s="530" t="s">
        <v>957</v>
      </c>
      <c r="C2394" s="335" t="s">
        <v>962</v>
      </c>
      <c r="D2394" s="335" t="s">
        <v>963</v>
      </c>
      <c r="E2394" s="381">
        <v>500</v>
      </c>
      <c r="F2394" s="339">
        <v>500</v>
      </c>
    </row>
    <row r="2395" spans="1:6" ht="56.25" x14ac:dyDescent="0.2">
      <c r="A2395" s="568"/>
      <c r="B2395" s="530"/>
      <c r="C2395" s="335" t="s">
        <v>964</v>
      </c>
      <c r="D2395" s="335" t="s">
        <v>965</v>
      </c>
      <c r="E2395" s="381">
        <v>500</v>
      </c>
      <c r="F2395" s="339">
        <v>500</v>
      </c>
    </row>
    <row r="2396" spans="1:6" ht="37.5" x14ac:dyDescent="0.2">
      <c r="A2396" s="568" t="s">
        <v>6593</v>
      </c>
      <c r="B2396" s="579" t="s">
        <v>658</v>
      </c>
      <c r="C2396" s="335" t="s">
        <v>1022</v>
      </c>
      <c r="D2396" s="335" t="s">
        <v>1023</v>
      </c>
      <c r="E2396" s="381">
        <v>600</v>
      </c>
      <c r="F2396" s="339">
        <v>600</v>
      </c>
    </row>
    <row r="2397" spans="1:6" x14ac:dyDescent="0.2">
      <c r="A2397" s="568"/>
      <c r="B2397" s="579"/>
      <c r="C2397" s="335" t="s">
        <v>569</v>
      </c>
      <c r="D2397" s="335" t="s">
        <v>1011</v>
      </c>
      <c r="E2397" s="381">
        <v>600</v>
      </c>
      <c r="F2397" s="339">
        <v>600</v>
      </c>
    </row>
    <row r="2398" spans="1:6" x14ac:dyDescent="0.2">
      <c r="A2398" s="568"/>
      <c r="B2398" s="579"/>
      <c r="C2398" s="335" t="s">
        <v>1030</v>
      </c>
      <c r="D2398" s="335" t="s">
        <v>1031</v>
      </c>
      <c r="E2398" s="381">
        <v>600</v>
      </c>
      <c r="F2398" s="339">
        <v>600</v>
      </c>
    </row>
    <row r="2399" spans="1:6" ht="37.5" x14ac:dyDescent="0.2">
      <c r="A2399" s="568" t="s">
        <v>6593</v>
      </c>
      <c r="B2399" s="579" t="s">
        <v>658</v>
      </c>
      <c r="C2399" s="335" t="s">
        <v>1040</v>
      </c>
      <c r="D2399" s="335" t="s">
        <v>1041</v>
      </c>
      <c r="E2399" s="381">
        <v>600</v>
      </c>
      <c r="F2399" s="339">
        <v>600</v>
      </c>
    </row>
    <row r="2400" spans="1:6" x14ac:dyDescent="0.2">
      <c r="A2400" s="568"/>
      <c r="B2400" s="579"/>
      <c r="C2400" s="335" t="s">
        <v>1078</v>
      </c>
      <c r="D2400" s="335" t="s">
        <v>1079</v>
      </c>
      <c r="E2400" s="381">
        <v>550</v>
      </c>
      <c r="F2400" s="339">
        <v>550</v>
      </c>
    </row>
    <row r="2401" spans="1:6" x14ac:dyDescent="0.2">
      <c r="A2401" s="568"/>
      <c r="B2401" s="579"/>
      <c r="C2401" s="335" t="s">
        <v>988</v>
      </c>
      <c r="D2401" s="335" t="s">
        <v>989</v>
      </c>
      <c r="E2401" s="381">
        <v>600</v>
      </c>
      <c r="F2401" s="339">
        <v>600</v>
      </c>
    </row>
    <row r="2402" spans="1:6" ht="37.5" x14ac:dyDescent="0.2">
      <c r="A2402" s="568"/>
      <c r="B2402" s="579"/>
      <c r="C2402" s="335" t="s">
        <v>863</v>
      </c>
      <c r="D2402" s="335" t="s">
        <v>864</v>
      </c>
      <c r="E2402" s="381">
        <v>600</v>
      </c>
      <c r="F2402" s="339">
        <v>600</v>
      </c>
    </row>
    <row r="2403" spans="1:6" x14ac:dyDescent="0.2">
      <c r="A2403" s="568"/>
      <c r="B2403" s="579"/>
      <c r="C2403" s="335" t="s">
        <v>865</v>
      </c>
      <c r="D2403" s="335" t="s">
        <v>866</v>
      </c>
      <c r="E2403" s="381">
        <v>600</v>
      </c>
      <c r="F2403" s="339">
        <v>600</v>
      </c>
    </row>
    <row r="2404" spans="1:6" x14ac:dyDescent="0.2">
      <c r="A2404" s="568"/>
      <c r="B2404" s="579"/>
      <c r="C2404" s="335" t="s">
        <v>6535</v>
      </c>
      <c r="D2404" s="335" t="s">
        <v>866</v>
      </c>
      <c r="E2404" s="381">
        <v>600</v>
      </c>
      <c r="F2404" s="339">
        <v>600</v>
      </c>
    </row>
    <row r="2405" spans="1:6" x14ac:dyDescent="0.2">
      <c r="A2405" s="568"/>
      <c r="B2405" s="579"/>
      <c r="C2405" s="335" t="s">
        <v>868</v>
      </c>
      <c r="D2405" s="335" t="s">
        <v>866</v>
      </c>
      <c r="E2405" s="381">
        <v>550</v>
      </c>
      <c r="F2405" s="339">
        <v>550</v>
      </c>
    </row>
    <row r="2406" spans="1:6" x14ac:dyDescent="0.2">
      <c r="A2406" s="568"/>
      <c r="B2406" s="579"/>
      <c r="C2406" s="335" t="s">
        <v>1078</v>
      </c>
      <c r="D2406" s="335" t="s">
        <v>1079</v>
      </c>
      <c r="E2406" s="381">
        <v>550</v>
      </c>
      <c r="F2406" s="339">
        <v>550</v>
      </c>
    </row>
    <row r="2407" spans="1:6" x14ac:dyDescent="0.2">
      <c r="A2407" s="380" t="s">
        <v>6594</v>
      </c>
      <c r="B2407" s="335" t="s">
        <v>1085</v>
      </c>
      <c r="C2407" s="530" t="s">
        <v>77</v>
      </c>
      <c r="D2407" s="530"/>
      <c r="E2407" s="406"/>
      <c r="F2407" s="376">
        <v>1000</v>
      </c>
    </row>
    <row r="2408" spans="1:6" x14ac:dyDescent="0.2">
      <c r="A2408" s="378" t="s">
        <v>6595</v>
      </c>
      <c r="B2408" s="329" t="s">
        <v>6596</v>
      </c>
      <c r="C2408" s="329"/>
      <c r="D2408" s="329"/>
      <c r="E2408" s="354"/>
      <c r="F2408" s="370"/>
    </row>
    <row r="2409" spans="1:6" ht="37.5" x14ac:dyDescent="0.2">
      <c r="A2409" s="338" t="s">
        <v>6597</v>
      </c>
      <c r="B2409" s="335" t="s">
        <v>6598</v>
      </c>
      <c r="C2409" s="335" t="s">
        <v>3801</v>
      </c>
      <c r="D2409" s="335" t="s">
        <v>3802</v>
      </c>
      <c r="E2409" s="339">
        <v>2000</v>
      </c>
      <c r="F2409" s="339">
        <v>2000</v>
      </c>
    </row>
    <row r="2410" spans="1:6" x14ac:dyDescent="0.2">
      <c r="A2410" s="529" t="s">
        <v>6600</v>
      </c>
      <c r="B2410" s="530" t="s">
        <v>2388</v>
      </c>
      <c r="C2410" s="335" t="s">
        <v>4340</v>
      </c>
      <c r="D2410" s="335" t="s">
        <v>6601</v>
      </c>
      <c r="E2410" s="339">
        <v>1800</v>
      </c>
      <c r="F2410" s="339">
        <v>1800</v>
      </c>
    </row>
    <row r="2411" spans="1:6" x14ac:dyDescent="0.2">
      <c r="A2411" s="529"/>
      <c r="B2411" s="530"/>
      <c r="C2411" s="530" t="s">
        <v>6601</v>
      </c>
      <c r="D2411" s="530" t="s">
        <v>6602</v>
      </c>
      <c r="E2411" s="559">
        <v>1680</v>
      </c>
      <c r="F2411" s="559">
        <v>1680</v>
      </c>
    </row>
    <row r="2412" spans="1:6" x14ac:dyDescent="0.2">
      <c r="A2412" s="529"/>
      <c r="B2412" s="530"/>
      <c r="C2412" s="530"/>
      <c r="D2412" s="530"/>
      <c r="E2412" s="559"/>
      <c r="F2412" s="559"/>
    </row>
    <row r="2413" spans="1:6" x14ac:dyDescent="0.2">
      <c r="A2413" s="529"/>
      <c r="B2413" s="530"/>
      <c r="C2413" s="530" t="s">
        <v>6602</v>
      </c>
      <c r="D2413" s="530" t="s">
        <v>6603</v>
      </c>
      <c r="E2413" s="559">
        <v>1500</v>
      </c>
      <c r="F2413" s="559">
        <v>1500</v>
      </c>
    </row>
    <row r="2414" spans="1:6" x14ac:dyDescent="0.2">
      <c r="A2414" s="529"/>
      <c r="B2414" s="530"/>
      <c r="C2414" s="530"/>
      <c r="D2414" s="530"/>
      <c r="E2414" s="559"/>
      <c r="F2414" s="559"/>
    </row>
    <row r="2415" spans="1:6" x14ac:dyDescent="0.2">
      <c r="A2415" s="529"/>
      <c r="B2415" s="530"/>
      <c r="C2415" s="335" t="s">
        <v>6603</v>
      </c>
      <c r="D2415" s="335" t="s">
        <v>6604</v>
      </c>
      <c r="E2415" s="339">
        <v>1400</v>
      </c>
      <c r="F2415" s="339">
        <v>1400</v>
      </c>
    </row>
    <row r="2416" spans="1:6" ht="37.5" x14ac:dyDescent="0.2">
      <c r="A2416" s="529" t="s">
        <v>6605</v>
      </c>
      <c r="B2416" s="530" t="s">
        <v>2500</v>
      </c>
      <c r="C2416" s="335" t="s">
        <v>6606</v>
      </c>
      <c r="D2416" s="335" t="s">
        <v>6607</v>
      </c>
      <c r="E2416" s="339">
        <v>900</v>
      </c>
      <c r="F2416" s="339">
        <v>900</v>
      </c>
    </row>
    <row r="2417" spans="1:6" x14ac:dyDescent="0.2">
      <c r="A2417" s="529" t="s">
        <v>6608</v>
      </c>
      <c r="B2417" s="530"/>
      <c r="C2417" s="530" t="s">
        <v>2509</v>
      </c>
      <c r="D2417" s="530" t="s">
        <v>6609</v>
      </c>
      <c r="E2417" s="559">
        <v>450</v>
      </c>
      <c r="F2417" s="559">
        <v>450</v>
      </c>
    </row>
    <row r="2418" spans="1:6" x14ac:dyDescent="0.2">
      <c r="A2418" s="529"/>
      <c r="B2418" s="530"/>
      <c r="C2418" s="530"/>
      <c r="D2418" s="530"/>
      <c r="E2418" s="559"/>
      <c r="F2418" s="559"/>
    </row>
    <row r="2419" spans="1:6" x14ac:dyDescent="0.2">
      <c r="A2419" s="529"/>
      <c r="B2419" s="530"/>
      <c r="C2419" s="530"/>
      <c r="D2419" s="530"/>
      <c r="E2419" s="559"/>
      <c r="F2419" s="559"/>
    </row>
    <row r="2420" spans="1:6" x14ac:dyDescent="0.2">
      <c r="A2420" s="529"/>
      <c r="B2420" s="530"/>
      <c r="C2420" s="530"/>
      <c r="D2420" s="530"/>
      <c r="E2420" s="559"/>
      <c r="F2420" s="559"/>
    </row>
    <row r="2421" spans="1:6" ht="37.5" x14ac:dyDescent="0.2">
      <c r="A2421" s="338" t="s">
        <v>6610</v>
      </c>
      <c r="B2421" s="335" t="s">
        <v>6611</v>
      </c>
      <c r="C2421" s="335" t="s">
        <v>6612</v>
      </c>
      <c r="D2421" s="335" t="s">
        <v>2398</v>
      </c>
      <c r="E2421" s="339">
        <v>420</v>
      </c>
      <c r="F2421" s="339">
        <v>420</v>
      </c>
    </row>
    <row r="2422" spans="1:6" ht="37.5" x14ac:dyDescent="0.2">
      <c r="A2422" s="529" t="s">
        <v>6613</v>
      </c>
      <c r="B2422" s="530" t="s">
        <v>6614</v>
      </c>
      <c r="C2422" s="335" t="s">
        <v>6615</v>
      </c>
      <c r="D2422" s="335" t="s">
        <v>6616</v>
      </c>
      <c r="E2422" s="339">
        <v>750</v>
      </c>
      <c r="F2422" s="339">
        <v>750</v>
      </c>
    </row>
    <row r="2423" spans="1:6" x14ac:dyDescent="0.2">
      <c r="A2423" s="529"/>
      <c r="B2423" s="530"/>
      <c r="C2423" s="335" t="s">
        <v>6616</v>
      </c>
      <c r="D2423" s="335" t="s">
        <v>6617</v>
      </c>
      <c r="E2423" s="339">
        <v>600</v>
      </c>
      <c r="F2423" s="339">
        <v>600</v>
      </c>
    </row>
    <row r="2424" spans="1:6" x14ac:dyDescent="0.2">
      <c r="A2424" s="529"/>
      <c r="B2424" s="530"/>
      <c r="C2424" s="335" t="s">
        <v>6617</v>
      </c>
      <c r="D2424" s="335" t="s">
        <v>2560</v>
      </c>
      <c r="E2424" s="339">
        <v>500</v>
      </c>
      <c r="F2424" s="339">
        <v>500</v>
      </c>
    </row>
    <row r="2425" spans="1:6" ht="37.5" x14ac:dyDescent="0.2">
      <c r="A2425" s="529"/>
      <c r="B2425" s="530"/>
      <c r="C2425" s="335" t="s">
        <v>2560</v>
      </c>
      <c r="D2425" s="335" t="s">
        <v>6618</v>
      </c>
      <c r="E2425" s="339">
        <v>450</v>
      </c>
      <c r="F2425" s="339">
        <v>450</v>
      </c>
    </row>
    <row r="2426" spans="1:6" ht="37.5" x14ac:dyDescent="0.2">
      <c r="A2426" s="338" t="s">
        <v>6619</v>
      </c>
      <c r="B2426" s="335" t="s">
        <v>2542</v>
      </c>
      <c r="C2426" s="335" t="s">
        <v>6620</v>
      </c>
      <c r="D2426" s="335" t="s">
        <v>6621</v>
      </c>
      <c r="E2426" s="376">
        <v>850</v>
      </c>
      <c r="F2426" s="376">
        <v>850</v>
      </c>
    </row>
    <row r="2427" spans="1:6" x14ac:dyDescent="0.2">
      <c r="A2427" s="529" t="s">
        <v>6622</v>
      </c>
      <c r="B2427" s="530" t="s">
        <v>6623</v>
      </c>
      <c r="C2427" s="335" t="s">
        <v>2652</v>
      </c>
      <c r="D2427" s="335" t="s">
        <v>2553</v>
      </c>
      <c r="E2427" s="339">
        <v>1800</v>
      </c>
      <c r="F2427" s="339">
        <v>1800</v>
      </c>
    </row>
    <row r="2428" spans="1:6" x14ac:dyDescent="0.2">
      <c r="A2428" s="529"/>
      <c r="B2428" s="530"/>
      <c r="C2428" s="335" t="s">
        <v>2553</v>
      </c>
      <c r="D2428" s="335" t="s">
        <v>6614</v>
      </c>
      <c r="E2428" s="339">
        <v>1300</v>
      </c>
      <c r="F2428" s="339">
        <v>1300</v>
      </c>
    </row>
    <row r="2429" spans="1:6" x14ac:dyDescent="0.2">
      <c r="A2429" s="529"/>
      <c r="B2429" s="530"/>
      <c r="C2429" s="335" t="s">
        <v>2554</v>
      </c>
      <c r="D2429" s="335" t="s">
        <v>2548</v>
      </c>
      <c r="E2429" s="339">
        <v>1000</v>
      </c>
      <c r="F2429" s="339">
        <v>1000</v>
      </c>
    </row>
    <row r="2430" spans="1:6" ht="37.5" x14ac:dyDescent="0.2">
      <c r="A2430" s="338" t="s">
        <v>6624</v>
      </c>
      <c r="B2430" s="335" t="s">
        <v>3246</v>
      </c>
      <c r="C2430" s="335" t="s">
        <v>6625</v>
      </c>
      <c r="D2430" s="335" t="s">
        <v>6626</v>
      </c>
      <c r="E2430" s="339">
        <v>300</v>
      </c>
      <c r="F2430" s="339">
        <v>300</v>
      </c>
    </row>
    <row r="2431" spans="1:6" ht="37.5" x14ac:dyDescent="0.2">
      <c r="A2431" s="529" t="s">
        <v>6627</v>
      </c>
      <c r="B2431" s="530" t="s">
        <v>2610</v>
      </c>
      <c r="C2431" s="335" t="s">
        <v>6628</v>
      </c>
      <c r="D2431" s="335" t="s">
        <v>3797</v>
      </c>
      <c r="E2431" s="339">
        <v>3800</v>
      </c>
      <c r="F2431" s="339">
        <v>3800</v>
      </c>
    </row>
    <row r="2432" spans="1:6" ht="37.5" x14ac:dyDescent="0.2">
      <c r="A2432" s="529"/>
      <c r="B2432" s="530"/>
      <c r="C2432" s="335" t="s">
        <v>6629</v>
      </c>
      <c r="D2432" s="335" t="s">
        <v>6623</v>
      </c>
      <c r="E2432" s="339">
        <v>3400</v>
      </c>
      <c r="F2432" s="339">
        <v>3400</v>
      </c>
    </row>
    <row r="2433" spans="1:6" x14ac:dyDescent="0.2">
      <c r="A2433" s="409" t="s">
        <v>6627</v>
      </c>
      <c r="B2433" s="335" t="s">
        <v>2610</v>
      </c>
      <c r="C2433" s="335" t="s">
        <v>6628</v>
      </c>
      <c r="D2433" s="335" t="s">
        <v>2615</v>
      </c>
      <c r="E2433" s="339">
        <v>3800</v>
      </c>
      <c r="F2433" s="339">
        <v>3800</v>
      </c>
    </row>
    <row r="2434" spans="1:6" ht="56.25" x14ac:dyDescent="0.2">
      <c r="A2434" s="529" t="s">
        <v>6630</v>
      </c>
      <c r="B2434" s="530" t="s">
        <v>6631</v>
      </c>
      <c r="C2434" s="335" t="s">
        <v>6632</v>
      </c>
      <c r="D2434" s="335" t="s">
        <v>6633</v>
      </c>
      <c r="E2434" s="339">
        <v>3400</v>
      </c>
      <c r="F2434" s="339">
        <v>3400</v>
      </c>
    </row>
    <row r="2435" spans="1:6" ht="37.5" x14ac:dyDescent="0.2">
      <c r="A2435" s="529"/>
      <c r="B2435" s="530"/>
      <c r="C2435" s="335" t="s">
        <v>6633</v>
      </c>
      <c r="D2435" s="335" t="s">
        <v>4207</v>
      </c>
      <c r="E2435" s="339"/>
      <c r="F2435" s="339">
        <v>1400</v>
      </c>
    </row>
    <row r="2436" spans="1:6" ht="37.5" x14ac:dyDescent="0.2">
      <c r="A2436" s="529" t="s">
        <v>6635</v>
      </c>
      <c r="B2436" s="530" t="s">
        <v>2616</v>
      </c>
      <c r="C2436" s="335" t="s">
        <v>6634</v>
      </c>
      <c r="D2436" s="335" t="s">
        <v>2618</v>
      </c>
      <c r="E2436" s="339">
        <v>4200</v>
      </c>
      <c r="F2436" s="339">
        <v>4200</v>
      </c>
    </row>
    <row r="2437" spans="1:6" x14ac:dyDescent="0.2">
      <c r="A2437" s="529"/>
      <c r="B2437" s="530"/>
      <c r="C2437" s="530" t="s">
        <v>2618</v>
      </c>
      <c r="D2437" s="530" t="s">
        <v>6620</v>
      </c>
      <c r="E2437" s="559">
        <v>3700</v>
      </c>
      <c r="F2437" s="559">
        <v>3700</v>
      </c>
    </row>
    <row r="2438" spans="1:6" x14ac:dyDescent="0.2">
      <c r="A2438" s="529"/>
      <c r="B2438" s="530"/>
      <c r="C2438" s="530"/>
      <c r="D2438" s="530"/>
      <c r="E2438" s="559"/>
      <c r="F2438" s="559"/>
    </row>
    <row r="2439" spans="1:6" x14ac:dyDescent="0.2">
      <c r="A2439" s="529" t="s">
        <v>6636</v>
      </c>
      <c r="B2439" s="530" t="s">
        <v>2628</v>
      </c>
      <c r="C2439" s="335" t="s">
        <v>3276</v>
      </c>
      <c r="D2439" s="335" t="s">
        <v>2627</v>
      </c>
      <c r="E2439" s="339">
        <v>1500</v>
      </c>
      <c r="F2439" s="339">
        <v>1500</v>
      </c>
    </row>
    <row r="2440" spans="1:6" ht="37.5" x14ac:dyDescent="0.2">
      <c r="A2440" s="529"/>
      <c r="B2440" s="530"/>
      <c r="C2440" s="335" t="s">
        <v>2627</v>
      </c>
      <c r="D2440" s="335" t="s">
        <v>6637</v>
      </c>
      <c r="E2440" s="339">
        <v>3000</v>
      </c>
      <c r="F2440" s="339">
        <v>3000</v>
      </c>
    </row>
    <row r="2441" spans="1:6" ht="37.5" x14ac:dyDescent="0.2">
      <c r="A2441" s="338" t="s">
        <v>6636</v>
      </c>
      <c r="B2441" s="335" t="s">
        <v>2628</v>
      </c>
      <c r="C2441" s="335" t="s">
        <v>6638</v>
      </c>
      <c r="D2441" s="335" t="s">
        <v>6639</v>
      </c>
      <c r="E2441" s="339">
        <v>2200</v>
      </c>
      <c r="F2441" s="339">
        <v>2200</v>
      </c>
    </row>
    <row r="2442" spans="1:6" x14ac:dyDescent="0.2">
      <c r="A2442" s="529" t="s">
        <v>6640</v>
      </c>
      <c r="B2442" s="530" t="s">
        <v>2638</v>
      </c>
      <c r="C2442" s="530" t="s">
        <v>644</v>
      </c>
      <c r="D2442" s="530" t="s">
        <v>2641</v>
      </c>
      <c r="E2442" s="559">
        <v>1000</v>
      </c>
      <c r="F2442" s="559">
        <v>1000</v>
      </c>
    </row>
    <row r="2443" spans="1:6" x14ac:dyDescent="0.2">
      <c r="A2443" s="529"/>
      <c r="B2443" s="530"/>
      <c r="C2443" s="530"/>
      <c r="D2443" s="530"/>
      <c r="E2443" s="559"/>
      <c r="F2443" s="559"/>
    </row>
    <row r="2444" spans="1:6" x14ac:dyDescent="0.2">
      <c r="A2444" s="529"/>
      <c r="B2444" s="530"/>
      <c r="C2444" s="335" t="s">
        <v>2639</v>
      </c>
      <c r="D2444" s="335" t="s">
        <v>2637</v>
      </c>
      <c r="E2444" s="339">
        <v>600</v>
      </c>
      <c r="F2444" s="339">
        <v>600</v>
      </c>
    </row>
    <row r="2445" spans="1:6" x14ac:dyDescent="0.2">
      <c r="A2445" s="338" t="s">
        <v>6641</v>
      </c>
      <c r="B2445" s="335" t="s">
        <v>2627</v>
      </c>
      <c r="C2445" s="335" t="s">
        <v>6632</v>
      </c>
      <c r="D2445" s="335" t="s">
        <v>644</v>
      </c>
      <c r="E2445" s="339">
        <v>1800</v>
      </c>
      <c r="F2445" s="339">
        <v>1800</v>
      </c>
    </row>
    <row r="2446" spans="1:6" x14ac:dyDescent="0.2">
      <c r="A2446" s="338" t="s">
        <v>6642</v>
      </c>
      <c r="B2446" s="335" t="s">
        <v>2633</v>
      </c>
      <c r="C2446" s="335" t="s">
        <v>2622</v>
      </c>
      <c r="D2446" s="335" t="s">
        <v>2634</v>
      </c>
      <c r="E2446" s="339">
        <v>2100</v>
      </c>
      <c r="F2446" s="339">
        <v>2100</v>
      </c>
    </row>
    <row r="2447" spans="1:6" x14ac:dyDescent="0.2">
      <c r="A2447" s="529" t="s">
        <v>6643</v>
      </c>
      <c r="B2447" s="530" t="s">
        <v>6644</v>
      </c>
      <c r="C2447" s="335" t="s">
        <v>2627</v>
      </c>
      <c r="D2447" s="335" t="s">
        <v>2634</v>
      </c>
      <c r="E2447" s="339">
        <v>1400</v>
      </c>
      <c r="F2447" s="339">
        <v>1400</v>
      </c>
    </row>
    <row r="2448" spans="1:6" ht="37.5" x14ac:dyDescent="0.2">
      <c r="A2448" s="529"/>
      <c r="B2448" s="530"/>
      <c r="C2448" s="335" t="s">
        <v>2634</v>
      </c>
      <c r="D2448" s="335" t="s">
        <v>6645</v>
      </c>
      <c r="E2448" s="339"/>
      <c r="F2448" s="339">
        <v>1400</v>
      </c>
    </row>
    <row r="2449" spans="1:6" x14ac:dyDescent="0.2">
      <c r="A2449" s="338" t="s">
        <v>6646</v>
      </c>
      <c r="B2449" s="335" t="s">
        <v>3799</v>
      </c>
      <c r="C2449" s="335" t="s">
        <v>2610</v>
      </c>
      <c r="D2449" s="335" t="s">
        <v>644</v>
      </c>
      <c r="E2449" s="354"/>
      <c r="F2449" s="339">
        <v>1800</v>
      </c>
    </row>
    <row r="2450" spans="1:6" ht="37.5" x14ac:dyDescent="0.2">
      <c r="A2450" s="338" t="s">
        <v>6647</v>
      </c>
      <c r="B2450" s="335" t="s">
        <v>2642</v>
      </c>
      <c r="C2450" s="335" t="s">
        <v>2622</v>
      </c>
      <c r="D2450" s="335" t="s">
        <v>2643</v>
      </c>
      <c r="E2450" s="339">
        <v>700</v>
      </c>
      <c r="F2450" s="339">
        <v>700</v>
      </c>
    </row>
    <row r="2451" spans="1:6" ht="37.5" x14ac:dyDescent="0.2">
      <c r="A2451" s="338" t="s">
        <v>6648</v>
      </c>
      <c r="B2451" s="335" t="s">
        <v>6649</v>
      </c>
      <c r="C2451" s="530" t="s">
        <v>1206</v>
      </c>
      <c r="D2451" s="530"/>
      <c r="E2451" s="339">
        <v>6000</v>
      </c>
      <c r="F2451" s="339">
        <v>6000</v>
      </c>
    </row>
    <row r="2452" spans="1:6" ht="37.5" x14ac:dyDescent="0.2">
      <c r="A2452" s="338" t="s">
        <v>6650</v>
      </c>
      <c r="B2452" s="335" t="s">
        <v>1085</v>
      </c>
      <c r="C2452" s="335" t="s">
        <v>2622</v>
      </c>
      <c r="D2452" s="335" t="s">
        <v>2623</v>
      </c>
      <c r="E2452" s="339">
        <v>650</v>
      </c>
      <c r="F2452" s="339">
        <v>650</v>
      </c>
    </row>
    <row r="2453" spans="1:6" x14ac:dyDescent="0.2">
      <c r="A2453" s="338" t="s">
        <v>6651</v>
      </c>
      <c r="B2453" s="335" t="s">
        <v>2624</v>
      </c>
      <c r="C2453" s="335" t="s">
        <v>2625</v>
      </c>
      <c r="D2453" s="335" t="s">
        <v>2626</v>
      </c>
      <c r="E2453" s="339">
        <v>650</v>
      </c>
      <c r="F2453" s="339">
        <v>650</v>
      </c>
    </row>
    <row r="2454" spans="1:6" ht="37.5" x14ac:dyDescent="0.2">
      <c r="A2454" s="338" t="s">
        <v>6652</v>
      </c>
      <c r="B2454" s="335" t="s">
        <v>2666</v>
      </c>
      <c r="C2454" s="335" t="s">
        <v>2647</v>
      </c>
      <c r="D2454" s="335" t="s">
        <v>2667</v>
      </c>
      <c r="E2454" s="339">
        <v>1635</v>
      </c>
      <c r="F2454" s="339">
        <v>1635</v>
      </c>
    </row>
    <row r="2455" spans="1:6" x14ac:dyDescent="0.2">
      <c r="A2455" s="338" t="s">
        <v>6653</v>
      </c>
      <c r="B2455" s="335" t="s">
        <v>2033</v>
      </c>
      <c r="C2455" s="335" t="s">
        <v>6599</v>
      </c>
      <c r="D2455" s="335" t="s">
        <v>2658</v>
      </c>
      <c r="E2455" s="339">
        <v>1635</v>
      </c>
      <c r="F2455" s="339">
        <v>1635</v>
      </c>
    </row>
    <row r="2456" spans="1:6" x14ac:dyDescent="0.2">
      <c r="A2456" s="338" t="s">
        <v>6654</v>
      </c>
      <c r="B2456" s="335" t="s">
        <v>1607</v>
      </c>
      <c r="C2456" s="335" t="s">
        <v>6599</v>
      </c>
      <c r="D2456" s="335" t="s">
        <v>2646</v>
      </c>
      <c r="E2456" s="339">
        <v>1635</v>
      </c>
      <c r="F2456" s="339">
        <v>1635</v>
      </c>
    </row>
    <row r="2457" spans="1:6" x14ac:dyDescent="0.2">
      <c r="A2457" s="338" t="s">
        <v>6655</v>
      </c>
      <c r="B2457" s="335" t="s">
        <v>2644</v>
      </c>
      <c r="C2457" s="335" t="s">
        <v>2622</v>
      </c>
      <c r="D2457" s="335" t="s">
        <v>6623</v>
      </c>
      <c r="E2457" s="339">
        <v>1400</v>
      </c>
      <c r="F2457" s="339">
        <v>1400</v>
      </c>
    </row>
    <row r="2458" spans="1:6" x14ac:dyDescent="0.2">
      <c r="A2458" s="529" t="s">
        <v>6656</v>
      </c>
      <c r="B2458" s="530" t="s">
        <v>2646</v>
      </c>
      <c r="C2458" s="335" t="s">
        <v>2647</v>
      </c>
      <c r="D2458" s="335" t="s">
        <v>644</v>
      </c>
      <c r="E2458" s="339">
        <v>600</v>
      </c>
      <c r="F2458" s="339">
        <v>600</v>
      </c>
    </row>
    <row r="2459" spans="1:6" x14ac:dyDescent="0.2">
      <c r="A2459" s="529"/>
      <c r="B2459" s="530"/>
      <c r="C2459" s="335" t="s">
        <v>2615</v>
      </c>
      <c r="D2459" s="335" t="s">
        <v>2648</v>
      </c>
      <c r="E2459" s="339">
        <v>500</v>
      </c>
      <c r="F2459" s="339">
        <v>500</v>
      </c>
    </row>
    <row r="2460" spans="1:6" x14ac:dyDescent="0.2">
      <c r="A2460" s="529" t="s">
        <v>6657</v>
      </c>
      <c r="B2460" s="530" t="s">
        <v>2649</v>
      </c>
      <c r="C2460" s="335" t="s">
        <v>2650</v>
      </c>
      <c r="D2460" s="335" t="s">
        <v>2651</v>
      </c>
      <c r="E2460" s="339">
        <v>600</v>
      </c>
      <c r="F2460" s="339">
        <v>600</v>
      </c>
    </row>
    <row r="2461" spans="1:6" ht="37.5" x14ac:dyDescent="0.2">
      <c r="A2461" s="529"/>
      <c r="B2461" s="530"/>
      <c r="C2461" s="335" t="s">
        <v>6658</v>
      </c>
      <c r="D2461" s="335" t="s">
        <v>6659</v>
      </c>
      <c r="E2461" s="339"/>
      <c r="F2461" s="339">
        <v>500</v>
      </c>
    </row>
    <row r="2462" spans="1:6" x14ac:dyDescent="0.2">
      <c r="A2462" s="338" t="s">
        <v>6660</v>
      </c>
      <c r="B2462" s="335" t="s">
        <v>2654</v>
      </c>
      <c r="C2462" s="335" t="s">
        <v>2655</v>
      </c>
      <c r="D2462" s="335" t="s">
        <v>2656</v>
      </c>
      <c r="E2462" s="339">
        <v>2100</v>
      </c>
      <c r="F2462" s="339">
        <v>2100</v>
      </c>
    </row>
    <row r="2463" spans="1:6" x14ac:dyDescent="0.2">
      <c r="A2463" s="338" t="s">
        <v>6661</v>
      </c>
      <c r="B2463" s="335" t="s">
        <v>2664</v>
      </c>
      <c r="C2463" s="335" t="s">
        <v>2616</v>
      </c>
      <c r="D2463" s="335" t="s">
        <v>2656</v>
      </c>
      <c r="E2463" s="339">
        <v>1500</v>
      </c>
      <c r="F2463" s="339">
        <v>1500</v>
      </c>
    </row>
    <row r="2464" spans="1:6" x14ac:dyDescent="0.2">
      <c r="A2464" s="338" t="s">
        <v>6662</v>
      </c>
      <c r="B2464" s="335" t="s">
        <v>2665</v>
      </c>
      <c r="C2464" s="335" t="s">
        <v>2616</v>
      </c>
      <c r="D2464" s="335" t="s">
        <v>2656</v>
      </c>
      <c r="E2464" s="339">
        <v>1500</v>
      </c>
      <c r="F2464" s="339">
        <v>1500</v>
      </c>
    </row>
    <row r="2465" spans="1:6" ht="37.5" x14ac:dyDescent="0.2">
      <c r="A2465" s="338" t="s">
        <v>6663</v>
      </c>
      <c r="B2465" s="335" t="s">
        <v>6664</v>
      </c>
      <c r="C2465" s="335" t="s">
        <v>2616</v>
      </c>
      <c r="D2465" s="335" t="s">
        <v>2656</v>
      </c>
      <c r="E2465" s="339"/>
      <c r="F2465" s="339">
        <v>1500</v>
      </c>
    </row>
    <row r="2466" spans="1:6" ht="37.5" x14ac:dyDescent="0.2">
      <c r="A2466" s="338" t="s">
        <v>6665</v>
      </c>
      <c r="B2466" s="335" t="s">
        <v>6666</v>
      </c>
      <c r="C2466" s="335" t="s">
        <v>2652</v>
      </c>
      <c r="D2466" s="335" t="s">
        <v>2637</v>
      </c>
      <c r="E2466" s="339">
        <v>700</v>
      </c>
      <c r="F2466" s="339">
        <v>700</v>
      </c>
    </row>
    <row r="2467" spans="1:6" x14ac:dyDescent="0.2">
      <c r="A2467" s="338" t="s">
        <v>6667</v>
      </c>
      <c r="B2467" s="335" t="s">
        <v>2658</v>
      </c>
      <c r="C2467" s="335" t="s">
        <v>2659</v>
      </c>
      <c r="D2467" s="335" t="s">
        <v>2660</v>
      </c>
      <c r="E2467" s="339">
        <v>600</v>
      </c>
      <c r="F2467" s="339">
        <v>600</v>
      </c>
    </row>
    <row r="2468" spans="1:6" ht="37.5" x14ac:dyDescent="0.2">
      <c r="A2468" s="529" t="s">
        <v>6668</v>
      </c>
      <c r="B2468" s="530" t="s">
        <v>2661</v>
      </c>
      <c r="C2468" s="335" t="s">
        <v>2553</v>
      </c>
      <c r="D2468" s="335" t="s">
        <v>2662</v>
      </c>
      <c r="E2468" s="339">
        <v>2100</v>
      </c>
      <c r="F2468" s="339">
        <v>2100</v>
      </c>
    </row>
    <row r="2469" spans="1:6" x14ac:dyDescent="0.2">
      <c r="A2469" s="529"/>
      <c r="B2469" s="530"/>
      <c r="C2469" s="335" t="s">
        <v>2662</v>
      </c>
      <c r="D2469" s="335" t="s">
        <v>2663</v>
      </c>
      <c r="E2469" s="339">
        <v>1600</v>
      </c>
      <c r="F2469" s="339">
        <v>1600</v>
      </c>
    </row>
    <row r="2470" spans="1:6" x14ac:dyDescent="0.2">
      <c r="A2470" s="338" t="s">
        <v>6669</v>
      </c>
      <c r="B2470" s="335" t="s">
        <v>2636</v>
      </c>
      <c r="C2470" s="335" t="s">
        <v>644</v>
      </c>
      <c r="D2470" s="335" t="s">
        <v>2637</v>
      </c>
      <c r="E2470" s="339">
        <v>500</v>
      </c>
      <c r="F2470" s="339">
        <v>500</v>
      </c>
    </row>
    <row r="2471" spans="1:6" ht="37.5" x14ac:dyDescent="0.2">
      <c r="A2471" s="338" t="s">
        <v>6670</v>
      </c>
      <c r="B2471" s="335" t="s">
        <v>6671</v>
      </c>
      <c r="C2471" s="335" t="s">
        <v>6672</v>
      </c>
      <c r="D2471" s="335" t="s">
        <v>2398</v>
      </c>
      <c r="E2471" s="339">
        <v>1100</v>
      </c>
      <c r="F2471" s="339">
        <v>1100</v>
      </c>
    </row>
    <row r="2472" spans="1:6" ht="37.5" x14ac:dyDescent="0.2">
      <c r="A2472" s="338" t="s">
        <v>6673</v>
      </c>
      <c r="B2472" s="335" t="s">
        <v>2545</v>
      </c>
      <c r="C2472" s="530" t="s">
        <v>2331</v>
      </c>
      <c r="D2472" s="530"/>
      <c r="E2472" s="376">
        <v>1803</v>
      </c>
      <c r="F2472" s="376">
        <v>1803</v>
      </c>
    </row>
    <row r="2473" spans="1:6" ht="56.25" x14ac:dyDescent="0.2">
      <c r="A2473" s="338" t="s">
        <v>6674</v>
      </c>
      <c r="B2473" s="335" t="s">
        <v>2475</v>
      </c>
      <c r="C2473" s="530" t="s">
        <v>2331</v>
      </c>
      <c r="D2473" s="530"/>
      <c r="E2473" s="376">
        <v>940</v>
      </c>
      <c r="F2473" s="376">
        <v>940</v>
      </c>
    </row>
    <row r="2474" spans="1:6" ht="56.25" x14ac:dyDescent="0.2">
      <c r="A2474" s="338" t="s">
        <v>6675</v>
      </c>
      <c r="B2474" s="335" t="s">
        <v>2475</v>
      </c>
      <c r="C2474" s="530" t="s">
        <v>2331</v>
      </c>
      <c r="D2474" s="530"/>
      <c r="E2474" s="376">
        <v>868</v>
      </c>
      <c r="F2474" s="376">
        <v>868</v>
      </c>
    </row>
    <row r="2475" spans="1:6" ht="37.5" x14ac:dyDescent="0.2">
      <c r="A2475" s="338" t="s">
        <v>6676</v>
      </c>
      <c r="B2475" s="335" t="s">
        <v>6677</v>
      </c>
      <c r="C2475" s="335" t="s">
        <v>6678</v>
      </c>
      <c r="D2475" s="335" t="s">
        <v>2398</v>
      </c>
      <c r="E2475" s="339"/>
      <c r="F2475" s="339">
        <v>600</v>
      </c>
    </row>
    <row r="2476" spans="1:6" ht="37.5" x14ac:dyDescent="0.2">
      <c r="A2476" s="338" t="s">
        <v>6679</v>
      </c>
      <c r="B2476" s="335" t="s">
        <v>2404</v>
      </c>
      <c r="C2476" s="335" t="s">
        <v>6680</v>
      </c>
      <c r="D2476" s="335" t="s">
        <v>2398</v>
      </c>
      <c r="E2476" s="339">
        <v>600</v>
      </c>
      <c r="F2476" s="339">
        <v>600</v>
      </c>
    </row>
    <row r="2477" spans="1:6" ht="37.5" x14ac:dyDescent="0.2">
      <c r="A2477" s="338" t="s">
        <v>6681</v>
      </c>
      <c r="B2477" s="335" t="s">
        <v>2406</v>
      </c>
      <c r="C2477" s="335" t="s">
        <v>6682</v>
      </c>
      <c r="D2477" s="335" t="s">
        <v>2398</v>
      </c>
      <c r="E2477" s="339">
        <v>600</v>
      </c>
      <c r="F2477" s="339">
        <v>600</v>
      </c>
    </row>
    <row r="2478" spans="1:6" ht="37.5" x14ac:dyDescent="0.2">
      <c r="A2478" s="338" t="s">
        <v>6683</v>
      </c>
      <c r="B2478" s="335" t="s">
        <v>6684</v>
      </c>
      <c r="C2478" s="335" t="s">
        <v>6685</v>
      </c>
      <c r="D2478" s="335" t="s">
        <v>2410</v>
      </c>
      <c r="E2478" s="339">
        <v>800</v>
      </c>
      <c r="F2478" s="339">
        <v>800</v>
      </c>
    </row>
    <row r="2479" spans="1:6" ht="56.25" x14ac:dyDescent="0.2">
      <c r="A2479" s="338" t="s">
        <v>6686</v>
      </c>
      <c r="B2479" s="335" t="s">
        <v>6687</v>
      </c>
      <c r="C2479" s="335" t="s">
        <v>6688</v>
      </c>
      <c r="D2479" s="335" t="s">
        <v>6689</v>
      </c>
      <c r="E2479" s="339">
        <v>800</v>
      </c>
      <c r="F2479" s="339">
        <v>800</v>
      </c>
    </row>
    <row r="2480" spans="1:6" ht="37.5" x14ac:dyDescent="0.2">
      <c r="A2480" s="338" t="s">
        <v>6690</v>
      </c>
      <c r="B2480" s="335" t="s">
        <v>6691</v>
      </c>
      <c r="C2480" s="335" t="s">
        <v>6692</v>
      </c>
      <c r="D2480" s="335" t="s">
        <v>2398</v>
      </c>
      <c r="E2480" s="339">
        <v>600</v>
      </c>
      <c r="F2480" s="339">
        <v>600</v>
      </c>
    </row>
    <row r="2481" spans="1:6" ht="37.5" x14ac:dyDescent="0.2">
      <c r="A2481" s="338" t="s">
        <v>6693</v>
      </c>
      <c r="B2481" s="335" t="s">
        <v>6694</v>
      </c>
      <c r="C2481" s="335" t="s">
        <v>6695</v>
      </c>
      <c r="D2481" s="335" t="s">
        <v>2398</v>
      </c>
      <c r="E2481" s="339"/>
      <c r="F2481" s="339">
        <v>600</v>
      </c>
    </row>
    <row r="2482" spans="1:6" ht="37.5" x14ac:dyDescent="0.2">
      <c r="A2482" s="338" t="s">
        <v>6696</v>
      </c>
      <c r="B2482" s="335" t="s">
        <v>2415</v>
      </c>
      <c r="C2482" s="335" t="s">
        <v>2416</v>
      </c>
      <c r="D2482" s="335" t="s">
        <v>6697</v>
      </c>
      <c r="E2482" s="339">
        <v>600</v>
      </c>
      <c r="F2482" s="339">
        <v>600</v>
      </c>
    </row>
    <row r="2483" spans="1:6" ht="37.5" x14ac:dyDescent="0.2">
      <c r="A2483" s="529" t="s">
        <v>6698</v>
      </c>
      <c r="B2483" s="530" t="s">
        <v>6699</v>
      </c>
      <c r="C2483" s="335" t="s">
        <v>6700</v>
      </c>
      <c r="D2483" s="335" t="s">
        <v>6701</v>
      </c>
      <c r="E2483" s="339">
        <v>600</v>
      </c>
      <c r="F2483" s="339">
        <v>600</v>
      </c>
    </row>
    <row r="2484" spans="1:6" ht="37.5" x14ac:dyDescent="0.2">
      <c r="A2484" s="529"/>
      <c r="B2484" s="530"/>
      <c r="C2484" s="335" t="s">
        <v>6700</v>
      </c>
      <c r="D2484" s="335" t="s">
        <v>6702</v>
      </c>
      <c r="E2484" s="339"/>
      <c r="F2484" s="339">
        <v>600</v>
      </c>
    </row>
    <row r="2485" spans="1:6" ht="56.25" x14ac:dyDescent="0.2">
      <c r="A2485" s="338" t="s">
        <v>6703</v>
      </c>
      <c r="B2485" s="335" t="s">
        <v>6704</v>
      </c>
      <c r="C2485" s="335" t="s">
        <v>6705</v>
      </c>
      <c r="D2485" s="335" t="s">
        <v>6706</v>
      </c>
      <c r="E2485" s="339">
        <v>550</v>
      </c>
      <c r="F2485" s="339">
        <v>550</v>
      </c>
    </row>
    <row r="2486" spans="1:6" ht="37.5" x14ac:dyDescent="0.2">
      <c r="A2486" s="338" t="s">
        <v>6707</v>
      </c>
      <c r="B2486" s="335" t="s">
        <v>6708</v>
      </c>
      <c r="C2486" s="335" t="s">
        <v>6709</v>
      </c>
      <c r="D2486" s="335" t="s">
        <v>6710</v>
      </c>
      <c r="E2486" s="339">
        <v>600</v>
      </c>
      <c r="F2486" s="339">
        <v>600</v>
      </c>
    </row>
    <row r="2487" spans="1:6" ht="37.5" x14ac:dyDescent="0.2">
      <c r="A2487" s="338" t="s">
        <v>6711</v>
      </c>
      <c r="B2487" s="335" t="s">
        <v>6712</v>
      </c>
      <c r="C2487" s="335" t="s">
        <v>6713</v>
      </c>
      <c r="D2487" s="335" t="s">
        <v>2438</v>
      </c>
      <c r="E2487" s="339">
        <v>450</v>
      </c>
      <c r="F2487" s="339">
        <v>450</v>
      </c>
    </row>
    <row r="2488" spans="1:6" ht="37.5" x14ac:dyDescent="0.2">
      <c r="A2488" s="338" t="s">
        <v>6714</v>
      </c>
      <c r="B2488" s="335" t="s">
        <v>6715</v>
      </c>
      <c r="C2488" s="335" t="s">
        <v>6716</v>
      </c>
      <c r="D2488" s="335" t="s">
        <v>2422</v>
      </c>
      <c r="E2488" s="339">
        <v>850</v>
      </c>
      <c r="F2488" s="339">
        <v>850</v>
      </c>
    </row>
    <row r="2489" spans="1:6" ht="37.5" x14ac:dyDescent="0.2">
      <c r="A2489" s="338" t="s">
        <v>6717</v>
      </c>
      <c r="B2489" s="335" t="s">
        <v>6718</v>
      </c>
      <c r="C2489" s="335" t="s">
        <v>6719</v>
      </c>
      <c r="D2489" s="335" t="s">
        <v>2486</v>
      </c>
      <c r="E2489" s="339">
        <v>700</v>
      </c>
      <c r="F2489" s="339">
        <v>700</v>
      </c>
    </row>
    <row r="2490" spans="1:6" ht="37.5" x14ac:dyDescent="0.2">
      <c r="A2490" s="338" t="s">
        <v>6720</v>
      </c>
      <c r="B2490" s="335" t="s">
        <v>6721</v>
      </c>
      <c r="C2490" s="335" t="s">
        <v>6722</v>
      </c>
      <c r="D2490" s="335" t="s">
        <v>6723</v>
      </c>
      <c r="E2490" s="339">
        <v>550</v>
      </c>
      <c r="F2490" s="339">
        <v>550</v>
      </c>
    </row>
    <row r="2491" spans="1:6" x14ac:dyDescent="0.2">
      <c r="A2491" s="338" t="s">
        <v>6724</v>
      </c>
      <c r="B2491" s="335" t="s">
        <v>3792</v>
      </c>
      <c r="C2491" s="335" t="s">
        <v>6722</v>
      </c>
      <c r="D2491" s="335" t="s">
        <v>6725</v>
      </c>
      <c r="E2491" s="339">
        <v>550</v>
      </c>
      <c r="F2491" s="339">
        <v>550</v>
      </c>
    </row>
    <row r="2492" spans="1:6" x14ac:dyDescent="0.2">
      <c r="A2492" s="338" t="s">
        <v>6726</v>
      </c>
      <c r="B2492" s="335" t="s">
        <v>2550</v>
      </c>
      <c r="C2492" s="335" t="s">
        <v>6722</v>
      </c>
      <c r="D2492" s="335" t="s">
        <v>2551</v>
      </c>
      <c r="E2492" s="339">
        <v>400</v>
      </c>
      <c r="F2492" s="339">
        <v>400</v>
      </c>
    </row>
    <row r="2493" spans="1:6" ht="37.5" x14ac:dyDescent="0.2">
      <c r="A2493" s="338" t="s">
        <v>6727</v>
      </c>
      <c r="B2493" s="335" t="s">
        <v>2458</v>
      </c>
      <c r="C2493" s="335" t="s">
        <v>2459</v>
      </c>
      <c r="D2493" s="335" t="s">
        <v>6728</v>
      </c>
      <c r="E2493" s="339">
        <v>750</v>
      </c>
      <c r="F2493" s="339">
        <v>750</v>
      </c>
    </row>
    <row r="2494" spans="1:6" ht="56.25" x14ac:dyDescent="0.2">
      <c r="A2494" s="338" t="s">
        <v>6729</v>
      </c>
      <c r="B2494" s="335" t="s">
        <v>6730</v>
      </c>
      <c r="C2494" s="335" t="s">
        <v>2622</v>
      </c>
      <c r="D2494" s="335" t="s">
        <v>2627</v>
      </c>
      <c r="E2494" s="354"/>
      <c r="F2494" s="354">
        <v>500</v>
      </c>
    </row>
    <row r="2495" spans="1:6" ht="37.5" x14ac:dyDescent="0.2">
      <c r="A2495" s="338" t="s">
        <v>6731</v>
      </c>
      <c r="B2495" s="335" t="s">
        <v>6732</v>
      </c>
      <c r="C2495" s="335" t="s">
        <v>6733</v>
      </c>
      <c r="D2495" s="335" t="s">
        <v>6734</v>
      </c>
      <c r="E2495" s="354"/>
      <c r="F2495" s="354">
        <v>500</v>
      </c>
    </row>
    <row r="2496" spans="1:6" x14ac:dyDescent="0.2">
      <c r="A2496" s="338" t="s">
        <v>6735</v>
      </c>
      <c r="B2496" s="335" t="s">
        <v>6736</v>
      </c>
      <c r="C2496" s="335" t="s">
        <v>6737</v>
      </c>
      <c r="D2496" s="335" t="s">
        <v>6738</v>
      </c>
      <c r="E2496" s="354"/>
      <c r="F2496" s="354">
        <v>450</v>
      </c>
    </row>
    <row r="2497" spans="1:6" x14ac:dyDescent="0.2">
      <c r="A2497" s="338" t="s">
        <v>6739</v>
      </c>
      <c r="B2497" s="335" t="s">
        <v>3809</v>
      </c>
      <c r="C2497" s="335" t="s">
        <v>2440</v>
      </c>
      <c r="D2497" s="335" t="s">
        <v>2497</v>
      </c>
      <c r="E2497" s="339">
        <v>450</v>
      </c>
      <c r="F2497" s="339">
        <v>450</v>
      </c>
    </row>
    <row r="2498" spans="1:6" ht="37.5" x14ac:dyDescent="0.2">
      <c r="A2498" s="338" t="s">
        <v>6740</v>
      </c>
      <c r="B2498" s="335" t="s">
        <v>2520</v>
      </c>
      <c r="C2498" s="335" t="s">
        <v>6741</v>
      </c>
      <c r="D2498" s="335" t="s">
        <v>2522</v>
      </c>
      <c r="E2498" s="376">
        <v>300</v>
      </c>
      <c r="F2498" s="376">
        <v>300</v>
      </c>
    </row>
    <row r="2499" spans="1:6" x14ac:dyDescent="0.2">
      <c r="A2499" s="378" t="s">
        <v>6742</v>
      </c>
      <c r="B2499" s="329" t="s">
        <v>73</v>
      </c>
      <c r="C2499" s="329"/>
      <c r="D2499" s="329"/>
      <c r="E2499" s="409"/>
      <c r="F2499" s="370"/>
    </row>
    <row r="2500" spans="1:6" x14ac:dyDescent="0.2">
      <c r="A2500" s="568" t="s">
        <v>6743</v>
      </c>
      <c r="B2500" s="530" t="s">
        <v>3196</v>
      </c>
      <c r="C2500" s="530" t="s">
        <v>6744</v>
      </c>
      <c r="D2500" s="530" t="s">
        <v>6745</v>
      </c>
      <c r="E2500" s="580">
        <v>1500</v>
      </c>
      <c r="F2500" s="559">
        <v>1500</v>
      </c>
    </row>
    <row r="2501" spans="1:6" x14ac:dyDescent="0.2">
      <c r="A2501" s="568"/>
      <c r="B2501" s="530"/>
      <c r="C2501" s="530"/>
      <c r="D2501" s="530"/>
      <c r="E2501" s="580"/>
      <c r="F2501" s="559"/>
    </row>
    <row r="2502" spans="1:6" x14ac:dyDescent="0.2">
      <c r="A2502" s="568"/>
      <c r="B2502" s="530"/>
      <c r="C2502" s="530" t="s">
        <v>6745</v>
      </c>
      <c r="D2502" s="530" t="s">
        <v>6746</v>
      </c>
      <c r="E2502" s="580">
        <v>1200</v>
      </c>
      <c r="F2502" s="559">
        <v>1200</v>
      </c>
    </row>
    <row r="2503" spans="1:6" x14ac:dyDescent="0.2">
      <c r="A2503" s="568"/>
      <c r="B2503" s="530"/>
      <c r="C2503" s="530"/>
      <c r="D2503" s="530"/>
      <c r="E2503" s="580"/>
      <c r="F2503" s="559"/>
    </row>
    <row r="2504" spans="1:6" x14ac:dyDescent="0.2">
      <c r="A2504" s="568"/>
      <c r="B2504" s="530"/>
      <c r="C2504" s="530"/>
      <c r="D2504" s="530"/>
      <c r="E2504" s="580"/>
      <c r="F2504" s="559"/>
    </row>
    <row r="2505" spans="1:6" x14ac:dyDescent="0.2">
      <c r="A2505" s="568"/>
      <c r="B2505" s="530"/>
      <c r="C2505" s="530"/>
      <c r="D2505" s="530"/>
      <c r="E2505" s="580"/>
      <c r="F2505" s="559"/>
    </row>
    <row r="2506" spans="1:6" x14ac:dyDescent="0.2">
      <c r="A2506" s="568"/>
      <c r="B2506" s="530"/>
      <c r="C2506" s="530"/>
      <c r="D2506" s="530"/>
      <c r="E2506" s="580"/>
      <c r="F2506" s="559"/>
    </row>
    <row r="2507" spans="1:6" x14ac:dyDescent="0.2">
      <c r="A2507" s="568"/>
      <c r="B2507" s="530"/>
      <c r="C2507" s="530"/>
      <c r="D2507" s="530"/>
      <c r="E2507" s="580"/>
      <c r="F2507" s="559"/>
    </row>
    <row r="2508" spans="1:6" x14ac:dyDescent="0.2">
      <c r="A2508" s="568"/>
      <c r="B2508" s="530"/>
      <c r="C2508" s="530" t="s">
        <v>6746</v>
      </c>
      <c r="D2508" s="530" t="s">
        <v>6747</v>
      </c>
      <c r="E2508" s="580">
        <v>2000</v>
      </c>
      <c r="F2508" s="559">
        <v>2000</v>
      </c>
    </row>
    <row r="2509" spans="1:6" x14ac:dyDescent="0.2">
      <c r="A2509" s="568"/>
      <c r="B2509" s="530"/>
      <c r="C2509" s="530"/>
      <c r="D2509" s="530"/>
      <c r="E2509" s="580"/>
      <c r="F2509" s="559"/>
    </row>
    <row r="2510" spans="1:6" x14ac:dyDescent="0.2">
      <c r="A2510" s="568"/>
      <c r="B2510" s="530"/>
      <c r="C2510" s="530"/>
      <c r="D2510" s="530"/>
      <c r="E2510" s="580"/>
      <c r="F2510" s="559"/>
    </row>
    <row r="2511" spans="1:6" x14ac:dyDescent="0.2">
      <c r="A2511" s="568"/>
      <c r="B2511" s="530"/>
      <c r="C2511" s="530" t="s">
        <v>6747</v>
      </c>
      <c r="D2511" s="530" t="s">
        <v>6748</v>
      </c>
      <c r="E2511" s="580">
        <v>850</v>
      </c>
      <c r="F2511" s="559">
        <v>850</v>
      </c>
    </row>
    <row r="2512" spans="1:6" x14ac:dyDescent="0.2">
      <c r="A2512" s="568"/>
      <c r="B2512" s="530"/>
      <c r="C2512" s="530"/>
      <c r="D2512" s="530"/>
      <c r="E2512" s="580"/>
      <c r="F2512" s="559"/>
    </row>
    <row r="2513" spans="1:6" x14ac:dyDescent="0.2">
      <c r="A2513" s="568"/>
      <c r="B2513" s="530"/>
      <c r="C2513" s="530" t="s">
        <v>6747</v>
      </c>
      <c r="D2513" s="530" t="s">
        <v>3368</v>
      </c>
      <c r="E2513" s="581">
        <v>900</v>
      </c>
      <c r="F2513" s="560">
        <v>900</v>
      </c>
    </row>
    <row r="2514" spans="1:6" x14ac:dyDescent="0.2">
      <c r="A2514" s="568"/>
      <c r="B2514" s="530"/>
      <c r="C2514" s="530"/>
      <c r="D2514" s="530"/>
      <c r="E2514" s="581"/>
      <c r="F2514" s="560"/>
    </row>
    <row r="2515" spans="1:6" x14ac:dyDescent="0.2">
      <c r="A2515" s="568"/>
      <c r="B2515" s="530"/>
      <c r="C2515" s="530"/>
      <c r="D2515" s="530"/>
      <c r="E2515" s="581"/>
      <c r="F2515" s="560"/>
    </row>
    <row r="2516" spans="1:6" x14ac:dyDescent="0.2">
      <c r="A2516" s="568"/>
      <c r="B2516" s="530"/>
      <c r="C2516" s="530" t="s">
        <v>3368</v>
      </c>
      <c r="D2516" s="530" t="s">
        <v>6748</v>
      </c>
      <c r="E2516" s="582">
        <v>1000</v>
      </c>
      <c r="F2516" s="558">
        <v>1000</v>
      </c>
    </row>
    <row r="2517" spans="1:6" x14ac:dyDescent="0.2">
      <c r="A2517" s="568"/>
      <c r="B2517" s="530"/>
      <c r="C2517" s="530"/>
      <c r="D2517" s="530"/>
      <c r="E2517" s="582"/>
      <c r="F2517" s="558"/>
    </row>
    <row r="2518" spans="1:6" x14ac:dyDescent="0.2">
      <c r="A2518" s="568"/>
      <c r="B2518" s="530"/>
      <c r="C2518" s="530"/>
      <c r="D2518" s="530"/>
      <c r="E2518" s="582"/>
      <c r="F2518" s="558"/>
    </row>
    <row r="2519" spans="1:6" x14ac:dyDescent="0.2">
      <c r="A2519" s="380" t="s">
        <v>6749</v>
      </c>
      <c r="B2519" s="335" t="s">
        <v>3237</v>
      </c>
      <c r="C2519" s="335" t="s">
        <v>3209</v>
      </c>
      <c r="D2519" s="335" t="s">
        <v>6750</v>
      </c>
      <c r="E2519" s="381">
        <v>800</v>
      </c>
      <c r="F2519" s="339">
        <v>800</v>
      </c>
    </row>
    <row r="2520" spans="1:6" x14ac:dyDescent="0.2">
      <c r="A2520" s="380" t="s">
        <v>6751</v>
      </c>
      <c r="B2520" s="335" t="s">
        <v>3355</v>
      </c>
      <c r="C2520" s="335" t="s">
        <v>6752</v>
      </c>
      <c r="D2520" s="335" t="s">
        <v>3276</v>
      </c>
      <c r="E2520" s="406">
        <v>500</v>
      </c>
      <c r="F2520" s="376">
        <v>500</v>
      </c>
    </row>
    <row r="2521" spans="1:6" x14ac:dyDescent="0.2">
      <c r="A2521" s="568" t="s">
        <v>6753</v>
      </c>
      <c r="B2521" s="530" t="s">
        <v>2500</v>
      </c>
      <c r="C2521" s="335" t="s">
        <v>6754</v>
      </c>
      <c r="D2521" s="335" t="s">
        <v>6755</v>
      </c>
      <c r="E2521" s="381">
        <v>700</v>
      </c>
      <c r="F2521" s="339">
        <v>700</v>
      </c>
    </row>
    <row r="2522" spans="1:6" x14ac:dyDescent="0.2">
      <c r="A2522" s="568"/>
      <c r="B2522" s="530"/>
      <c r="C2522" s="530" t="s">
        <v>6755</v>
      </c>
      <c r="D2522" s="530" t="s">
        <v>6756</v>
      </c>
      <c r="E2522" s="580">
        <v>500</v>
      </c>
      <c r="F2522" s="559">
        <v>500</v>
      </c>
    </row>
    <row r="2523" spans="1:6" x14ac:dyDescent="0.2">
      <c r="A2523" s="568"/>
      <c r="B2523" s="530"/>
      <c r="C2523" s="530"/>
      <c r="D2523" s="530"/>
      <c r="E2523" s="580"/>
      <c r="F2523" s="559"/>
    </row>
    <row r="2524" spans="1:6" x14ac:dyDescent="0.2">
      <c r="A2524" s="568"/>
      <c r="B2524" s="530"/>
      <c r="C2524" s="530"/>
      <c r="D2524" s="530"/>
      <c r="E2524" s="580"/>
      <c r="F2524" s="559"/>
    </row>
    <row r="2525" spans="1:6" x14ac:dyDescent="0.2">
      <c r="A2525" s="568"/>
      <c r="B2525" s="530"/>
      <c r="C2525" s="530"/>
      <c r="D2525" s="530"/>
      <c r="E2525" s="580"/>
      <c r="F2525" s="559"/>
    </row>
    <row r="2526" spans="1:6" x14ac:dyDescent="0.2">
      <c r="A2526" s="568"/>
      <c r="B2526" s="530"/>
      <c r="C2526" s="530"/>
      <c r="D2526" s="530"/>
      <c r="E2526" s="580"/>
      <c r="F2526" s="559"/>
    </row>
    <row r="2527" spans="1:6" x14ac:dyDescent="0.2">
      <c r="A2527" s="568"/>
      <c r="B2527" s="530"/>
      <c r="C2527" s="530"/>
      <c r="D2527" s="530"/>
      <c r="E2527" s="580"/>
      <c r="F2527" s="559"/>
    </row>
    <row r="2528" spans="1:6" x14ac:dyDescent="0.2">
      <c r="A2528" s="568"/>
      <c r="B2528" s="530"/>
      <c r="C2528" s="335" t="s">
        <v>6757</v>
      </c>
      <c r="D2528" s="335" t="s">
        <v>3458</v>
      </c>
      <c r="E2528" s="381">
        <v>820</v>
      </c>
      <c r="F2528" s="339">
        <v>820</v>
      </c>
    </row>
    <row r="2529" spans="1:6" ht="37.5" x14ac:dyDescent="0.2">
      <c r="A2529" s="380" t="s">
        <v>6758</v>
      </c>
      <c r="B2529" s="335" t="s">
        <v>2542</v>
      </c>
      <c r="C2529" s="335" t="s">
        <v>3502</v>
      </c>
      <c r="D2529" s="335" t="s">
        <v>6759</v>
      </c>
      <c r="E2529" s="406">
        <v>820</v>
      </c>
      <c r="F2529" s="376">
        <v>820</v>
      </c>
    </row>
    <row r="2530" spans="1:6" x14ac:dyDescent="0.2">
      <c r="A2530" s="568" t="s">
        <v>6760</v>
      </c>
      <c r="B2530" s="530" t="s">
        <v>3246</v>
      </c>
      <c r="C2530" s="335" t="s">
        <v>3502</v>
      </c>
      <c r="D2530" s="335" t="s">
        <v>3247</v>
      </c>
      <c r="E2530" s="406"/>
      <c r="F2530" s="376">
        <v>820</v>
      </c>
    </row>
    <row r="2531" spans="1:6" x14ac:dyDescent="0.2">
      <c r="A2531" s="568"/>
      <c r="B2531" s="530"/>
      <c r="C2531" s="530" t="s">
        <v>3502</v>
      </c>
      <c r="D2531" s="530" t="s">
        <v>6761</v>
      </c>
      <c r="E2531" s="580">
        <v>670</v>
      </c>
      <c r="F2531" s="559">
        <v>670</v>
      </c>
    </row>
    <row r="2532" spans="1:6" x14ac:dyDescent="0.2">
      <c r="A2532" s="568"/>
      <c r="B2532" s="530"/>
      <c r="C2532" s="530"/>
      <c r="D2532" s="530"/>
      <c r="E2532" s="580"/>
      <c r="F2532" s="559"/>
    </row>
    <row r="2533" spans="1:6" x14ac:dyDescent="0.2">
      <c r="A2533" s="568" t="s">
        <v>6762</v>
      </c>
      <c r="B2533" s="530" t="s">
        <v>3361</v>
      </c>
      <c r="C2533" s="335" t="s">
        <v>2500</v>
      </c>
      <c r="D2533" s="335" t="s">
        <v>3458</v>
      </c>
      <c r="E2533" s="381"/>
      <c r="F2533" s="339">
        <v>820</v>
      </c>
    </row>
    <row r="2534" spans="1:6" x14ac:dyDescent="0.2">
      <c r="A2534" s="568"/>
      <c r="B2534" s="530"/>
      <c r="C2534" s="335" t="s">
        <v>3301</v>
      </c>
      <c r="D2534" s="335" t="s">
        <v>2500</v>
      </c>
      <c r="E2534" s="406">
        <v>560</v>
      </c>
      <c r="F2534" s="376">
        <v>560</v>
      </c>
    </row>
    <row r="2535" spans="1:6" ht="37.5" x14ac:dyDescent="0.2">
      <c r="A2535" s="568" t="s">
        <v>6764</v>
      </c>
      <c r="B2535" s="530" t="s">
        <v>6763</v>
      </c>
      <c r="C2535" s="335" t="s">
        <v>3261</v>
      </c>
      <c r="D2535" s="335" t="s">
        <v>3262</v>
      </c>
      <c r="E2535" s="381">
        <v>2400</v>
      </c>
      <c r="F2535" s="339">
        <v>2400</v>
      </c>
    </row>
    <row r="2536" spans="1:6" ht="37.5" x14ac:dyDescent="0.2">
      <c r="A2536" s="568"/>
      <c r="B2536" s="530"/>
      <c r="C2536" s="335" t="s">
        <v>3263</v>
      </c>
      <c r="D2536" s="335" t="s">
        <v>3264</v>
      </c>
      <c r="E2536" s="381">
        <v>2400</v>
      </c>
      <c r="F2536" s="339">
        <v>2400</v>
      </c>
    </row>
    <row r="2537" spans="1:6" x14ac:dyDescent="0.2">
      <c r="A2537" s="568" t="s">
        <v>6765</v>
      </c>
      <c r="B2537" s="530" t="s">
        <v>6766</v>
      </c>
      <c r="C2537" s="530" t="s">
        <v>6767</v>
      </c>
      <c r="D2537" s="530" t="s">
        <v>6768</v>
      </c>
      <c r="E2537" s="580">
        <v>2400</v>
      </c>
      <c r="F2537" s="559">
        <v>2400</v>
      </c>
    </row>
    <row r="2538" spans="1:6" x14ac:dyDescent="0.2">
      <c r="A2538" s="568"/>
      <c r="B2538" s="530"/>
      <c r="C2538" s="530"/>
      <c r="D2538" s="530"/>
      <c r="E2538" s="580"/>
      <c r="F2538" s="559"/>
    </row>
    <row r="2539" spans="1:6" x14ac:dyDescent="0.2">
      <c r="A2539" s="380" t="s">
        <v>6770</v>
      </c>
      <c r="B2539" s="335" t="s">
        <v>6769</v>
      </c>
      <c r="C2539" s="335" t="s">
        <v>3272</v>
      </c>
      <c r="D2539" s="335" t="s">
        <v>3273</v>
      </c>
      <c r="E2539" s="381">
        <v>2100</v>
      </c>
      <c r="F2539" s="339">
        <v>2100</v>
      </c>
    </row>
    <row r="2540" spans="1:6" x14ac:dyDescent="0.2">
      <c r="A2540" s="568" t="s">
        <v>6771</v>
      </c>
      <c r="B2540" s="530" t="s">
        <v>2675</v>
      </c>
      <c r="C2540" s="335" t="s">
        <v>6772</v>
      </c>
      <c r="D2540" s="335" t="s">
        <v>3275</v>
      </c>
      <c r="E2540" s="381">
        <v>1800</v>
      </c>
      <c r="F2540" s="339">
        <v>1800</v>
      </c>
    </row>
    <row r="2541" spans="1:6" x14ac:dyDescent="0.2">
      <c r="A2541" s="568"/>
      <c r="B2541" s="530"/>
      <c r="C2541" s="335" t="s">
        <v>3277</v>
      </c>
      <c r="D2541" s="335" t="s">
        <v>3276</v>
      </c>
      <c r="E2541" s="381">
        <v>1300</v>
      </c>
      <c r="F2541" s="339">
        <v>1300</v>
      </c>
    </row>
    <row r="2542" spans="1:6" x14ac:dyDescent="0.2">
      <c r="A2542" s="568" t="s">
        <v>6773</v>
      </c>
      <c r="B2542" s="579" t="s">
        <v>658</v>
      </c>
      <c r="C2542" s="335" t="s">
        <v>6757</v>
      </c>
      <c r="D2542" s="335" t="s">
        <v>3458</v>
      </c>
      <c r="E2542" s="381">
        <v>500</v>
      </c>
      <c r="F2542" s="339">
        <v>500</v>
      </c>
    </row>
    <row r="2543" spans="1:6" ht="37.5" x14ac:dyDescent="0.2">
      <c r="A2543" s="568"/>
      <c r="B2543" s="579" t="s">
        <v>1188</v>
      </c>
      <c r="C2543" s="335" t="s">
        <v>3297</v>
      </c>
      <c r="D2543" s="335" t="s">
        <v>6774</v>
      </c>
      <c r="E2543" s="381">
        <v>750</v>
      </c>
      <c r="F2543" s="339">
        <v>750</v>
      </c>
    </row>
    <row r="2544" spans="1:6" x14ac:dyDescent="0.2">
      <c r="A2544" s="568" t="s">
        <v>6775</v>
      </c>
      <c r="B2544" s="530" t="s">
        <v>3297</v>
      </c>
      <c r="C2544" s="530" t="s">
        <v>6776</v>
      </c>
      <c r="D2544" s="530" t="s">
        <v>3295</v>
      </c>
      <c r="E2544" s="580">
        <v>1500</v>
      </c>
      <c r="F2544" s="559">
        <v>1500</v>
      </c>
    </row>
    <row r="2545" spans="1:7" x14ac:dyDescent="0.2">
      <c r="A2545" s="568"/>
      <c r="B2545" s="530"/>
      <c r="C2545" s="530"/>
      <c r="D2545" s="530"/>
      <c r="E2545" s="580"/>
      <c r="F2545" s="559"/>
    </row>
    <row r="2546" spans="1:7" x14ac:dyDescent="0.2">
      <c r="A2546" s="380" t="s">
        <v>6777</v>
      </c>
      <c r="B2546" s="335" t="s">
        <v>3305</v>
      </c>
      <c r="C2546" s="335" t="s">
        <v>3301</v>
      </c>
      <c r="D2546" s="335" t="s">
        <v>3307</v>
      </c>
      <c r="E2546" s="381">
        <v>650</v>
      </c>
      <c r="F2546" s="339">
        <v>650</v>
      </c>
    </row>
    <row r="2547" spans="1:7" ht="37.5" x14ac:dyDescent="0.2">
      <c r="A2547" s="380" t="s">
        <v>6778</v>
      </c>
      <c r="B2547" s="335" t="s">
        <v>3358</v>
      </c>
      <c r="C2547" s="335" t="s">
        <v>6599</v>
      </c>
      <c r="D2547" s="335" t="s">
        <v>6766</v>
      </c>
      <c r="E2547" s="406">
        <v>550</v>
      </c>
      <c r="F2547" s="376">
        <v>550</v>
      </c>
    </row>
    <row r="2548" spans="1:7" s="291" customFormat="1" x14ac:dyDescent="0.2">
      <c r="A2548" s="303">
        <v>69</v>
      </c>
      <c r="B2548" s="304" t="s">
        <v>9130</v>
      </c>
      <c r="C2548" s="304"/>
      <c r="D2548" s="304"/>
      <c r="E2548" s="303"/>
      <c r="F2548" s="355"/>
    </row>
    <row r="2549" spans="1:7" s="292" customFormat="1" ht="56.25" x14ac:dyDescent="0.2">
      <c r="A2549" s="23" t="s">
        <v>9131</v>
      </c>
      <c r="B2549" s="21" t="s">
        <v>1681</v>
      </c>
      <c r="C2549" s="21" t="s">
        <v>2819</v>
      </c>
      <c r="D2549" s="21" t="s">
        <v>2820</v>
      </c>
      <c r="E2549" s="356">
        <v>400</v>
      </c>
      <c r="F2549" s="356">
        <v>400</v>
      </c>
      <c r="G2549" s="307"/>
    </row>
    <row r="2550" spans="1:7" s="292" customFormat="1" x14ac:dyDescent="0.2">
      <c r="A2550" s="523" t="s">
        <v>9132</v>
      </c>
      <c r="B2550" s="524" t="s">
        <v>2813</v>
      </c>
      <c r="C2550" s="21" t="s">
        <v>2814</v>
      </c>
      <c r="D2550" s="21" t="s">
        <v>2815</v>
      </c>
      <c r="E2550" s="356">
        <v>450</v>
      </c>
      <c r="F2550" s="356">
        <v>450</v>
      </c>
      <c r="G2550" s="307"/>
    </row>
    <row r="2551" spans="1:7" s="292" customFormat="1" x14ac:dyDescent="0.2">
      <c r="A2551" s="523"/>
      <c r="B2551" s="524"/>
      <c r="C2551" s="21" t="s">
        <v>2816</v>
      </c>
      <c r="D2551" s="21" t="s">
        <v>2817</v>
      </c>
      <c r="E2551" s="356">
        <v>450</v>
      </c>
      <c r="F2551" s="356">
        <v>450</v>
      </c>
      <c r="G2551" s="307"/>
    </row>
    <row r="2552" spans="1:7" s="292" customFormat="1" x14ac:dyDescent="0.2">
      <c r="A2552" s="523"/>
      <c r="B2552" s="524"/>
      <c r="C2552" s="21" t="s">
        <v>9133</v>
      </c>
      <c r="D2552" s="21" t="s">
        <v>2818</v>
      </c>
      <c r="E2552" s="356"/>
      <c r="F2552" s="308">
        <v>500</v>
      </c>
      <c r="G2552" s="307"/>
    </row>
    <row r="2553" spans="1:7" s="292" customFormat="1" x14ac:dyDescent="0.2">
      <c r="A2553" s="523"/>
      <c r="B2553" s="524"/>
      <c r="C2553" s="21" t="s">
        <v>2821</v>
      </c>
      <c r="D2553" s="21" t="s">
        <v>2818</v>
      </c>
      <c r="E2553" s="356">
        <v>450</v>
      </c>
      <c r="F2553" s="356">
        <v>450</v>
      </c>
      <c r="G2553" s="307"/>
    </row>
    <row r="2554" spans="1:7" s="397" customFormat="1" x14ac:dyDescent="0.2">
      <c r="A2554" s="395" t="s">
        <v>6820</v>
      </c>
      <c r="B2554" s="91" t="s">
        <v>6821</v>
      </c>
      <c r="C2554" s="91"/>
      <c r="D2554" s="91"/>
      <c r="E2554" s="410"/>
      <c r="F2554" s="392"/>
    </row>
    <row r="2555" spans="1:7" s="397" customFormat="1" ht="37.5" x14ac:dyDescent="0.2">
      <c r="A2555" s="394" t="s">
        <v>5513</v>
      </c>
      <c r="B2555" s="118" t="s">
        <v>6822</v>
      </c>
      <c r="C2555" s="574" t="s">
        <v>205</v>
      </c>
      <c r="D2555" s="574"/>
      <c r="E2555" s="393">
        <v>500</v>
      </c>
      <c r="F2555" s="301">
        <v>500</v>
      </c>
    </row>
    <row r="2556" spans="1:7" s="397" customFormat="1" x14ac:dyDescent="0.2">
      <c r="A2556" s="394" t="s">
        <v>5514</v>
      </c>
      <c r="B2556" s="118" t="s">
        <v>6823</v>
      </c>
      <c r="C2556" s="118" t="s">
        <v>240</v>
      </c>
      <c r="D2556" s="118" t="s">
        <v>789</v>
      </c>
      <c r="E2556" s="393">
        <v>500</v>
      </c>
      <c r="F2556" s="301">
        <v>500</v>
      </c>
    </row>
    <row r="2557" spans="1:7" s="397" customFormat="1" x14ac:dyDescent="0.2">
      <c r="A2557" s="576" t="s">
        <v>6824</v>
      </c>
      <c r="B2557" s="574" t="s">
        <v>6825</v>
      </c>
      <c r="C2557" s="118" t="s">
        <v>6826</v>
      </c>
      <c r="D2557" s="118" t="s">
        <v>6827</v>
      </c>
      <c r="E2557" s="393">
        <v>600</v>
      </c>
      <c r="F2557" s="301">
        <v>600</v>
      </c>
    </row>
    <row r="2558" spans="1:7" s="397" customFormat="1" x14ac:dyDescent="0.2">
      <c r="A2558" s="576"/>
      <c r="B2558" s="574"/>
      <c r="C2558" s="118" t="s">
        <v>6827</v>
      </c>
      <c r="D2558" s="118" t="s">
        <v>233</v>
      </c>
      <c r="E2558" s="393">
        <v>750</v>
      </c>
      <c r="F2558" s="301">
        <v>750</v>
      </c>
    </row>
    <row r="2559" spans="1:7" s="397" customFormat="1" ht="37.5" x14ac:dyDescent="0.2">
      <c r="A2559" s="576"/>
      <c r="B2559" s="574"/>
      <c r="C2559" s="118" t="s">
        <v>233</v>
      </c>
      <c r="D2559" s="118" t="s">
        <v>6812</v>
      </c>
      <c r="E2559" s="393">
        <v>600</v>
      </c>
      <c r="F2559" s="301">
        <v>600</v>
      </c>
    </row>
    <row r="2560" spans="1:7" s="397" customFormat="1" x14ac:dyDescent="0.2">
      <c r="A2560" s="394" t="s">
        <v>6828</v>
      </c>
      <c r="B2560" s="118" t="s">
        <v>240</v>
      </c>
      <c r="C2560" s="574" t="s">
        <v>205</v>
      </c>
      <c r="D2560" s="574"/>
      <c r="E2560" s="393">
        <v>300</v>
      </c>
      <c r="F2560" s="301">
        <v>300</v>
      </c>
    </row>
    <row r="2561" spans="1:6" s="397" customFormat="1" x14ac:dyDescent="0.2">
      <c r="A2561" s="394" t="s">
        <v>6829</v>
      </c>
      <c r="B2561" s="118" t="s">
        <v>244</v>
      </c>
      <c r="C2561" s="574" t="s">
        <v>245</v>
      </c>
      <c r="D2561" s="574"/>
      <c r="E2561" s="393">
        <v>700</v>
      </c>
      <c r="F2561" s="301">
        <v>700</v>
      </c>
    </row>
    <row r="2562" spans="1:6" s="397" customFormat="1" x14ac:dyDescent="0.2">
      <c r="A2562" s="394" t="s">
        <v>6830</v>
      </c>
      <c r="B2562" s="118" t="s">
        <v>6831</v>
      </c>
      <c r="C2562" s="118" t="s">
        <v>6825</v>
      </c>
      <c r="D2562" s="118" t="s">
        <v>251</v>
      </c>
      <c r="E2562" s="393">
        <v>500</v>
      </c>
      <c r="F2562" s="301">
        <v>500</v>
      </c>
    </row>
    <row r="2563" spans="1:6" s="397" customFormat="1" x14ac:dyDescent="0.2">
      <c r="A2563" s="394" t="s">
        <v>6832</v>
      </c>
      <c r="B2563" s="118" t="s">
        <v>246</v>
      </c>
      <c r="C2563" s="574" t="s">
        <v>205</v>
      </c>
      <c r="D2563" s="574"/>
      <c r="E2563" s="393">
        <v>430</v>
      </c>
      <c r="F2563" s="301">
        <v>430</v>
      </c>
    </row>
    <row r="2564" spans="1:6" s="293" customFormat="1" x14ac:dyDescent="0.2">
      <c r="A2564" s="39" t="s">
        <v>6833</v>
      </c>
      <c r="B2564" s="91" t="s">
        <v>74</v>
      </c>
      <c r="C2564" s="91"/>
      <c r="D2564" s="91"/>
      <c r="E2564" s="396"/>
      <c r="F2564" s="392"/>
    </row>
    <row r="2565" spans="1:6" s="411" customFormat="1" ht="37.5" x14ac:dyDescent="0.3">
      <c r="A2565" s="576" t="s">
        <v>5515</v>
      </c>
      <c r="B2565" s="574" t="s">
        <v>6206</v>
      </c>
      <c r="C2565" s="118" t="s">
        <v>4369</v>
      </c>
      <c r="D2565" s="118" t="s">
        <v>6834</v>
      </c>
      <c r="E2565" s="393">
        <v>1500</v>
      </c>
      <c r="F2565" s="356">
        <v>1500</v>
      </c>
    </row>
    <row r="2566" spans="1:6" s="411" customFormat="1" ht="37.5" x14ac:dyDescent="0.3">
      <c r="A2566" s="576"/>
      <c r="B2566" s="574"/>
      <c r="C2566" s="118" t="s">
        <v>6835</v>
      </c>
      <c r="D2566" s="118" t="s">
        <v>6836</v>
      </c>
      <c r="E2566" s="393">
        <v>1300</v>
      </c>
      <c r="F2566" s="356">
        <v>1300</v>
      </c>
    </row>
    <row r="2567" spans="1:6" s="411" customFormat="1" ht="37.5" x14ac:dyDescent="0.3">
      <c r="A2567" s="576"/>
      <c r="B2567" s="574"/>
      <c r="C2567" s="118" t="s">
        <v>6836</v>
      </c>
      <c r="D2567" s="118" t="s">
        <v>6837</v>
      </c>
      <c r="E2567" s="356">
        <v>1900</v>
      </c>
      <c r="F2567" s="356">
        <v>1900</v>
      </c>
    </row>
    <row r="2568" spans="1:6" s="411" customFormat="1" ht="37.5" x14ac:dyDescent="0.3">
      <c r="A2568" s="576"/>
      <c r="B2568" s="574"/>
      <c r="C2568" s="118" t="s">
        <v>6838</v>
      </c>
      <c r="D2568" s="118" t="s">
        <v>6839</v>
      </c>
      <c r="E2568" s="393">
        <v>1300</v>
      </c>
      <c r="F2568" s="356">
        <v>1300</v>
      </c>
    </row>
    <row r="2569" spans="1:6" s="411" customFormat="1" ht="37.5" x14ac:dyDescent="0.3">
      <c r="A2569" s="576" t="s">
        <v>5516</v>
      </c>
      <c r="B2569" s="574" t="s">
        <v>6840</v>
      </c>
      <c r="C2569" s="118" t="s">
        <v>6841</v>
      </c>
      <c r="D2569" s="118" t="s">
        <v>6842</v>
      </c>
      <c r="E2569" s="393">
        <v>750</v>
      </c>
      <c r="F2569" s="356">
        <v>750</v>
      </c>
    </row>
    <row r="2570" spans="1:6" s="411" customFormat="1" ht="37.5" x14ac:dyDescent="0.3">
      <c r="A2570" s="576"/>
      <c r="B2570" s="574"/>
      <c r="C2570" s="118" t="s">
        <v>907</v>
      </c>
      <c r="D2570" s="118" t="s">
        <v>6843</v>
      </c>
      <c r="E2570" s="412"/>
      <c r="F2570" s="398">
        <v>700</v>
      </c>
    </row>
    <row r="2571" spans="1:6" s="411" customFormat="1" x14ac:dyDescent="0.3">
      <c r="A2571" s="394" t="s">
        <v>5517</v>
      </c>
      <c r="B2571" s="118" t="s">
        <v>6844</v>
      </c>
      <c r="C2571" s="574" t="s">
        <v>201</v>
      </c>
      <c r="D2571" s="574"/>
      <c r="E2571" s="393">
        <v>820</v>
      </c>
      <c r="F2571" s="356">
        <v>820</v>
      </c>
    </row>
    <row r="2572" spans="1:6" s="411" customFormat="1" x14ac:dyDescent="0.3">
      <c r="A2572" s="576" t="s">
        <v>5518</v>
      </c>
      <c r="B2572" s="574" t="s">
        <v>6842</v>
      </c>
      <c r="C2572" s="118" t="s">
        <v>224</v>
      </c>
      <c r="D2572" s="118" t="s">
        <v>6845</v>
      </c>
      <c r="E2572" s="393">
        <v>450</v>
      </c>
      <c r="F2572" s="356">
        <v>450</v>
      </c>
    </row>
    <row r="2573" spans="1:6" s="411" customFormat="1" x14ac:dyDescent="0.3">
      <c r="A2573" s="576"/>
      <c r="B2573" s="574"/>
      <c r="C2573" s="118" t="s">
        <v>6845</v>
      </c>
      <c r="D2573" s="118" t="s">
        <v>6846</v>
      </c>
      <c r="E2573" s="393">
        <v>450</v>
      </c>
      <c r="F2573" s="356">
        <v>450</v>
      </c>
    </row>
    <row r="2574" spans="1:6" s="411" customFormat="1" ht="37.5" x14ac:dyDescent="0.3">
      <c r="A2574" s="576"/>
      <c r="B2574" s="574"/>
      <c r="C2574" s="118" t="s">
        <v>6846</v>
      </c>
      <c r="D2574" s="118" t="s">
        <v>6839</v>
      </c>
      <c r="E2574" s="393">
        <v>450</v>
      </c>
      <c r="F2574" s="356">
        <v>450</v>
      </c>
    </row>
    <row r="2575" spans="1:6" s="411" customFormat="1" x14ac:dyDescent="0.3">
      <c r="A2575" s="576" t="s">
        <v>5519</v>
      </c>
      <c r="B2575" s="574" t="s">
        <v>202</v>
      </c>
      <c r="C2575" s="118" t="s">
        <v>6844</v>
      </c>
      <c r="D2575" s="118" t="s">
        <v>193</v>
      </c>
      <c r="E2575" s="393">
        <v>750</v>
      </c>
      <c r="F2575" s="356">
        <v>750</v>
      </c>
    </row>
    <row r="2576" spans="1:6" s="411" customFormat="1" ht="37.5" x14ac:dyDescent="0.3">
      <c r="A2576" s="576"/>
      <c r="B2576" s="574"/>
      <c r="C2576" s="118" t="s">
        <v>193</v>
      </c>
      <c r="D2576" s="118" t="s">
        <v>6847</v>
      </c>
      <c r="E2576" s="393">
        <v>750</v>
      </c>
      <c r="F2576" s="356">
        <v>750</v>
      </c>
    </row>
    <row r="2577" spans="1:6" s="411" customFormat="1" x14ac:dyDescent="0.3">
      <c r="A2577" s="576" t="s">
        <v>5520</v>
      </c>
      <c r="B2577" s="574" t="s">
        <v>207</v>
      </c>
      <c r="C2577" s="118" t="s">
        <v>193</v>
      </c>
      <c r="D2577" s="118" t="s">
        <v>6848</v>
      </c>
      <c r="E2577" s="393">
        <v>700</v>
      </c>
      <c r="F2577" s="356">
        <v>700</v>
      </c>
    </row>
    <row r="2578" spans="1:6" s="411" customFormat="1" ht="37.5" x14ac:dyDescent="0.3">
      <c r="A2578" s="576"/>
      <c r="B2578" s="574"/>
      <c r="C2578" s="118" t="s">
        <v>6848</v>
      </c>
      <c r="D2578" s="118" t="s">
        <v>6849</v>
      </c>
      <c r="E2578" s="393">
        <v>500</v>
      </c>
      <c r="F2578" s="356">
        <v>500</v>
      </c>
    </row>
    <row r="2579" spans="1:6" x14ac:dyDescent="0.2">
      <c r="A2579" s="39" t="s">
        <v>6850</v>
      </c>
      <c r="B2579" s="91" t="s">
        <v>6851</v>
      </c>
      <c r="C2579" s="91"/>
      <c r="D2579" s="91"/>
      <c r="E2579" s="396"/>
      <c r="F2579" s="392"/>
    </row>
    <row r="2580" spans="1:6" s="411" customFormat="1" ht="56.25" x14ac:dyDescent="0.3">
      <c r="A2580" s="503" t="s">
        <v>5531</v>
      </c>
      <c r="B2580" s="574" t="s">
        <v>6206</v>
      </c>
      <c r="C2580" s="118" t="s">
        <v>6010</v>
      </c>
      <c r="D2580" s="118" t="s">
        <v>3513</v>
      </c>
      <c r="E2580" s="46">
        <v>2800</v>
      </c>
      <c r="F2580" s="301">
        <v>2800</v>
      </c>
    </row>
    <row r="2581" spans="1:6" s="411" customFormat="1" ht="37.5" x14ac:dyDescent="0.3">
      <c r="A2581" s="503"/>
      <c r="B2581" s="574"/>
      <c r="C2581" s="118" t="s">
        <v>6852</v>
      </c>
      <c r="D2581" s="118" t="s">
        <v>6853</v>
      </c>
      <c r="E2581" s="46">
        <v>3500</v>
      </c>
      <c r="F2581" s="301">
        <v>3500</v>
      </c>
    </row>
    <row r="2582" spans="1:6" s="411" customFormat="1" ht="37.5" x14ac:dyDescent="0.3">
      <c r="A2582" s="503"/>
      <c r="B2582" s="574"/>
      <c r="C2582" s="118" t="s">
        <v>6854</v>
      </c>
      <c r="D2582" s="118" t="s">
        <v>6007</v>
      </c>
      <c r="E2582" s="46">
        <v>2100</v>
      </c>
      <c r="F2582" s="301">
        <v>2100</v>
      </c>
    </row>
    <row r="2583" spans="1:6" s="411" customFormat="1" ht="56.25" x14ac:dyDescent="0.3">
      <c r="A2583" s="503" t="s">
        <v>5532</v>
      </c>
      <c r="B2583" s="574" t="s">
        <v>3515</v>
      </c>
      <c r="C2583" s="118" t="s">
        <v>6010</v>
      </c>
      <c r="D2583" s="118" t="s">
        <v>6855</v>
      </c>
      <c r="E2583" s="46">
        <v>850</v>
      </c>
      <c r="F2583" s="301">
        <v>850</v>
      </c>
    </row>
    <row r="2584" spans="1:6" s="411" customFormat="1" ht="37.5" x14ac:dyDescent="0.3">
      <c r="A2584" s="503"/>
      <c r="B2584" s="574"/>
      <c r="C2584" s="118" t="s">
        <v>6855</v>
      </c>
      <c r="D2584" s="118" t="s">
        <v>6856</v>
      </c>
      <c r="E2584" s="46">
        <v>1800</v>
      </c>
      <c r="F2584" s="301">
        <v>1800</v>
      </c>
    </row>
    <row r="2585" spans="1:6" s="411" customFormat="1" ht="37.5" x14ac:dyDescent="0.3">
      <c r="A2585" s="503"/>
      <c r="B2585" s="574"/>
      <c r="C2585" s="118" t="s">
        <v>6857</v>
      </c>
      <c r="D2585" s="118" t="s">
        <v>6007</v>
      </c>
      <c r="E2585" s="46">
        <v>850</v>
      </c>
      <c r="F2585" s="301">
        <v>850</v>
      </c>
    </row>
    <row r="2586" spans="1:6" s="411" customFormat="1" x14ac:dyDescent="0.3">
      <c r="A2586" s="503" t="s">
        <v>5533</v>
      </c>
      <c r="B2586" s="574" t="s">
        <v>3518</v>
      </c>
      <c r="C2586" s="118" t="s">
        <v>3523</v>
      </c>
      <c r="D2586" s="118" t="s">
        <v>6858</v>
      </c>
      <c r="E2586" s="46">
        <v>600</v>
      </c>
      <c r="F2586" s="301">
        <v>600</v>
      </c>
    </row>
    <row r="2587" spans="1:6" s="411" customFormat="1" ht="37.5" x14ac:dyDescent="0.3">
      <c r="A2587" s="503"/>
      <c r="B2587" s="574"/>
      <c r="C2587" s="118" t="s">
        <v>6858</v>
      </c>
      <c r="D2587" s="118" t="s">
        <v>3519</v>
      </c>
      <c r="E2587" s="46">
        <v>1300</v>
      </c>
      <c r="F2587" s="301">
        <v>1300</v>
      </c>
    </row>
    <row r="2588" spans="1:6" s="411" customFormat="1" x14ac:dyDescent="0.3">
      <c r="A2588" s="503"/>
      <c r="B2588" s="574"/>
      <c r="C2588" s="118" t="s">
        <v>6859</v>
      </c>
      <c r="D2588" s="118" t="s">
        <v>6860</v>
      </c>
      <c r="E2588" s="46">
        <v>900</v>
      </c>
      <c r="F2588" s="301">
        <v>900</v>
      </c>
    </row>
    <row r="2589" spans="1:6" s="411" customFormat="1" x14ac:dyDescent="0.3">
      <c r="A2589" s="503"/>
      <c r="B2589" s="574"/>
      <c r="C2589" s="118" t="s">
        <v>6860</v>
      </c>
      <c r="D2589" s="118" t="s">
        <v>3515</v>
      </c>
      <c r="E2589" s="46">
        <v>1300</v>
      </c>
      <c r="F2589" s="301">
        <v>1300</v>
      </c>
    </row>
    <row r="2590" spans="1:6" s="411" customFormat="1" ht="37.5" x14ac:dyDescent="0.3">
      <c r="A2590" s="73" t="s">
        <v>5534</v>
      </c>
      <c r="B2590" s="118" t="s">
        <v>6861</v>
      </c>
      <c r="C2590" s="118" t="s">
        <v>6862</v>
      </c>
      <c r="D2590" s="118" t="s">
        <v>6010</v>
      </c>
      <c r="E2590" s="46">
        <v>320</v>
      </c>
      <c r="F2590" s="301">
        <v>320</v>
      </c>
    </row>
    <row r="2591" spans="1:6" s="411" customFormat="1" ht="37.5" x14ac:dyDescent="0.3">
      <c r="A2591" s="73" t="s">
        <v>5535</v>
      </c>
      <c r="B2591" s="118" t="s">
        <v>6863</v>
      </c>
      <c r="C2591" s="118" t="s">
        <v>6862</v>
      </c>
      <c r="D2591" s="118" t="s">
        <v>3518</v>
      </c>
      <c r="E2591" s="46">
        <v>320</v>
      </c>
      <c r="F2591" s="301">
        <v>320</v>
      </c>
    </row>
    <row r="2592" spans="1:6" s="411" customFormat="1" ht="37.5" x14ac:dyDescent="0.3">
      <c r="A2592" s="73" t="s">
        <v>5536</v>
      </c>
      <c r="B2592" s="118" t="s">
        <v>219</v>
      </c>
      <c r="C2592" s="118" t="s">
        <v>6007</v>
      </c>
      <c r="D2592" s="118" t="s">
        <v>6010</v>
      </c>
      <c r="E2592" s="46">
        <v>450</v>
      </c>
      <c r="F2592" s="301">
        <v>450</v>
      </c>
    </row>
    <row r="2593" spans="1:6" s="411" customFormat="1" x14ac:dyDescent="0.3">
      <c r="A2593" s="73" t="s">
        <v>5537</v>
      </c>
      <c r="B2593" s="118" t="s">
        <v>3531</v>
      </c>
      <c r="C2593" s="574" t="s">
        <v>205</v>
      </c>
      <c r="D2593" s="574"/>
      <c r="E2593" s="46">
        <v>950</v>
      </c>
      <c r="F2593" s="301">
        <v>950</v>
      </c>
    </row>
    <row r="2594" spans="1:6" s="411" customFormat="1" x14ac:dyDescent="0.3">
      <c r="A2594" s="73" t="s">
        <v>5538</v>
      </c>
      <c r="B2594" s="118" t="s">
        <v>3535</v>
      </c>
      <c r="C2594" s="574" t="s">
        <v>205</v>
      </c>
      <c r="D2594" s="574"/>
      <c r="E2594" s="46">
        <v>950</v>
      </c>
      <c r="F2594" s="301">
        <v>950</v>
      </c>
    </row>
    <row r="2595" spans="1:6" s="411" customFormat="1" ht="56.25" x14ac:dyDescent="0.3">
      <c r="A2595" s="503" t="s">
        <v>5539</v>
      </c>
      <c r="B2595" s="574" t="s">
        <v>6864</v>
      </c>
      <c r="C2595" s="118" t="s">
        <v>3518</v>
      </c>
      <c r="D2595" s="118" t="s">
        <v>6865</v>
      </c>
      <c r="E2595" s="46">
        <v>1300</v>
      </c>
      <c r="F2595" s="301">
        <v>1300</v>
      </c>
    </row>
    <row r="2596" spans="1:6" s="411" customFormat="1" ht="37.5" x14ac:dyDescent="0.3">
      <c r="A2596" s="503"/>
      <c r="B2596" s="574"/>
      <c r="C2596" s="118" t="s">
        <v>6865</v>
      </c>
      <c r="D2596" s="118" t="s">
        <v>6866</v>
      </c>
      <c r="E2596" s="46">
        <v>900</v>
      </c>
      <c r="F2596" s="301">
        <v>900</v>
      </c>
    </row>
    <row r="2597" spans="1:6" s="411" customFormat="1" ht="37.5" x14ac:dyDescent="0.3">
      <c r="A2597" s="503"/>
      <c r="B2597" s="574"/>
      <c r="C2597" s="118" t="s">
        <v>6866</v>
      </c>
      <c r="D2597" s="118" t="s">
        <v>6867</v>
      </c>
      <c r="E2597" s="46">
        <v>950</v>
      </c>
      <c r="F2597" s="301">
        <v>950</v>
      </c>
    </row>
    <row r="2598" spans="1:6" s="411" customFormat="1" ht="37.5" x14ac:dyDescent="0.3">
      <c r="A2598" s="503" t="s">
        <v>6868</v>
      </c>
      <c r="B2598" s="574" t="s">
        <v>6869</v>
      </c>
      <c r="C2598" s="118" t="s">
        <v>3518</v>
      </c>
      <c r="D2598" s="118" t="s">
        <v>6870</v>
      </c>
      <c r="E2598" s="46">
        <v>1300</v>
      </c>
      <c r="F2598" s="301">
        <v>1300</v>
      </c>
    </row>
    <row r="2599" spans="1:6" s="411" customFormat="1" ht="37.5" x14ac:dyDescent="0.3">
      <c r="A2599" s="503"/>
      <c r="B2599" s="574"/>
      <c r="C2599" s="118" t="s">
        <v>6871</v>
      </c>
      <c r="D2599" s="118" t="s">
        <v>6010</v>
      </c>
      <c r="E2599" s="46"/>
      <c r="F2599" s="301">
        <v>1000</v>
      </c>
    </row>
    <row r="2600" spans="1:6" s="293" customFormat="1" x14ac:dyDescent="0.2">
      <c r="A2600" s="23" t="s">
        <v>5540</v>
      </c>
      <c r="B2600" s="21" t="s">
        <v>6872</v>
      </c>
      <c r="C2600" s="574" t="s">
        <v>6873</v>
      </c>
      <c r="D2600" s="574"/>
      <c r="E2600" s="19"/>
      <c r="F2600" s="301">
        <v>3000</v>
      </c>
    </row>
  </sheetData>
  <mergeCells count="1804">
    <mergeCell ref="A2575:A2576"/>
    <mergeCell ref="B2575:B2576"/>
    <mergeCell ref="A2577:A2578"/>
    <mergeCell ref="B2577:B2578"/>
    <mergeCell ref="A2569:A2570"/>
    <mergeCell ref="B2569:B2570"/>
    <mergeCell ref="C2600:D2600"/>
    <mergeCell ref="A2586:A2589"/>
    <mergeCell ref="B2586:B2589"/>
    <mergeCell ref="C2593:D2593"/>
    <mergeCell ref="C2594:D2594"/>
    <mergeCell ref="A2595:A2597"/>
    <mergeCell ref="B2595:B2597"/>
    <mergeCell ref="A2598:A2599"/>
    <mergeCell ref="B2598:B2599"/>
    <mergeCell ref="A2580:A2582"/>
    <mergeCell ref="B2580:B2582"/>
    <mergeCell ref="A2583:A2585"/>
    <mergeCell ref="B2583:B2585"/>
    <mergeCell ref="C2571:D2571"/>
    <mergeCell ref="A2572:A2574"/>
    <mergeCell ref="B2572:B2574"/>
    <mergeCell ref="C2561:D2561"/>
    <mergeCell ref="C2563:D2563"/>
    <mergeCell ref="A2565:A2568"/>
    <mergeCell ref="B2565:B2568"/>
    <mergeCell ref="A2023:A2024"/>
    <mergeCell ref="B2023:B2024"/>
    <mergeCell ref="C2555:D2555"/>
    <mergeCell ref="A2557:A2559"/>
    <mergeCell ref="B2557:B2559"/>
    <mergeCell ref="C2560:D2560"/>
    <mergeCell ref="C2513:C2515"/>
    <mergeCell ref="D2513:D2515"/>
    <mergeCell ref="A2500:A2518"/>
    <mergeCell ref="B2500:B2518"/>
    <mergeCell ref="A2544:A2545"/>
    <mergeCell ref="B2544:B2545"/>
    <mergeCell ref="C2544:C2545"/>
    <mergeCell ref="D2544:D2545"/>
    <mergeCell ref="D2522:D2527"/>
    <mergeCell ref="C2531:C2532"/>
    <mergeCell ref="D2531:D2532"/>
    <mergeCell ref="B2447:B2448"/>
    <mergeCell ref="A2447:A2448"/>
    <mergeCell ref="A2468:A2469"/>
    <mergeCell ref="A2550:A2553"/>
    <mergeCell ref="B2550:B2553"/>
    <mergeCell ref="B2521:B2528"/>
    <mergeCell ref="A2530:A2532"/>
    <mergeCell ref="B2530:B2532"/>
    <mergeCell ref="B2533:B2534"/>
    <mergeCell ref="A2533:A2534"/>
    <mergeCell ref="A2521:A2528"/>
    <mergeCell ref="A2008:A2009"/>
    <mergeCell ref="B2008:B2009"/>
    <mergeCell ref="A1981:A1984"/>
    <mergeCell ref="B1981:B1984"/>
    <mergeCell ref="A1985:A1986"/>
    <mergeCell ref="B1985:B1986"/>
    <mergeCell ref="A1989:A1990"/>
    <mergeCell ref="B1989:B1990"/>
    <mergeCell ref="A2004:A2005"/>
    <mergeCell ref="C2008:D2008"/>
    <mergeCell ref="C2009:D2009"/>
    <mergeCell ref="A1987:A1988"/>
    <mergeCell ref="B1987:B1988"/>
    <mergeCell ref="A1994:A1999"/>
    <mergeCell ref="B1994:B1999"/>
    <mergeCell ref="A1971:A1978"/>
    <mergeCell ref="B1971:B1978"/>
    <mergeCell ref="A2002:A2003"/>
    <mergeCell ref="B2002:B2003"/>
    <mergeCell ref="C2002:D2002"/>
    <mergeCell ref="C2006:D2006"/>
    <mergeCell ref="C2007:D2007"/>
    <mergeCell ref="A2542:A2543"/>
    <mergeCell ref="B2542:B2543"/>
    <mergeCell ref="E2019:E2020"/>
    <mergeCell ref="A2021:A2022"/>
    <mergeCell ref="B2021:B2022"/>
    <mergeCell ref="C2537:C2538"/>
    <mergeCell ref="D2537:D2538"/>
    <mergeCell ref="A2535:A2536"/>
    <mergeCell ref="B2535:B2536"/>
    <mergeCell ref="A2537:A2538"/>
    <mergeCell ref="B2537:B2538"/>
    <mergeCell ref="A2540:A2541"/>
    <mergeCell ref="B2540:B2541"/>
    <mergeCell ref="D2508:D2510"/>
    <mergeCell ref="C2511:C2512"/>
    <mergeCell ref="D2511:D2512"/>
    <mergeCell ref="C2522:C2527"/>
    <mergeCell ref="A2011:A2020"/>
    <mergeCell ref="B2011:B2020"/>
    <mergeCell ref="C2019:C2020"/>
    <mergeCell ref="D2019:D2020"/>
    <mergeCell ref="C2516:C2518"/>
    <mergeCell ref="D2516:D2518"/>
    <mergeCell ref="E2516:E2518"/>
    <mergeCell ref="C2472:D2472"/>
    <mergeCell ref="C2473:D2473"/>
    <mergeCell ref="C2474:D2474"/>
    <mergeCell ref="E2502:E2507"/>
    <mergeCell ref="C2508:C2510"/>
    <mergeCell ref="A2442:A2444"/>
    <mergeCell ref="B2442:B2444"/>
    <mergeCell ref="C2442:C2443"/>
    <mergeCell ref="E2146:E2147"/>
    <mergeCell ref="E2143:E2144"/>
    <mergeCell ref="E2065:E2066"/>
    <mergeCell ref="E2417:E2420"/>
    <mergeCell ref="E2411:E2412"/>
    <mergeCell ref="E2544:E2545"/>
    <mergeCell ref="E2522:E2527"/>
    <mergeCell ref="E2537:E2538"/>
    <mergeCell ref="E2508:E2510"/>
    <mergeCell ref="E2511:E2512"/>
    <mergeCell ref="E2513:E2515"/>
    <mergeCell ref="E2531:E2532"/>
    <mergeCell ref="E2413:E2414"/>
    <mergeCell ref="E2269:E2270"/>
    <mergeCell ref="E2033:E2035"/>
    <mergeCell ref="E2053:E2055"/>
    <mergeCell ref="E2132:E2137"/>
    <mergeCell ref="D2442:D2443"/>
    <mergeCell ref="E2442:E2443"/>
    <mergeCell ref="C2451:D2451"/>
    <mergeCell ref="A2458:A2459"/>
    <mergeCell ref="B2458:B2459"/>
    <mergeCell ref="A2460:A2461"/>
    <mergeCell ref="B2460:B2461"/>
    <mergeCell ref="A2483:A2484"/>
    <mergeCell ref="B2483:B2484"/>
    <mergeCell ref="C2502:C2507"/>
    <mergeCell ref="D2502:D2507"/>
    <mergeCell ref="B2468:B2469"/>
    <mergeCell ref="C2500:C2501"/>
    <mergeCell ref="D2500:D2501"/>
    <mergeCell ref="E2500:E2501"/>
    <mergeCell ref="C2411:C2412"/>
    <mergeCell ref="D2411:D2412"/>
    <mergeCell ref="B2416:B2420"/>
    <mergeCell ref="C2417:C2420"/>
    <mergeCell ref="D2417:D2420"/>
    <mergeCell ref="B2434:B2435"/>
    <mergeCell ref="A2436:A2438"/>
    <mergeCell ref="B2436:B2438"/>
    <mergeCell ref="A2422:A2425"/>
    <mergeCell ref="B2422:B2425"/>
    <mergeCell ref="B2431:B2432"/>
    <mergeCell ref="A2431:A2432"/>
    <mergeCell ref="C2413:C2414"/>
    <mergeCell ref="D2413:D2414"/>
    <mergeCell ref="C2437:C2438"/>
    <mergeCell ref="D2437:D2438"/>
    <mergeCell ref="E2437:E2438"/>
    <mergeCell ref="B2427:B2429"/>
    <mergeCell ref="A2427:A2429"/>
    <mergeCell ref="A2329:A2330"/>
    <mergeCell ref="B2329:B2330"/>
    <mergeCell ref="A2332:A2334"/>
    <mergeCell ref="B2332:B2334"/>
    <mergeCell ref="A2321:A2328"/>
    <mergeCell ref="B2321:B2328"/>
    <mergeCell ref="A2344:A2347"/>
    <mergeCell ref="B2344:B2347"/>
    <mergeCell ref="B2439:B2440"/>
    <mergeCell ref="A2439:A2440"/>
    <mergeCell ref="A2410:A2415"/>
    <mergeCell ref="B2410:B2415"/>
    <mergeCell ref="B2337:B2338"/>
    <mergeCell ref="A2337:A2338"/>
    <mergeCell ref="A2394:A2395"/>
    <mergeCell ref="B2394:B2395"/>
    <mergeCell ref="A2380:A2381"/>
    <mergeCell ref="B2380:B2381"/>
    <mergeCell ref="A2416:A2420"/>
    <mergeCell ref="A2434:A2435"/>
    <mergeCell ref="C2407:D2407"/>
    <mergeCell ref="B2369:B2370"/>
    <mergeCell ref="A2369:A2370"/>
    <mergeCell ref="B2371:B2374"/>
    <mergeCell ref="A2371:A2374"/>
    <mergeCell ref="C2381:D2381"/>
    <mergeCell ref="B2339:B2340"/>
    <mergeCell ref="A2339:A2340"/>
    <mergeCell ref="B2341:B2343"/>
    <mergeCell ref="A2341:A2343"/>
    <mergeCell ref="B2361:B2362"/>
    <mergeCell ref="B2396:B2398"/>
    <mergeCell ref="A2396:A2398"/>
    <mergeCell ref="B2399:B2406"/>
    <mergeCell ref="A2399:A2406"/>
    <mergeCell ref="C2376:D2376"/>
    <mergeCell ref="A2377:A2378"/>
    <mergeCell ref="B2377:B2378"/>
    <mergeCell ref="A2364:A2365"/>
    <mergeCell ref="B2364:B2365"/>
    <mergeCell ref="C2364:D2364"/>
    <mergeCell ref="C2365:D2365"/>
    <mergeCell ref="C2356:D2356"/>
    <mergeCell ref="A2361:A2362"/>
    <mergeCell ref="B2358:B2360"/>
    <mergeCell ref="A2358:A2360"/>
    <mergeCell ref="B2287:B2290"/>
    <mergeCell ref="A2287:A2290"/>
    <mergeCell ref="A2291:A2302"/>
    <mergeCell ref="B2291:B2302"/>
    <mergeCell ref="C2252:D2252"/>
    <mergeCell ref="A2253:A2255"/>
    <mergeCell ref="B2253:B2255"/>
    <mergeCell ref="A2309:A2316"/>
    <mergeCell ref="B2309:B2316"/>
    <mergeCell ref="C2286:D2286"/>
    <mergeCell ref="D2301:D2302"/>
    <mergeCell ref="C2301:C2302"/>
    <mergeCell ref="D2297:D2298"/>
    <mergeCell ref="C2297:C2298"/>
    <mergeCell ref="A2283:A2285"/>
    <mergeCell ref="B2283:B2285"/>
    <mergeCell ref="A2307:A2308"/>
    <mergeCell ref="B2303:B2306"/>
    <mergeCell ref="A2303:A2306"/>
    <mergeCell ref="B2307:B2308"/>
    <mergeCell ref="C2249:D2249"/>
    <mergeCell ref="A2241:A2245"/>
    <mergeCell ref="B2241:B2245"/>
    <mergeCell ref="A2246:A2247"/>
    <mergeCell ref="B2246:B2247"/>
    <mergeCell ref="A2269:A2273"/>
    <mergeCell ref="B2269:B2273"/>
    <mergeCell ref="C2269:C2270"/>
    <mergeCell ref="D2269:D2270"/>
    <mergeCell ref="A2250:A2251"/>
    <mergeCell ref="B2250:B2251"/>
    <mergeCell ref="A2256:A2263"/>
    <mergeCell ref="B2256:B2263"/>
    <mergeCell ref="B2274:B2278"/>
    <mergeCell ref="A2274:A2278"/>
    <mergeCell ref="B2279:B2282"/>
    <mergeCell ref="A2279:A2282"/>
    <mergeCell ref="A2208:A2210"/>
    <mergeCell ref="B2208:B2210"/>
    <mergeCell ref="C2208:C2210"/>
    <mergeCell ref="D2208:D2210"/>
    <mergeCell ref="E2208:E2210"/>
    <mergeCell ref="C2236:D2236"/>
    <mergeCell ref="C2238:D2238"/>
    <mergeCell ref="B2229:B2235"/>
    <mergeCell ref="A2229:A2235"/>
    <mergeCell ref="A2212:A2213"/>
    <mergeCell ref="B2212:B2213"/>
    <mergeCell ref="C2228:D2228"/>
    <mergeCell ref="A2223:A2224"/>
    <mergeCell ref="B2223:B2224"/>
    <mergeCell ref="C2225:D2225"/>
    <mergeCell ref="B2215:B2220"/>
    <mergeCell ref="A2226:A2227"/>
    <mergeCell ref="B2226:B2227"/>
    <mergeCell ref="C2219:C2220"/>
    <mergeCell ref="D2219:D2220"/>
    <mergeCell ref="E2219:E2220"/>
    <mergeCell ref="A2215:A2220"/>
    <mergeCell ref="A2221:A2222"/>
    <mergeCell ref="B2221:B2222"/>
    <mergeCell ref="B2164:B2165"/>
    <mergeCell ref="A2203:A2207"/>
    <mergeCell ref="B2203:B2207"/>
    <mergeCell ref="C2204:C2206"/>
    <mergeCell ref="D2204:D2206"/>
    <mergeCell ref="E2204:E2206"/>
    <mergeCell ref="A2175:A2176"/>
    <mergeCell ref="B2175:B2176"/>
    <mergeCell ref="A2179:A2181"/>
    <mergeCell ref="B2179:B2181"/>
    <mergeCell ref="C2179:C2180"/>
    <mergeCell ref="D2179:D2180"/>
    <mergeCell ref="C2184:C2185"/>
    <mergeCell ref="D2184:D2185"/>
    <mergeCell ref="A2194:A2195"/>
    <mergeCell ref="B2194:B2195"/>
    <mergeCell ref="C2194:C2195"/>
    <mergeCell ref="D2194:D2195"/>
    <mergeCell ref="E2194:E2195"/>
    <mergeCell ref="C2189:C2190"/>
    <mergeCell ref="D2189:D2190"/>
    <mergeCell ref="E2189:E2190"/>
    <mergeCell ref="B2188:B2190"/>
    <mergeCell ref="A2188:A2190"/>
    <mergeCell ref="A2148:A2152"/>
    <mergeCell ref="B2148:B2152"/>
    <mergeCell ref="C2148:C2149"/>
    <mergeCell ref="D2148:D2149"/>
    <mergeCell ref="E2148:E2149"/>
    <mergeCell ref="A2154:A2156"/>
    <mergeCell ref="B2154:B2156"/>
    <mergeCell ref="C2154:C2155"/>
    <mergeCell ref="D2154:D2155"/>
    <mergeCell ref="E2154:E2155"/>
    <mergeCell ref="F2154:F2155"/>
    <mergeCell ref="A2169:A2171"/>
    <mergeCell ref="B2169:B2171"/>
    <mergeCell ref="B2184:B2187"/>
    <mergeCell ref="A2184:A2187"/>
    <mergeCell ref="E2184:E2185"/>
    <mergeCell ref="E2179:E2180"/>
    <mergeCell ref="D2157:D2158"/>
    <mergeCell ref="C2157:C2158"/>
    <mergeCell ref="F2157:F2158"/>
    <mergeCell ref="A2182:A2183"/>
    <mergeCell ref="B2182:B2183"/>
    <mergeCell ref="A2166:A2168"/>
    <mergeCell ref="B2166:B2168"/>
    <mergeCell ref="C2166:D2168"/>
    <mergeCell ref="E2166:E2168"/>
    <mergeCell ref="F2166:F2168"/>
    <mergeCell ref="A2157:A2160"/>
    <mergeCell ref="B2157:B2160"/>
    <mergeCell ref="A2161:A2163"/>
    <mergeCell ref="B2161:B2163"/>
    <mergeCell ref="A2164:A2165"/>
    <mergeCell ref="C2146:C2147"/>
    <mergeCell ref="A2143:A2147"/>
    <mergeCell ref="B2143:B2147"/>
    <mergeCell ref="C2143:C2144"/>
    <mergeCell ref="D2143:D2144"/>
    <mergeCell ref="D2146:D2147"/>
    <mergeCell ref="A2040:A2047"/>
    <mergeCell ref="B2040:B2047"/>
    <mergeCell ref="C2040:C2041"/>
    <mergeCell ref="D2040:D2041"/>
    <mergeCell ref="E2040:E2041"/>
    <mergeCell ref="A2060:A2062"/>
    <mergeCell ref="B2060:B2062"/>
    <mergeCell ref="F2146:F2147"/>
    <mergeCell ref="F2065:F2066"/>
    <mergeCell ref="F2056:F2057"/>
    <mergeCell ref="A2056:A2059"/>
    <mergeCell ref="B2056:B2059"/>
    <mergeCell ref="C2056:C2057"/>
    <mergeCell ref="A2052:A2055"/>
    <mergeCell ref="B2052:B2055"/>
    <mergeCell ref="C2053:C2055"/>
    <mergeCell ref="D2053:D2055"/>
    <mergeCell ref="C2042:C2045"/>
    <mergeCell ref="D2042:D2045"/>
    <mergeCell ref="E2042:E2045"/>
    <mergeCell ref="A2118:A2119"/>
    <mergeCell ref="B2118:B2119"/>
    <mergeCell ref="A2122:A2123"/>
    <mergeCell ref="B2122:B2123"/>
    <mergeCell ref="C2085:D2085"/>
    <mergeCell ref="A2070:A2072"/>
    <mergeCell ref="F1870:F1871"/>
    <mergeCell ref="A1949:A1959"/>
    <mergeCell ref="B1949:B1959"/>
    <mergeCell ref="A1960:A1961"/>
    <mergeCell ref="B1960:B1961"/>
    <mergeCell ref="A1962:A1964"/>
    <mergeCell ref="B1962:B1964"/>
    <mergeCell ref="C1962:D1962"/>
    <mergeCell ref="A1979:A1980"/>
    <mergeCell ref="B1979:B1980"/>
    <mergeCell ref="C1992:D1992"/>
    <mergeCell ref="C1983:C1984"/>
    <mergeCell ref="D1983:D1984"/>
    <mergeCell ref="E1983:E1984"/>
    <mergeCell ref="C2000:D2000"/>
    <mergeCell ref="C2001:D2001"/>
    <mergeCell ref="C1892:C1893"/>
    <mergeCell ref="C1928:D1928"/>
    <mergeCell ref="A1869:A1871"/>
    <mergeCell ref="A1914:A1918"/>
    <mergeCell ref="E1890:E1891"/>
    <mergeCell ref="E1883:E1884"/>
    <mergeCell ref="F2019:F2020"/>
    <mergeCell ref="A1939:A1941"/>
    <mergeCell ref="B1939:B1941"/>
    <mergeCell ref="A1942:A1943"/>
    <mergeCell ref="B1942:B1943"/>
    <mergeCell ref="A1944:A1945"/>
    <mergeCell ref="B1944:B1945"/>
    <mergeCell ref="A1947:A1948"/>
    <mergeCell ref="B1947:B1948"/>
    <mergeCell ref="A2048:A2049"/>
    <mergeCell ref="D1890:D1891"/>
    <mergeCell ref="A2138:A2141"/>
    <mergeCell ref="B2138:B2141"/>
    <mergeCell ref="F2132:F2137"/>
    <mergeCell ref="A2132:A2137"/>
    <mergeCell ref="B2132:B2137"/>
    <mergeCell ref="D1892:D1893"/>
    <mergeCell ref="E1892:E1893"/>
    <mergeCell ref="F1890:F1891"/>
    <mergeCell ref="F1892:F1893"/>
    <mergeCell ref="B2124:B2129"/>
    <mergeCell ref="A2124:A2129"/>
    <mergeCell ref="B1905:B1908"/>
    <mergeCell ref="A2109:A2113"/>
    <mergeCell ref="B2109:B2113"/>
    <mergeCell ref="A2115:A2117"/>
    <mergeCell ref="B2115:B2117"/>
    <mergeCell ref="C2100:D2100"/>
    <mergeCell ref="C2103:D2103"/>
    <mergeCell ref="C2107:D2107"/>
    <mergeCell ref="A2130:A2131"/>
    <mergeCell ref="B2130:B2131"/>
    <mergeCell ref="B2070:B2072"/>
    <mergeCell ref="A2074:A2075"/>
    <mergeCell ref="B2074:B2075"/>
    <mergeCell ref="C1963:D1963"/>
    <mergeCell ref="C1964:D1964"/>
    <mergeCell ref="C1965:D1965"/>
    <mergeCell ref="A1967:A1969"/>
    <mergeCell ref="B1967:B1969"/>
    <mergeCell ref="A1930:A1938"/>
    <mergeCell ref="B1930:B1938"/>
    <mergeCell ref="C2132:C2137"/>
    <mergeCell ref="D2132:D2137"/>
    <mergeCell ref="A1862:A1865"/>
    <mergeCell ref="E1872:E1873"/>
    <mergeCell ref="E1879:E1881"/>
    <mergeCell ref="F1883:F1884"/>
    <mergeCell ref="D1872:D1873"/>
    <mergeCell ref="C1883:C1884"/>
    <mergeCell ref="D1883:D1884"/>
    <mergeCell ref="A1899:A1901"/>
    <mergeCell ref="A1905:A1908"/>
    <mergeCell ref="A1888:A1895"/>
    <mergeCell ref="B1882:B1885"/>
    <mergeCell ref="C1896:D1896"/>
    <mergeCell ref="C1897:D1897"/>
    <mergeCell ref="B1899:B1901"/>
    <mergeCell ref="B1888:B1895"/>
    <mergeCell ref="A2081:A2082"/>
    <mergeCell ref="B2081:B2082"/>
    <mergeCell ref="A2065:A2066"/>
    <mergeCell ref="B2065:B2066"/>
    <mergeCell ref="C2065:C2066"/>
    <mergeCell ref="D2065:D2066"/>
    <mergeCell ref="B2048:B2049"/>
    <mergeCell ref="D2056:D2057"/>
    <mergeCell ref="E2056:E2057"/>
    <mergeCell ref="B2004:B2005"/>
    <mergeCell ref="A1314:A1316"/>
    <mergeCell ref="B1314:B1316"/>
    <mergeCell ref="C1314:C1316"/>
    <mergeCell ref="D1314:D1316"/>
    <mergeCell ref="F1314:F1316"/>
    <mergeCell ref="E1329:E1330"/>
    <mergeCell ref="A1329:A1330"/>
    <mergeCell ref="B1329:B1330"/>
    <mergeCell ref="C1329:C1330"/>
    <mergeCell ref="D1329:D1330"/>
    <mergeCell ref="F1332:F1333"/>
    <mergeCell ref="A1866:A1868"/>
    <mergeCell ref="A1872:A1875"/>
    <mergeCell ref="A1882:A1885"/>
    <mergeCell ref="A1877:A1881"/>
    <mergeCell ref="B1866:B1868"/>
    <mergeCell ref="C1870:C1871"/>
    <mergeCell ref="C1872:C1873"/>
    <mergeCell ref="B1869:B1871"/>
    <mergeCell ref="A1317:A1319"/>
    <mergeCell ref="B1317:B1319"/>
    <mergeCell ref="C1890:C1891"/>
    <mergeCell ref="C1920:D1920"/>
    <mergeCell ref="B1914:B1918"/>
    <mergeCell ref="A2037:A2039"/>
    <mergeCell ref="B2037:B2039"/>
    <mergeCell ref="A2032:A2036"/>
    <mergeCell ref="B2032:B2036"/>
    <mergeCell ref="C2033:C2035"/>
    <mergeCell ref="D2033:D2035"/>
    <mergeCell ref="A1326:A1327"/>
    <mergeCell ref="B1326:B1327"/>
    <mergeCell ref="C1323:C1324"/>
    <mergeCell ref="D1323:D1324"/>
    <mergeCell ref="E1323:E1324"/>
    <mergeCell ref="A1320:A1321"/>
    <mergeCell ref="B1320:B1321"/>
    <mergeCell ref="A1323:A1324"/>
    <mergeCell ref="B1323:B1324"/>
    <mergeCell ref="C1317:C1319"/>
    <mergeCell ref="D1317:D1319"/>
    <mergeCell ref="E1317:E1319"/>
    <mergeCell ref="F1317:F1319"/>
    <mergeCell ref="D1870:D1871"/>
    <mergeCell ref="B1877:B1881"/>
    <mergeCell ref="F1872:F1873"/>
    <mergeCell ref="E1870:E1871"/>
    <mergeCell ref="D1879:D1881"/>
    <mergeCell ref="B1862:B1865"/>
    <mergeCell ref="B1872:B1875"/>
    <mergeCell ref="C1879:C1881"/>
    <mergeCell ref="F1329:F1330"/>
    <mergeCell ref="F1323:F1324"/>
    <mergeCell ref="F1341:F1342"/>
    <mergeCell ref="F1335:F1336"/>
    <mergeCell ref="B1346:B1347"/>
    <mergeCell ref="C1367:D1367"/>
    <mergeCell ref="B1353:B1354"/>
    <mergeCell ref="B1373:B1378"/>
    <mergeCell ref="C1375:C1377"/>
    <mergeCell ref="D1375:D1377"/>
    <mergeCell ref="E1375:E1377"/>
    <mergeCell ref="A1343:A1345"/>
    <mergeCell ref="B1343:B1345"/>
    <mergeCell ref="C1343:C1344"/>
    <mergeCell ref="D1343:D1344"/>
    <mergeCell ref="E1343:E1344"/>
    <mergeCell ref="C1337:D1337"/>
    <mergeCell ref="A1341:A1342"/>
    <mergeCell ref="B1341:B1342"/>
    <mergeCell ref="C1341:C1342"/>
    <mergeCell ref="D1341:D1342"/>
    <mergeCell ref="E1341:E1342"/>
    <mergeCell ref="A1335:A1339"/>
    <mergeCell ref="B1335:B1339"/>
    <mergeCell ref="C1335:D1336"/>
    <mergeCell ref="E1335:E1336"/>
    <mergeCell ref="A1331:A1333"/>
    <mergeCell ref="B1331:B1333"/>
    <mergeCell ref="C1332:C1333"/>
    <mergeCell ref="D1332:D1333"/>
    <mergeCell ref="E1332:E1333"/>
    <mergeCell ref="E1303:E1304"/>
    <mergeCell ref="A1299:A1300"/>
    <mergeCell ref="B1299:B1300"/>
    <mergeCell ref="C1299:C1300"/>
    <mergeCell ref="D1299:D1300"/>
    <mergeCell ref="E1299:E1300"/>
    <mergeCell ref="A1292:A1294"/>
    <mergeCell ref="B1292:B1294"/>
    <mergeCell ref="C1292:C1294"/>
    <mergeCell ref="D1292:D1294"/>
    <mergeCell ref="A1366:A1367"/>
    <mergeCell ref="B1366:B1367"/>
    <mergeCell ref="C1366:D1366"/>
    <mergeCell ref="E1314:E1316"/>
    <mergeCell ref="E1292:E1294"/>
    <mergeCell ref="F1343:F1344"/>
    <mergeCell ref="C1368:D1368"/>
    <mergeCell ref="B1349:B1350"/>
    <mergeCell ref="A1349:A1350"/>
    <mergeCell ref="B1351:B1352"/>
    <mergeCell ref="A1351:A1352"/>
    <mergeCell ref="F1364:F1365"/>
    <mergeCell ref="A1361:A1362"/>
    <mergeCell ref="B1361:B1362"/>
    <mergeCell ref="C1359:D1359"/>
    <mergeCell ref="A1364:A1365"/>
    <mergeCell ref="B1364:B1365"/>
    <mergeCell ref="C1364:D1365"/>
    <mergeCell ref="E1364:E1365"/>
    <mergeCell ref="A1353:A1354"/>
    <mergeCell ref="A1356:A1357"/>
    <mergeCell ref="B1356:B1357"/>
    <mergeCell ref="C1345:D1345"/>
    <mergeCell ref="A1346:A1347"/>
    <mergeCell ref="C1289:D1289"/>
    <mergeCell ref="C1236:D1236"/>
    <mergeCell ref="C1243:D1243"/>
    <mergeCell ref="C1254:D1254"/>
    <mergeCell ref="C1255:D1255"/>
    <mergeCell ref="A1246:A1249"/>
    <mergeCell ref="B1246:B1249"/>
    <mergeCell ref="A1256:A1259"/>
    <mergeCell ref="A1260:A1274"/>
    <mergeCell ref="A1275:A1285"/>
    <mergeCell ref="A1252:A1255"/>
    <mergeCell ref="B1256:B1259"/>
    <mergeCell ref="B1260:B1274"/>
    <mergeCell ref="B1275:B1285"/>
    <mergeCell ref="A1310:A1311"/>
    <mergeCell ref="B1310:B1311"/>
    <mergeCell ref="A1306:A1307"/>
    <mergeCell ref="B1306:B1307"/>
    <mergeCell ref="A1303:A1304"/>
    <mergeCell ref="B1303:B1304"/>
    <mergeCell ref="C1303:C1304"/>
    <mergeCell ref="D1303:D1304"/>
    <mergeCell ref="A1221:A1223"/>
    <mergeCell ref="B1221:B1223"/>
    <mergeCell ref="A1226:A1227"/>
    <mergeCell ref="B1226:B1227"/>
    <mergeCell ref="A1224:A1225"/>
    <mergeCell ref="A1211:A1212"/>
    <mergeCell ref="B1211:B1212"/>
    <mergeCell ref="A1213:A1215"/>
    <mergeCell ref="B1213:B1215"/>
    <mergeCell ref="A1216:A1218"/>
    <mergeCell ref="B1216:B1218"/>
    <mergeCell ref="B1224:B1225"/>
    <mergeCell ref="A1232:A1233"/>
    <mergeCell ref="B1232:B1233"/>
    <mergeCell ref="A1235:A1245"/>
    <mergeCell ref="B1235:B1245"/>
    <mergeCell ref="A1286:A1287"/>
    <mergeCell ref="B1286:B1287"/>
    <mergeCell ref="F1176:F1178"/>
    <mergeCell ref="A1175:A1178"/>
    <mergeCell ref="B1175:B1178"/>
    <mergeCell ref="C1176:C1178"/>
    <mergeCell ref="D1176:D1178"/>
    <mergeCell ref="E1176:E1178"/>
    <mergeCell ref="C1182:D1182"/>
    <mergeCell ref="A1193:A1195"/>
    <mergeCell ref="B1193:B1195"/>
    <mergeCell ref="A1198:A1200"/>
    <mergeCell ref="B1198:B1200"/>
    <mergeCell ref="A1201:A1209"/>
    <mergeCell ref="B1201:B1209"/>
    <mergeCell ref="C1183:D1183"/>
    <mergeCell ref="A1184:A1185"/>
    <mergeCell ref="B1184:B1185"/>
    <mergeCell ref="A1187:A1189"/>
    <mergeCell ref="B1187:B1189"/>
    <mergeCell ref="A1190:A1191"/>
    <mergeCell ref="B1190:B1191"/>
    <mergeCell ref="E1159:E1160"/>
    <mergeCell ref="A1147:A1148"/>
    <mergeCell ref="B1147:B1148"/>
    <mergeCell ref="A1149:A1150"/>
    <mergeCell ref="B1149:B1150"/>
    <mergeCell ref="F1159:F1160"/>
    <mergeCell ref="A1163:A1164"/>
    <mergeCell ref="B1163:B1164"/>
    <mergeCell ref="C1163:C1164"/>
    <mergeCell ref="D1163:D1164"/>
    <mergeCell ref="E1163:E1164"/>
    <mergeCell ref="A1166:A1167"/>
    <mergeCell ref="B1166:B1167"/>
    <mergeCell ref="A1170:A1171"/>
    <mergeCell ref="B1170:B1171"/>
    <mergeCell ref="A1173:A1174"/>
    <mergeCell ref="B1173:B1174"/>
    <mergeCell ref="F1163:F1164"/>
    <mergeCell ref="C1139:D1139"/>
    <mergeCell ref="A1140:A1141"/>
    <mergeCell ref="B1140:B1141"/>
    <mergeCell ref="A1143:A1144"/>
    <mergeCell ref="B1143:B1144"/>
    <mergeCell ref="A1129:A1134"/>
    <mergeCell ref="B1129:B1134"/>
    <mergeCell ref="A1124:A1126"/>
    <mergeCell ref="B1124:B1126"/>
    <mergeCell ref="A1127:A1128"/>
    <mergeCell ref="B1127:B1128"/>
    <mergeCell ref="A1152:A1154"/>
    <mergeCell ref="B1152:B1154"/>
    <mergeCell ref="A1157:A1161"/>
    <mergeCell ref="B1157:B1161"/>
    <mergeCell ref="C1159:C1160"/>
    <mergeCell ref="D1159:D1160"/>
    <mergeCell ref="A1106:A1107"/>
    <mergeCell ref="B1106:B1107"/>
    <mergeCell ref="A1099:A1100"/>
    <mergeCell ref="B1099:B1100"/>
    <mergeCell ref="C1099:C1100"/>
    <mergeCell ref="D1099:D1100"/>
    <mergeCell ref="E1099:E1100"/>
    <mergeCell ref="F1119:F1120"/>
    <mergeCell ref="A1119:A1121"/>
    <mergeCell ref="B1119:B1121"/>
    <mergeCell ref="C1119:C1120"/>
    <mergeCell ref="D1119:D1120"/>
    <mergeCell ref="E1119:E1120"/>
    <mergeCell ref="A1112:A1116"/>
    <mergeCell ref="B1112:B1116"/>
    <mergeCell ref="A1117:A1118"/>
    <mergeCell ref="B1117:B1118"/>
    <mergeCell ref="A1094:A1095"/>
    <mergeCell ref="B1094:B1095"/>
    <mergeCell ref="A1097:A1098"/>
    <mergeCell ref="B1097:B1098"/>
    <mergeCell ref="F1092:F1093"/>
    <mergeCell ref="C1092:C1093"/>
    <mergeCell ref="D1092:D1093"/>
    <mergeCell ref="E1092:E1093"/>
    <mergeCell ref="A1087:A1090"/>
    <mergeCell ref="B1087:B1090"/>
    <mergeCell ref="A1091:A1093"/>
    <mergeCell ref="B1091:B1093"/>
    <mergeCell ref="F1099:F1100"/>
    <mergeCell ref="A1104:A1105"/>
    <mergeCell ref="B1104:B1105"/>
    <mergeCell ref="C1104:C1105"/>
    <mergeCell ref="D1104:D1105"/>
    <mergeCell ref="E1104:E1105"/>
    <mergeCell ref="F1104:F1105"/>
    <mergeCell ref="A1069:A1071"/>
    <mergeCell ref="B1069:B1071"/>
    <mergeCell ref="C1069:C1071"/>
    <mergeCell ref="D1069:D1071"/>
    <mergeCell ref="A1373:A1378"/>
    <mergeCell ref="E1076:E1077"/>
    <mergeCell ref="C1073:C1074"/>
    <mergeCell ref="D1073:D1074"/>
    <mergeCell ref="E1073:E1074"/>
    <mergeCell ref="A1073:A1075"/>
    <mergeCell ref="B1073:B1075"/>
    <mergeCell ref="F1076:F1077"/>
    <mergeCell ref="A1076:A1077"/>
    <mergeCell ref="B1076:B1077"/>
    <mergeCell ref="C1076:C1077"/>
    <mergeCell ref="D1076:D1077"/>
    <mergeCell ref="D2:F2"/>
    <mergeCell ref="B1067:B1068"/>
    <mergeCell ref="A1067:A1068"/>
    <mergeCell ref="F1073:F1074"/>
    <mergeCell ref="F1069:F1071"/>
    <mergeCell ref="E1069:E1071"/>
    <mergeCell ref="B1063:B1065"/>
    <mergeCell ref="C1063:C1065"/>
    <mergeCell ref="D1063:D1065"/>
    <mergeCell ref="E1063:E1065"/>
    <mergeCell ref="A1063:A1065"/>
    <mergeCell ref="A30:A31"/>
    <mergeCell ref="B30:B31"/>
    <mergeCell ref="A34:A35"/>
    <mergeCell ref="B34:B35"/>
    <mergeCell ref="A39:A40"/>
    <mergeCell ref="A3:A4"/>
    <mergeCell ref="B3:B4"/>
    <mergeCell ref="C3:D3"/>
    <mergeCell ref="A1:F1"/>
    <mergeCell ref="A1055:A1059"/>
    <mergeCell ref="B1055:B1059"/>
    <mergeCell ref="C1055:C1056"/>
    <mergeCell ref="D1055:D1056"/>
    <mergeCell ref="E1055:E1056"/>
    <mergeCell ref="F1055:F1056"/>
    <mergeCell ref="C1058:C1059"/>
    <mergeCell ref="D1058:D1059"/>
    <mergeCell ref="E1058:E1059"/>
    <mergeCell ref="A1060:A1061"/>
    <mergeCell ref="B1060:B1061"/>
    <mergeCell ref="F1058:F1059"/>
    <mergeCell ref="F1063:F1065"/>
    <mergeCell ref="B39:B40"/>
    <mergeCell ref="A41:A42"/>
    <mergeCell ref="B41:B42"/>
    <mergeCell ref="A43:A46"/>
    <mergeCell ref="B43:B46"/>
    <mergeCell ref="A48:A49"/>
    <mergeCell ref="B48:B49"/>
    <mergeCell ref="A51:A52"/>
    <mergeCell ref="B51:B52"/>
    <mergeCell ref="A56:A57"/>
    <mergeCell ref="B56:B57"/>
    <mergeCell ref="A61:A62"/>
    <mergeCell ref="B61:B62"/>
    <mergeCell ref="A64:A65"/>
    <mergeCell ref="B64:B65"/>
    <mergeCell ref="F2516:F2518"/>
    <mergeCell ref="F2522:F2527"/>
    <mergeCell ref="F2531:F2532"/>
    <mergeCell ref="F2537:F2538"/>
    <mergeCell ref="F2544:F2545"/>
    <mergeCell ref="F1303:F1304"/>
    <mergeCell ref="F1299:F1300"/>
    <mergeCell ref="F1292:F1294"/>
    <mergeCell ref="F2413:F2414"/>
    <mergeCell ref="F2417:F2420"/>
    <mergeCell ref="F2437:F2438"/>
    <mergeCell ref="F2442:F2443"/>
    <mergeCell ref="F2500:F2501"/>
    <mergeCell ref="F2502:F2507"/>
    <mergeCell ref="F2508:F2510"/>
    <mergeCell ref="F2511:F2512"/>
    <mergeCell ref="F2513:F2515"/>
    <mergeCell ref="F2053:F2055"/>
    <mergeCell ref="F2042:F2045"/>
    <mergeCell ref="F2040:F2041"/>
    <mergeCell ref="F2033:F2035"/>
    <mergeCell ref="F2269:F2270"/>
    <mergeCell ref="F2297:F2298"/>
    <mergeCell ref="F1375:F1377"/>
    <mergeCell ref="F2301:F2302"/>
    <mergeCell ref="F2411:F2412"/>
    <mergeCell ref="F1879:F1881"/>
    <mergeCell ref="F1983:F1984"/>
    <mergeCell ref="F2143:F2144"/>
    <mergeCell ref="F2148:F2149"/>
    <mergeCell ref="F1586:F1588"/>
    <mergeCell ref="F1590:F1594"/>
    <mergeCell ref="A1386:A1389"/>
    <mergeCell ref="B1386:B1389"/>
    <mergeCell ref="C1386:C1389"/>
    <mergeCell ref="D1386:D1389"/>
    <mergeCell ref="F1386:F1389"/>
    <mergeCell ref="A1391:A1401"/>
    <mergeCell ref="B1391:B1401"/>
    <mergeCell ref="C1399:C1401"/>
    <mergeCell ref="D1399:D1401"/>
    <mergeCell ref="F1399:F1401"/>
    <mergeCell ref="A1380:A1382"/>
    <mergeCell ref="B1380:B1382"/>
    <mergeCell ref="C1380:C1382"/>
    <mergeCell ref="D1380:D1382"/>
    <mergeCell ref="E1380:E1382"/>
    <mergeCell ref="F1380:F1382"/>
    <mergeCell ref="A1383:A1385"/>
    <mergeCell ref="B1383:B1385"/>
    <mergeCell ref="C1384:C1385"/>
    <mergeCell ref="D1384:D1385"/>
    <mergeCell ref="F1384:F1385"/>
    <mergeCell ref="A1413:A1414"/>
    <mergeCell ref="B1413:B1414"/>
    <mergeCell ref="C1413:C1414"/>
    <mergeCell ref="D1413:D1414"/>
    <mergeCell ref="F1413:F1414"/>
    <mergeCell ref="A1416:A1417"/>
    <mergeCell ref="B1416:B1417"/>
    <mergeCell ref="C1416:C1417"/>
    <mergeCell ref="D1416:D1417"/>
    <mergeCell ref="F1416:F1417"/>
    <mergeCell ref="A1405:A1407"/>
    <mergeCell ref="B1405:B1407"/>
    <mergeCell ref="C1405:C1407"/>
    <mergeCell ref="D1405:D1407"/>
    <mergeCell ref="F1405:F1407"/>
    <mergeCell ref="A1408:A1411"/>
    <mergeCell ref="B1408:B1411"/>
    <mergeCell ref="C1408:C1411"/>
    <mergeCell ref="D1408:D1411"/>
    <mergeCell ref="F1408:F1411"/>
    <mergeCell ref="A1435:A1437"/>
    <mergeCell ref="B1435:B1437"/>
    <mergeCell ref="A1439:A1445"/>
    <mergeCell ref="B1439:B1445"/>
    <mergeCell ref="A1447:A1448"/>
    <mergeCell ref="B1447:B1448"/>
    <mergeCell ref="A1451:A1464"/>
    <mergeCell ref="B1451:B1464"/>
    <mergeCell ref="C1451:C1464"/>
    <mergeCell ref="A1418:A1419"/>
    <mergeCell ref="B1418:B1419"/>
    <mergeCell ref="C1418:C1419"/>
    <mergeCell ref="D1418:D1419"/>
    <mergeCell ref="F1418:F1419"/>
    <mergeCell ref="C1420:D1420"/>
    <mergeCell ref="A1422:A1427"/>
    <mergeCell ref="B1422:B1427"/>
    <mergeCell ref="A1433:A1434"/>
    <mergeCell ref="B1433:B1434"/>
    <mergeCell ref="D1451:D1464"/>
    <mergeCell ref="C1477:D1477"/>
    <mergeCell ref="A1478:A1481"/>
    <mergeCell ref="B1478:B1481"/>
    <mergeCell ref="C1478:C1481"/>
    <mergeCell ref="D1478:D1481"/>
    <mergeCell ref="F1478:F1481"/>
    <mergeCell ref="A1484:A1494"/>
    <mergeCell ref="B1484:B1494"/>
    <mergeCell ref="C1484:C1494"/>
    <mergeCell ref="D1484:D1494"/>
    <mergeCell ref="F1484:F1494"/>
    <mergeCell ref="F1451:F1464"/>
    <mergeCell ref="A1465:A1472"/>
    <mergeCell ref="B1465:B1472"/>
    <mergeCell ref="C1465:C1472"/>
    <mergeCell ref="D1465:D1472"/>
    <mergeCell ref="F1465:F1472"/>
    <mergeCell ref="A1473:A1476"/>
    <mergeCell ref="B1473:B1476"/>
    <mergeCell ref="C1473:D1473"/>
    <mergeCell ref="C1474:D1476"/>
    <mergeCell ref="F1474:F1476"/>
    <mergeCell ref="A1515:A1518"/>
    <mergeCell ref="B1515:B1518"/>
    <mergeCell ref="C1515:C1516"/>
    <mergeCell ref="D1515:D1516"/>
    <mergeCell ref="F1515:F1516"/>
    <mergeCell ref="C1520:D1520"/>
    <mergeCell ref="C1521:D1521"/>
    <mergeCell ref="C1522:D1522"/>
    <mergeCell ref="A1526:A1527"/>
    <mergeCell ref="B1526:B1527"/>
    <mergeCell ref="A1497:A1498"/>
    <mergeCell ref="B1497:B1498"/>
    <mergeCell ref="C1497:C1498"/>
    <mergeCell ref="D1497:D1498"/>
    <mergeCell ref="F1497:F1498"/>
    <mergeCell ref="A1502:A1503"/>
    <mergeCell ref="B1502:B1503"/>
    <mergeCell ref="A1509:A1514"/>
    <mergeCell ref="B1509:B1514"/>
    <mergeCell ref="C1513:C1514"/>
    <mergeCell ref="D1513:D1514"/>
    <mergeCell ref="F1513:F1514"/>
    <mergeCell ref="A1550:A1567"/>
    <mergeCell ref="B1550:B1567"/>
    <mergeCell ref="C1550:C1567"/>
    <mergeCell ref="D1550:D1567"/>
    <mergeCell ref="F1550:F1567"/>
    <mergeCell ref="A1568:A1570"/>
    <mergeCell ref="B1568:B1570"/>
    <mergeCell ref="C1569:C1570"/>
    <mergeCell ref="D1569:D1570"/>
    <mergeCell ref="F1569:F1570"/>
    <mergeCell ref="A1531:A1541"/>
    <mergeCell ref="B1531:B1541"/>
    <mergeCell ref="C1531:C1541"/>
    <mergeCell ref="D1531:D1541"/>
    <mergeCell ref="F1531:F1541"/>
    <mergeCell ref="A1542:A1549"/>
    <mergeCell ref="B1542:B1549"/>
    <mergeCell ref="C1542:C1549"/>
    <mergeCell ref="D1542:D1549"/>
    <mergeCell ref="F1542:F1549"/>
    <mergeCell ref="C1577:D1577"/>
    <mergeCell ref="A1578:A1580"/>
    <mergeCell ref="B1578:B1580"/>
    <mergeCell ref="C1578:D1578"/>
    <mergeCell ref="C1579:D1579"/>
    <mergeCell ref="C1580:D1580"/>
    <mergeCell ref="A1571:A1572"/>
    <mergeCell ref="B1571:B1572"/>
    <mergeCell ref="C1571:D1572"/>
    <mergeCell ref="F1571:F1572"/>
    <mergeCell ref="A1575:A1576"/>
    <mergeCell ref="B1575:B1576"/>
    <mergeCell ref="C1575:C1576"/>
    <mergeCell ref="D1575:D1576"/>
    <mergeCell ref="F1575:F1576"/>
    <mergeCell ref="A1598:A1603"/>
    <mergeCell ref="B1598:B1603"/>
    <mergeCell ref="C1601:C1602"/>
    <mergeCell ref="D1601:D1602"/>
    <mergeCell ref="A1608:A1609"/>
    <mergeCell ref="B1608:B1609"/>
    <mergeCell ref="C1608:C1609"/>
    <mergeCell ref="D1608:D1609"/>
    <mergeCell ref="C1610:D1610"/>
    <mergeCell ref="A1583:A1585"/>
    <mergeCell ref="B1583:B1585"/>
    <mergeCell ref="A1586:A1595"/>
    <mergeCell ref="B1586:B1595"/>
    <mergeCell ref="C1586:C1588"/>
    <mergeCell ref="D1586:D1588"/>
    <mergeCell ref="C1590:C1594"/>
    <mergeCell ref="D1590:D1594"/>
    <mergeCell ref="A1627:A1631"/>
    <mergeCell ref="B1627:B1631"/>
    <mergeCell ref="C1628:C1630"/>
    <mergeCell ref="D1628:D1630"/>
    <mergeCell ref="F1628:F1630"/>
    <mergeCell ref="A1632:A1634"/>
    <mergeCell ref="B1632:B1634"/>
    <mergeCell ref="C1632:C1633"/>
    <mergeCell ref="D1632:D1633"/>
    <mergeCell ref="F1632:F1633"/>
    <mergeCell ref="C1634:D1634"/>
    <mergeCell ref="C1611:D1611"/>
    <mergeCell ref="A1613:A1614"/>
    <mergeCell ref="B1613:B1614"/>
    <mergeCell ref="A1615:A1620"/>
    <mergeCell ref="B1615:B1620"/>
    <mergeCell ref="C1616:C1617"/>
    <mergeCell ref="D1616:D1617"/>
    <mergeCell ref="F1616:F1617"/>
    <mergeCell ref="A1621:A1624"/>
    <mergeCell ref="B1621:B1624"/>
    <mergeCell ref="A1644:A1648"/>
    <mergeCell ref="B1644:B1648"/>
    <mergeCell ref="C1645:C1647"/>
    <mergeCell ref="D1645:D1647"/>
    <mergeCell ref="F1645:F1647"/>
    <mergeCell ref="C1650:D1650"/>
    <mergeCell ref="A1652:A1654"/>
    <mergeCell ref="B1652:B1654"/>
    <mergeCell ref="A1655:A1658"/>
    <mergeCell ref="B1655:B1658"/>
    <mergeCell ref="C1657:C1658"/>
    <mergeCell ref="D1657:D1658"/>
    <mergeCell ref="F1657:F1658"/>
    <mergeCell ref="A1635:A1637"/>
    <mergeCell ref="B1635:B1637"/>
    <mergeCell ref="C1635:C1637"/>
    <mergeCell ref="D1635:D1637"/>
    <mergeCell ref="F1635:F1637"/>
    <mergeCell ref="A1638:A1639"/>
    <mergeCell ref="B1638:B1639"/>
    <mergeCell ref="A1640:A1641"/>
    <mergeCell ref="B1640:B1641"/>
    <mergeCell ref="A1668:A1669"/>
    <mergeCell ref="B1668:B1669"/>
    <mergeCell ref="A1672:A1674"/>
    <mergeCell ref="B1672:B1674"/>
    <mergeCell ref="C1672:C1674"/>
    <mergeCell ref="D1672:D1674"/>
    <mergeCell ref="F1672:F1674"/>
    <mergeCell ref="A1675:A1676"/>
    <mergeCell ref="B1675:B1676"/>
    <mergeCell ref="A1660:A1661"/>
    <mergeCell ref="B1660:B1661"/>
    <mergeCell ref="A1662:A1663"/>
    <mergeCell ref="B1662:B1663"/>
    <mergeCell ref="A1664:A1667"/>
    <mergeCell ref="B1664:B1667"/>
    <mergeCell ref="C1664:C1665"/>
    <mergeCell ref="D1664:D1665"/>
    <mergeCell ref="F1664:F1665"/>
    <mergeCell ref="C1666:C1667"/>
    <mergeCell ref="D1666:D1667"/>
    <mergeCell ref="F1666:F1667"/>
    <mergeCell ref="A1694:A1697"/>
    <mergeCell ref="B1694:B1697"/>
    <mergeCell ref="C1694:C1697"/>
    <mergeCell ref="D1694:D1697"/>
    <mergeCell ref="F1694:F1697"/>
    <mergeCell ref="A1698:A1708"/>
    <mergeCell ref="B1698:B1708"/>
    <mergeCell ref="C1699:C1708"/>
    <mergeCell ref="D1699:D1708"/>
    <mergeCell ref="F1699:F1708"/>
    <mergeCell ref="A1678:A1679"/>
    <mergeCell ref="B1678:B1679"/>
    <mergeCell ref="A1681:A1691"/>
    <mergeCell ref="B1681:B1691"/>
    <mergeCell ref="C1681:C1691"/>
    <mergeCell ref="D1681:D1691"/>
    <mergeCell ref="F1681:F1691"/>
    <mergeCell ref="A1692:A1693"/>
    <mergeCell ref="B1692:B1693"/>
    <mergeCell ref="A1718:A1719"/>
    <mergeCell ref="B1718:B1719"/>
    <mergeCell ref="C1718:D1718"/>
    <mergeCell ref="C1719:D1719"/>
    <mergeCell ref="A1720:A1721"/>
    <mergeCell ref="B1720:B1721"/>
    <mergeCell ref="C1720:D1720"/>
    <mergeCell ref="C1721:D1721"/>
    <mergeCell ref="A1723:A1726"/>
    <mergeCell ref="B1723:B1726"/>
    <mergeCell ref="A1709:A1711"/>
    <mergeCell ref="B1709:B1711"/>
    <mergeCell ref="C1709:D1709"/>
    <mergeCell ref="C1710:D1711"/>
    <mergeCell ref="F1710:F1711"/>
    <mergeCell ref="A1712:A1717"/>
    <mergeCell ref="B1712:B1717"/>
    <mergeCell ref="C1712:D1714"/>
    <mergeCell ref="F1712:F1714"/>
    <mergeCell ref="C1715:D1717"/>
    <mergeCell ref="F1715:F1717"/>
    <mergeCell ref="A1748:A1750"/>
    <mergeCell ref="B1748:B1750"/>
    <mergeCell ref="C1749:C1750"/>
    <mergeCell ref="D1749:D1750"/>
    <mergeCell ref="F1749:F1750"/>
    <mergeCell ref="A1751:A1752"/>
    <mergeCell ref="B1751:B1752"/>
    <mergeCell ref="A1753:A1754"/>
    <mergeCell ref="B1753:B1754"/>
    <mergeCell ref="A1728:A1732"/>
    <mergeCell ref="B1728:B1732"/>
    <mergeCell ref="A1733:A1735"/>
    <mergeCell ref="B1733:B1735"/>
    <mergeCell ref="A1736:A1742"/>
    <mergeCell ref="B1736:B1742"/>
    <mergeCell ref="A1743:A1744"/>
    <mergeCell ref="B1743:B1744"/>
    <mergeCell ref="A1745:A1747"/>
    <mergeCell ref="B1745:B1747"/>
    <mergeCell ref="F1765:F1768"/>
    <mergeCell ref="A1769:A1775"/>
    <mergeCell ref="B1769:B1775"/>
    <mergeCell ref="C1769:D1775"/>
    <mergeCell ref="F1769:F1775"/>
    <mergeCell ref="C1776:D1776"/>
    <mergeCell ref="A1777:A1783"/>
    <mergeCell ref="B1777:B1783"/>
    <mergeCell ref="C1777:D1783"/>
    <mergeCell ref="F1777:F1783"/>
    <mergeCell ref="C1755:D1755"/>
    <mergeCell ref="C1756:D1756"/>
    <mergeCell ref="C1757:D1757"/>
    <mergeCell ref="C1758:D1758"/>
    <mergeCell ref="A1762:A1764"/>
    <mergeCell ref="B1762:B1764"/>
    <mergeCell ref="C1762:D1762"/>
    <mergeCell ref="A1765:A1768"/>
    <mergeCell ref="B1765:B1768"/>
    <mergeCell ref="C1765:D1768"/>
    <mergeCell ref="C1857:D1857"/>
    <mergeCell ref="A6:A7"/>
    <mergeCell ref="B6:B7"/>
    <mergeCell ref="A10:A12"/>
    <mergeCell ref="B10:B12"/>
    <mergeCell ref="A13:A14"/>
    <mergeCell ref="B13:B14"/>
    <mergeCell ref="A15:A19"/>
    <mergeCell ref="B15:B19"/>
    <mergeCell ref="A21:A22"/>
    <mergeCell ref="B21:B22"/>
    <mergeCell ref="A23:A24"/>
    <mergeCell ref="B23:B24"/>
    <mergeCell ref="A25:A26"/>
    <mergeCell ref="B25:B26"/>
    <mergeCell ref="A1828:A1831"/>
    <mergeCell ref="B1828:B1831"/>
    <mergeCell ref="A1835:A1836"/>
    <mergeCell ref="B1835:B1836"/>
    <mergeCell ref="A1838:A1840"/>
    <mergeCell ref="B1838:B1840"/>
    <mergeCell ref="A1813:A1823"/>
    <mergeCell ref="B1813:B1823"/>
    <mergeCell ref="C1813:D1813"/>
    <mergeCell ref="C1816:D1816"/>
    <mergeCell ref="C1817:D1817"/>
    <mergeCell ref="A1845:A1848"/>
    <mergeCell ref="B1845:B1848"/>
    <mergeCell ref="A1849:A1850"/>
    <mergeCell ref="B1849:B1850"/>
    <mergeCell ref="C1849:D1849"/>
    <mergeCell ref="C1850:D1850"/>
    <mergeCell ref="C1856:D1856"/>
    <mergeCell ref="C1818:D1818"/>
    <mergeCell ref="C1820:D1820"/>
    <mergeCell ref="C1821:D1821"/>
    <mergeCell ref="A1825:A1827"/>
    <mergeCell ref="B1825:B1827"/>
    <mergeCell ref="A1789:A1791"/>
    <mergeCell ref="B1789:B1791"/>
    <mergeCell ref="A1793:A1794"/>
    <mergeCell ref="B1793:B1794"/>
    <mergeCell ref="A1797:A1798"/>
    <mergeCell ref="B1797:B1798"/>
    <mergeCell ref="A1800:A1802"/>
    <mergeCell ref="B1800:B1802"/>
    <mergeCell ref="A1811:A1812"/>
    <mergeCell ref="B1811:B1812"/>
    <mergeCell ref="A84:A85"/>
    <mergeCell ref="B84:B85"/>
    <mergeCell ref="A86:A87"/>
    <mergeCell ref="B86:B87"/>
    <mergeCell ref="A88:A89"/>
    <mergeCell ref="B88:B89"/>
    <mergeCell ref="A91:A92"/>
    <mergeCell ref="B91:B92"/>
    <mergeCell ref="A94:A97"/>
    <mergeCell ref="B94:B97"/>
    <mergeCell ref="A67:A68"/>
    <mergeCell ref="B67:B68"/>
    <mergeCell ref="C67:C68"/>
    <mergeCell ref="A70:A71"/>
    <mergeCell ref="B70:B71"/>
    <mergeCell ref="A74:A76"/>
    <mergeCell ref="B74:B76"/>
    <mergeCell ref="C74:C75"/>
    <mergeCell ref="A77:A78"/>
    <mergeCell ref="B77:B78"/>
    <mergeCell ref="A113:A114"/>
    <mergeCell ref="B113:B114"/>
    <mergeCell ref="A116:A118"/>
    <mergeCell ref="B116:B118"/>
    <mergeCell ref="A120:A122"/>
    <mergeCell ref="B120:B122"/>
    <mergeCell ref="A123:A126"/>
    <mergeCell ref="B123:B126"/>
    <mergeCell ref="C123:D123"/>
    <mergeCell ref="C124:D124"/>
    <mergeCell ref="C125:D125"/>
    <mergeCell ref="C126:D126"/>
    <mergeCell ref="A98:A99"/>
    <mergeCell ref="B98:B99"/>
    <mergeCell ref="A100:A101"/>
    <mergeCell ref="B100:B101"/>
    <mergeCell ref="A103:A104"/>
    <mergeCell ref="B103:B104"/>
    <mergeCell ref="C103:C104"/>
    <mergeCell ref="A111:A112"/>
    <mergeCell ref="B111:B112"/>
    <mergeCell ref="A136:A137"/>
    <mergeCell ref="B136:B137"/>
    <mergeCell ref="A138:A141"/>
    <mergeCell ref="B138:B141"/>
    <mergeCell ref="A142:A144"/>
    <mergeCell ref="B142:B144"/>
    <mergeCell ref="C127:D127"/>
    <mergeCell ref="C128:D128"/>
    <mergeCell ref="A129:A132"/>
    <mergeCell ref="B129:B132"/>
    <mergeCell ref="C129:D129"/>
    <mergeCell ref="C130:D130"/>
    <mergeCell ref="C131:D131"/>
    <mergeCell ref="C132:D132"/>
    <mergeCell ref="A133:A135"/>
    <mergeCell ref="B133:B135"/>
    <mergeCell ref="A172:A173"/>
    <mergeCell ref="B172:B173"/>
    <mergeCell ref="C172:D172"/>
    <mergeCell ref="A176:A180"/>
    <mergeCell ref="B176:B180"/>
    <mergeCell ref="A181:A182"/>
    <mergeCell ref="B181:B182"/>
    <mergeCell ref="C181:D181"/>
    <mergeCell ref="C182:D182"/>
    <mergeCell ref="A146:A151"/>
    <mergeCell ref="B146:B151"/>
    <mergeCell ref="C156:D156"/>
    <mergeCell ref="A157:A160"/>
    <mergeCell ref="B157:B160"/>
    <mergeCell ref="A162:A164"/>
    <mergeCell ref="B162:B164"/>
    <mergeCell ref="A168:A171"/>
    <mergeCell ref="B168:B171"/>
    <mergeCell ref="C168:D168"/>
    <mergeCell ref="C169:D169"/>
    <mergeCell ref="C170:D170"/>
    <mergeCell ref="C171:D171"/>
    <mergeCell ref="A192:A194"/>
    <mergeCell ref="B192:B194"/>
    <mergeCell ref="C192:D192"/>
    <mergeCell ref="C193:D193"/>
    <mergeCell ref="C194:D194"/>
    <mergeCell ref="A204:A205"/>
    <mergeCell ref="B204:B205"/>
    <mergeCell ref="A206:A207"/>
    <mergeCell ref="B206:B207"/>
    <mergeCell ref="A183:A186"/>
    <mergeCell ref="B183:B186"/>
    <mergeCell ref="C183:D183"/>
    <mergeCell ref="C184:D184"/>
    <mergeCell ref="C185:D185"/>
    <mergeCell ref="C186:D186"/>
    <mergeCell ref="A187:A191"/>
    <mergeCell ref="B187:B191"/>
    <mergeCell ref="C187:D187"/>
    <mergeCell ref="C188:D188"/>
    <mergeCell ref="C189:D189"/>
    <mergeCell ref="C190:D190"/>
    <mergeCell ref="C191:D191"/>
    <mergeCell ref="C223:D223"/>
    <mergeCell ref="A226:A227"/>
    <mergeCell ref="B226:B227"/>
    <mergeCell ref="A233:A237"/>
    <mergeCell ref="B233:B237"/>
    <mergeCell ref="A239:A240"/>
    <mergeCell ref="B239:B240"/>
    <mergeCell ref="A246:A247"/>
    <mergeCell ref="B246:B247"/>
    <mergeCell ref="A208:A209"/>
    <mergeCell ref="B208:B209"/>
    <mergeCell ref="B211:B214"/>
    <mergeCell ref="A216:A217"/>
    <mergeCell ref="B216:B217"/>
    <mergeCell ref="A218:A220"/>
    <mergeCell ref="B218:B220"/>
    <mergeCell ref="C218:D218"/>
    <mergeCell ref="C219:D219"/>
    <mergeCell ref="C220:D220"/>
    <mergeCell ref="A267:A268"/>
    <mergeCell ref="B267:B268"/>
    <mergeCell ref="A270:A271"/>
    <mergeCell ref="B270:B271"/>
    <mergeCell ref="A273:A275"/>
    <mergeCell ref="B273:B275"/>
    <mergeCell ref="C276:D276"/>
    <mergeCell ref="C277:D277"/>
    <mergeCell ref="C278:D278"/>
    <mergeCell ref="A250:A251"/>
    <mergeCell ref="B250:B251"/>
    <mergeCell ref="A254:A255"/>
    <mergeCell ref="B254:B255"/>
    <mergeCell ref="A257:A258"/>
    <mergeCell ref="B257:B258"/>
    <mergeCell ref="A260:A262"/>
    <mergeCell ref="B260:B262"/>
    <mergeCell ref="A263:A265"/>
    <mergeCell ref="B263:B265"/>
    <mergeCell ref="A291:A292"/>
    <mergeCell ref="B291:B292"/>
    <mergeCell ref="A293:A294"/>
    <mergeCell ref="B293:B294"/>
    <mergeCell ref="A298:A302"/>
    <mergeCell ref="B298:B302"/>
    <mergeCell ref="C299:C302"/>
    <mergeCell ref="D299:D302"/>
    <mergeCell ref="F299:F302"/>
    <mergeCell ref="C279:D279"/>
    <mergeCell ref="C280:D280"/>
    <mergeCell ref="C283:D283"/>
    <mergeCell ref="A287:A289"/>
    <mergeCell ref="B287:B289"/>
    <mergeCell ref="C288:C289"/>
    <mergeCell ref="D288:D289"/>
    <mergeCell ref="A308:A309"/>
    <mergeCell ref="B308:B309"/>
    <mergeCell ref="C308:C309"/>
    <mergeCell ref="D308:D309"/>
    <mergeCell ref="F308:F309"/>
    <mergeCell ref="A310:A311"/>
    <mergeCell ref="B310:B311"/>
    <mergeCell ref="C310:C311"/>
    <mergeCell ref="D310:D311"/>
    <mergeCell ref="F310:F311"/>
    <mergeCell ref="A303:A305"/>
    <mergeCell ref="B303:B305"/>
    <mergeCell ref="C303:C305"/>
    <mergeCell ref="D303:D305"/>
    <mergeCell ref="F303:F305"/>
    <mergeCell ref="A306:A307"/>
    <mergeCell ref="B306:B307"/>
    <mergeCell ref="C306:C307"/>
    <mergeCell ref="D306:D307"/>
    <mergeCell ref="F306:F307"/>
    <mergeCell ref="F370:F371"/>
    <mergeCell ref="A379:A380"/>
    <mergeCell ref="B379:B380"/>
    <mergeCell ref="C379:D379"/>
    <mergeCell ref="C380:D380"/>
    <mergeCell ref="A327:A328"/>
    <mergeCell ref="B327:B328"/>
    <mergeCell ref="A330:A331"/>
    <mergeCell ref="B330:B331"/>
    <mergeCell ref="A334:A336"/>
    <mergeCell ref="B334:B336"/>
    <mergeCell ref="A348:A349"/>
    <mergeCell ref="B348:B349"/>
    <mergeCell ref="A361:A362"/>
    <mergeCell ref="B361:B362"/>
    <mergeCell ref="A313:A314"/>
    <mergeCell ref="B313:B314"/>
    <mergeCell ref="A316:A319"/>
    <mergeCell ref="B316:B319"/>
    <mergeCell ref="A321:A324"/>
    <mergeCell ref="B321:B324"/>
    <mergeCell ref="C323:C324"/>
    <mergeCell ref="D323:D324"/>
    <mergeCell ref="F323:F324"/>
    <mergeCell ref="A381:A382"/>
    <mergeCell ref="B381:B382"/>
    <mergeCell ref="C381:D381"/>
    <mergeCell ref="C382:D382"/>
    <mergeCell ref="A383:A384"/>
    <mergeCell ref="B383:B384"/>
    <mergeCell ref="C383:D383"/>
    <mergeCell ref="C384:D384"/>
    <mergeCell ref="A385:A390"/>
    <mergeCell ref="B385:B390"/>
    <mergeCell ref="C385:D385"/>
    <mergeCell ref="C386:D386"/>
    <mergeCell ref="C387:D387"/>
    <mergeCell ref="C388:D388"/>
    <mergeCell ref="C389:D389"/>
    <mergeCell ref="C390:D390"/>
    <mergeCell ref="A370:A371"/>
    <mergeCell ref="B370:B371"/>
    <mergeCell ref="C370:C371"/>
    <mergeCell ref="D370:D371"/>
    <mergeCell ref="F398:F399"/>
    <mergeCell ref="A400:A401"/>
    <mergeCell ref="B400:B401"/>
    <mergeCell ref="C402:D402"/>
    <mergeCell ref="A413:A414"/>
    <mergeCell ref="B413:B414"/>
    <mergeCell ref="A415:A417"/>
    <mergeCell ref="B415:B417"/>
    <mergeCell ref="A422:A424"/>
    <mergeCell ref="B422:B424"/>
    <mergeCell ref="C423:C424"/>
    <mergeCell ref="D423:D424"/>
    <mergeCell ref="F423:F424"/>
    <mergeCell ref="A391:A394"/>
    <mergeCell ref="B391:B394"/>
    <mergeCell ref="C391:D391"/>
    <mergeCell ref="C392:D392"/>
    <mergeCell ref="C393:D393"/>
    <mergeCell ref="C394:D394"/>
    <mergeCell ref="C395:D395"/>
    <mergeCell ref="C396:D396"/>
    <mergeCell ref="A398:A399"/>
    <mergeCell ref="B398:B399"/>
    <mergeCell ref="C398:C399"/>
    <mergeCell ref="D398:D399"/>
    <mergeCell ref="A439:A440"/>
    <mergeCell ref="B439:B440"/>
    <mergeCell ref="A441:A442"/>
    <mergeCell ref="B441:B442"/>
    <mergeCell ref="A443:A445"/>
    <mergeCell ref="B443:B445"/>
    <mergeCell ref="C446:D446"/>
    <mergeCell ref="A447:A448"/>
    <mergeCell ref="B447:B448"/>
    <mergeCell ref="C447:D447"/>
    <mergeCell ref="C448:D448"/>
    <mergeCell ref="A427:A429"/>
    <mergeCell ref="B427:B429"/>
    <mergeCell ref="C427:D427"/>
    <mergeCell ref="C428:D428"/>
    <mergeCell ref="C429:D429"/>
    <mergeCell ref="A430:A431"/>
    <mergeCell ref="B430:B431"/>
    <mergeCell ref="A434:A438"/>
    <mergeCell ref="B434:B438"/>
    <mergeCell ref="C469:D469"/>
    <mergeCell ref="A478:A479"/>
    <mergeCell ref="C478:D478"/>
    <mergeCell ref="C479:D479"/>
    <mergeCell ref="A482:A483"/>
    <mergeCell ref="B482:B483"/>
    <mergeCell ref="A490:A492"/>
    <mergeCell ref="B490:B492"/>
    <mergeCell ref="A494:A499"/>
    <mergeCell ref="B494:B499"/>
    <mergeCell ref="A450:A451"/>
    <mergeCell ref="B450:B451"/>
    <mergeCell ref="C451:D451"/>
    <mergeCell ref="A452:A453"/>
    <mergeCell ref="B452:B453"/>
    <mergeCell ref="C453:D453"/>
    <mergeCell ref="A460:A464"/>
    <mergeCell ref="B460:B464"/>
    <mergeCell ref="A467:A468"/>
    <mergeCell ref="B467:B468"/>
    <mergeCell ref="C468:D468"/>
    <mergeCell ref="A513:A515"/>
    <mergeCell ref="B513:B515"/>
    <mergeCell ref="C513:D513"/>
    <mergeCell ref="C514:D514"/>
    <mergeCell ref="C515:D515"/>
    <mergeCell ref="C519:D519"/>
    <mergeCell ref="A528:A531"/>
    <mergeCell ref="B528:B531"/>
    <mergeCell ref="C528:D528"/>
    <mergeCell ref="C529:D529"/>
    <mergeCell ref="C530:D530"/>
    <mergeCell ref="C531:D531"/>
    <mergeCell ref="C500:D500"/>
    <mergeCell ref="A505:A506"/>
    <mergeCell ref="B505:B506"/>
    <mergeCell ref="C505:D505"/>
    <mergeCell ref="C506:D506"/>
    <mergeCell ref="A507:A508"/>
    <mergeCell ref="B507:B508"/>
    <mergeCell ref="A509:A512"/>
    <mergeCell ref="B509:B512"/>
    <mergeCell ref="A590:A592"/>
    <mergeCell ref="B590:B592"/>
    <mergeCell ref="C590:D590"/>
    <mergeCell ref="C591:D591"/>
    <mergeCell ref="C592:D592"/>
    <mergeCell ref="C593:D593"/>
    <mergeCell ref="A595:A596"/>
    <mergeCell ref="B595:B596"/>
    <mergeCell ref="C595:C596"/>
    <mergeCell ref="D595:D596"/>
    <mergeCell ref="C537:D537"/>
    <mergeCell ref="A538:A539"/>
    <mergeCell ref="B538:B539"/>
    <mergeCell ref="B546:B547"/>
    <mergeCell ref="A571:A573"/>
    <mergeCell ref="B571:B573"/>
    <mergeCell ref="A575:A576"/>
    <mergeCell ref="B575:B576"/>
    <mergeCell ref="C589:D589"/>
    <mergeCell ref="C605:D605"/>
    <mergeCell ref="C607:D607"/>
    <mergeCell ref="C608:D608"/>
    <mergeCell ref="A609:A611"/>
    <mergeCell ref="B609:B611"/>
    <mergeCell ref="C609:D609"/>
    <mergeCell ref="C610:D610"/>
    <mergeCell ref="C611:D611"/>
    <mergeCell ref="A612:A614"/>
    <mergeCell ref="B612:B614"/>
    <mergeCell ref="C612:D612"/>
    <mergeCell ref="C613:D613"/>
    <mergeCell ref="C614:D614"/>
    <mergeCell ref="E595:E596"/>
    <mergeCell ref="F595:F596"/>
    <mergeCell ref="A597:A598"/>
    <mergeCell ref="B597:B598"/>
    <mergeCell ref="C597:C598"/>
    <mergeCell ref="D597:D598"/>
    <mergeCell ref="E597:E598"/>
    <mergeCell ref="F597:F598"/>
    <mergeCell ref="A599:A601"/>
    <mergeCell ref="B599:B601"/>
    <mergeCell ref="C599:C601"/>
    <mergeCell ref="D599:D601"/>
    <mergeCell ref="E599:E600"/>
    <mergeCell ref="F599:F601"/>
    <mergeCell ref="A628:A633"/>
    <mergeCell ref="B628:B633"/>
    <mergeCell ref="C628:D633"/>
    <mergeCell ref="F628:F633"/>
    <mergeCell ref="A636:A638"/>
    <mergeCell ref="B636:B638"/>
    <mergeCell ref="A639:A640"/>
    <mergeCell ref="B639:B640"/>
    <mergeCell ref="A641:A642"/>
    <mergeCell ref="B641:B642"/>
    <mergeCell ref="A615:A616"/>
    <mergeCell ref="B615:B616"/>
    <mergeCell ref="C615:D615"/>
    <mergeCell ref="C616:D616"/>
    <mergeCell ref="A617:A619"/>
    <mergeCell ref="B617:B619"/>
    <mergeCell ref="C620:D620"/>
    <mergeCell ref="C621:D621"/>
    <mergeCell ref="C627:D627"/>
    <mergeCell ref="A652:A653"/>
    <mergeCell ref="B652:B653"/>
    <mergeCell ref="A654:A657"/>
    <mergeCell ref="B654:B657"/>
    <mergeCell ref="A658:A660"/>
    <mergeCell ref="B658:B660"/>
    <mergeCell ref="C658:C659"/>
    <mergeCell ref="D658:D659"/>
    <mergeCell ref="F658:F659"/>
    <mergeCell ref="A643:A644"/>
    <mergeCell ref="B643:B644"/>
    <mergeCell ref="A645:A646"/>
    <mergeCell ref="B645:B646"/>
    <mergeCell ref="A650:A651"/>
    <mergeCell ref="B650:B651"/>
    <mergeCell ref="F670:F672"/>
    <mergeCell ref="A679:A680"/>
    <mergeCell ref="B679:B680"/>
    <mergeCell ref="A684:A687"/>
    <mergeCell ref="B684:B687"/>
    <mergeCell ref="C684:C687"/>
    <mergeCell ref="D684:D687"/>
    <mergeCell ref="F684:F687"/>
    <mergeCell ref="C688:D688"/>
    <mergeCell ref="A661:A663"/>
    <mergeCell ref="B661:B663"/>
    <mergeCell ref="A664:A665"/>
    <mergeCell ref="B664:B665"/>
    <mergeCell ref="A670:A672"/>
    <mergeCell ref="B670:B672"/>
    <mergeCell ref="C670:C672"/>
    <mergeCell ref="D670:D672"/>
    <mergeCell ref="F718:F719"/>
    <mergeCell ref="A722:A725"/>
    <mergeCell ref="B722:B725"/>
    <mergeCell ref="A726:A728"/>
    <mergeCell ref="B726:B728"/>
    <mergeCell ref="C729:D729"/>
    <mergeCell ref="A730:A733"/>
    <mergeCell ref="B730:B733"/>
    <mergeCell ref="A734:A735"/>
    <mergeCell ref="B734:B735"/>
    <mergeCell ref="C734:D734"/>
    <mergeCell ref="C735:D735"/>
    <mergeCell ref="C689:D689"/>
    <mergeCell ref="C690:D690"/>
    <mergeCell ref="A691:A703"/>
    <mergeCell ref="B691:B703"/>
    <mergeCell ref="A704:A713"/>
    <mergeCell ref="B704:B713"/>
    <mergeCell ref="A715:A716"/>
    <mergeCell ref="B715:B716"/>
    <mergeCell ref="A718:A719"/>
    <mergeCell ref="B718:B719"/>
    <mergeCell ref="C718:C719"/>
    <mergeCell ref="D718:D719"/>
    <mergeCell ref="C755:D755"/>
    <mergeCell ref="C756:D756"/>
    <mergeCell ref="C757:D757"/>
    <mergeCell ref="A758:A759"/>
    <mergeCell ref="B758:B759"/>
    <mergeCell ref="C758:D758"/>
    <mergeCell ref="C759:D759"/>
    <mergeCell ref="A760:A761"/>
    <mergeCell ref="B760:B761"/>
    <mergeCell ref="C760:D760"/>
    <mergeCell ref="C761:D761"/>
    <mergeCell ref="C736:D736"/>
    <mergeCell ref="A738:A741"/>
    <mergeCell ref="B738:B741"/>
    <mergeCell ref="A743:A745"/>
    <mergeCell ref="B743:B745"/>
    <mergeCell ref="A750:A751"/>
    <mergeCell ref="B750:B751"/>
    <mergeCell ref="A752:A753"/>
    <mergeCell ref="B752:B753"/>
    <mergeCell ref="C772:D772"/>
    <mergeCell ref="A779:A780"/>
    <mergeCell ref="B779:B780"/>
    <mergeCell ref="C779:D779"/>
    <mergeCell ref="C780:D780"/>
    <mergeCell ref="A781:A783"/>
    <mergeCell ref="B781:B783"/>
    <mergeCell ref="C781:D781"/>
    <mergeCell ref="C782:D782"/>
    <mergeCell ref="C783:D783"/>
    <mergeCell ref="C762:D762"/>
    <mergeCell ref="C763:D763"/>
    <mergeCell ref="A764:A767"/>
    <mergeCell ref="B764:B767"/>
    <mergeCell ref="C764:D764"/>
    <mergeCell ref="C765:D765"/>
    <mergeCell ref="C766:D766"/>
    <mergeCell ref="C767:D767"/>
    <mergeCell ref="A768:A771"/>
    <mergeCell ref="B768:B771"/>
    <mergeCell ref="C768:D768"/>
    <mergeCell ref="C769:D769"/>
    <mergeCell ref="C770:D770"/>
    <mergeCell ref="C771:D771"/>
    <mergeCell ref="C792:D792"/>
    <mergeCell ref="A793:A798"/>
    <mergeCell ref="B793:B798"/>
    <mergeCell ref="C793:D793"/>
    <mergeCell ref="C794:D794"/>
    <mergeCell ref="C795:D798"/>
    <mergeCell ref="F795:F798"/>
    <mergeCell ref="A799:A800"/>
    <mergeCell ref="B799:B800"/>
    <mergeCell ref="A784:A785"/>
    <mergeCell ref="B784:B785"/>
    <mergeCell ref="C784:D784"/>
    <mergeCell ref="C785:D785"/>
    <mergeCell ref="A787:A788"/>
    <mergeCell ref="B787:B788"/>
    <mergeCell ref="C787:D787"/>
    <mergeCell ref="C788:D788"/>
    <mergeCell ref="A789:A791"/>
    <mergeCell ref="B789:B791"/>
    <mergeCell ref="C789:D789"/>
    <mergeCell ref="C790:D790"/>
    <mergeCell ref="C791:D791"/>
    <mergeCell ref="F807:F808"/>
    <mergeCell ref="A809:A810"/>
    <mergeCell ref="B809:B810"/>
    <mergeCell ref="A814:A816"/>
    <mergeCell ref="B814:B816"/>
    <mergeCell ref="A827:A828"/>
    <mergeCell ref="B827:B828"/>
    <mergeCell ref="C830:D830"/>
    <mergeCell ref="C831:D831"/>
    <mergeCell ref="A801:A802"/>
    <mergeCell ref="B801:B802"/>
    <mergeCell ref="C801:D801"/>
    <mergeCell ref="C802:D802"/>
    <mergeCell ref="A803:A805"/>
    <mergeCell ref="B803:B805"/>
    <mergeCell ref="A807:A808"/>
    <mergeCell ref="C807:C808"/>
    <mergeCell ref="D807:D808"/>
    <mergeCell ref="A848:A853"/>
    <mergeCell ref="B848:B853"/>
    <mergeCell ref="A855:A856"/>
    <mergeCell ref="B855:B856"/>
    <mergeCell ref="A857:A858"/>
    <mergeCell ref="B857:B858"/>
    <mergeCell ref="A859:A860"/>
    <mergeCell ref="B859:B860"/>
    <mergeCell ref="A861:A862"/>
    <mergeCell ref="B861:B862"/>
    <mergeCell ref="C832:D832"/>
    <mergeCell ref="A841:A842"/>
    <mergeCell ref="B841:B842"/>
    <mergeCell ref="C841:D841"/>
    <mergeCell ref="C842:D842"/>
    <mergeCell ref="A843:A844"/>
    <mergeCell ref="B843:B844"/>
    <mergeCell ref="C843:D843"/>
    <mergeCell ref="C844:D844"/>
    <mergeCell ref="F869:F870"/>
    <mergeCell ref="A874:A875"/>
    <mergeCell ref="B874:B875"/>
    <mergeCell ref="C874:C875"/>
    <mergeCell ref="D874:D875"/>
    <mergeCell ref="E874:E875"/>
    <mergeCell ref="F874:F875"/>
    <mergeCell ref="A883:A889"/>
    <mergeCell ref="B883:B889"/>
    <mergeCell ref="C883:D883"/>
    <mergeCell ref="C884:D884"/>
    <mergeCell ref="C885:D885"/>
    <mergeCell ref="C886:D886"/>
    <mergeCell ref="C887:D887"/>
    <mergeCell ref="C888:D888"/>
    <mergeCell ref="C889:D889"/>
    <mergeCell ref="A863:A865"/>
    <mergeCell ref="B863:B865"/>
    <mergeCell ref="C863:D863"/>
    <mergeCell ref="C864:D864"/>
    <mergeCell ref="C865:D865"/>
    <mergeCell ref="A867:A868"/>
    <mergeCell ref="B867:B868"/>
    <mergeCell ref="A869:A870"/>
    <mergeCell ref="B869:B870"/>
    <mergeCell ref="C869:C870"/>
    <mergeCell ref="D869:D870"/>
    <mergeCell ref="A907:A909"/>
    <mergeCell ref="B907:B909"/>
    <mergeCell ref="A912:A913"/>
    <mergeCell ref="B912:B913"/>
    <mergeCell ref="C912:D912"/>
    <mergeCell ref="C913:D913"/>
    <mergeCell ref="A914:A915"/>
    <mergeCell ref="B914:B915"/>
    <mergeCell ref="C914:D914"/>
    <mergeCell ref="C915:D915"/>
    <mergeCell ref="A891:A894"/>
    <mergeCell ref="B891:B894"/>
    <mergeCell ref="C891:C894"/>
    <mergeCell ref="D891:D894"/>
    <mergeCell ref="E891:E894"/>
    <mergeCell ref="F891:F894"/>
    <mergeCell ref="A896:A898"/>
    <mergeCell ref="B896:B898"/>
    <mergeCell ref="A899:A903"/>
    <mergeCell ref="B899:B903"/>
    <mergeCell ref="A933:A934"/>
    <mergeCell ref="B933:B934"/>
    <mergeCell ref="A935:A940"/>
    <mergeCell ref="B935:B940"/>
    <mergeCell ref="C938:C939"/>
    <mergeCell ref="D938:D939"/>
    <mergeCell ref="E938:E939"/>
    <mergeCell ref="F938:F939"/>
    <mergeCell ref="A942:A944"/>
    <mergeCell ref="B942:B944"/>
    <mergeCell ref="C943:C944"/>
    <mergeCell ref="D943:D944"/>
    <mergeCell ref="E943:E944"/>
    <mergeCell ref="F943:F944"/>
    <mergeCell ref="C916:D916"/>
    <mergeCell ref="A918:A920"/>
    <mergeCell ref="B918:B920"/>
    <mergeCell ref="C919:C920"/>
    <mergeCell ref="D919:D920"/>
    <mergeCell ref="F919:F920"/>
    <mergeCell ref="A924:A926"/>
    <mergeCell ref="B924:B926"/>
    <mergeCell ref="A927:A930"/>
    <mergeCell ref="B927:B930"/>
    <mergeCell ref="A981:A985"/>
    <mergeCell ref="B981:B985"/>
    <mergeCell ref="C981:D981"/>
    <mergeCell ref="C982:D982"/>
    <mergeCell ref="C983:D983"/>
    <mergeCell ref="C984:D984"/>
    <mergeCell ref="C985:D985"/>
    <mergeCell ref="A986:A992"/>
    <mergeCell ref="B986:B992"/>
    <mergeCell ref="C986:D986"/>
    <mergeCell ref="C987:D987"/>
    <mergeCell ref="C988:D988"/>
    <mergeCell ref="C989:D989"/>
    <mergeCell ref="C990:D990"/>
    <mergeCell ref="C991:D991"/>
    <mergeCell ref="C992:D992"/>
    <mergeCell ref="A945:A946"/>
    <mergeCell ref="B945:B946"/>
    <mergeCell ref="A949:A950"/>
    <mergeCell ref="B949:B950"/>
    <mergeCell ref="A952:A953"/>
    <mergeCell ref="B952:B953"/>
    <mergeCell ref="A955:A957"/>
    <mergeCell ref="B955:B957"/>
    <mergeCell ref="A960:A961"/>
    <mergeCell ref="B960:B961"/>
    <mergeCell ref="A1006:A1013"/>
    <mergeCell ref="B1006:B1013"/>
    <mergeCell ref="C1007:C1013"/>
    <mergeCell ref="D1007:D1013"/>
    <mergeCell ref="F1007:F1013"/>
    <mergeCell ref="A1014:A1016"/>
    <mergeCell ref="B1014:B1016"/>
    <mergeCell ref="A1018:A1020"/>
    <mergeCell ref="B1018:B1020"/>
    <mergeCell ref="A994:A995"/>
    <mergeCell ref="B994:B995"/>
    <mergeCell ref="C994:C995"/>
    <mergeCell ref="D994:D995"/>
    <mergeCell ref="E994:E995"/>
    <mergeCell ref="F994:F995"/>
    <mergeCell ref="A996:A999"/>
    <mergeCell ref="B996:B999"/>
    <mergeCell ref="A1001:A1003"/>
    <mergeCell ref="B1001:B1003"/>
    <mergeCell ref="A1043:A1045"/>
    <mergeCell ref="B1043:B1045"/>
    <mergeCell ref="A1049:A1052"/>
    <mergeCell ref="B1049:B1052"/>
    <mergeCell ref="C1049:C1050"/>
    <mergeCell ref="D1049:D1050"/>
    <mergeCell ref="E1049:E1050"/>
    <mergeCell ref="F1049:F1050"/>
    <mergeCell ref="C1051:C1052"/>
    <mergeCell ref="D1051:D1052"/>
    <mergeCell ref="E1051:E1052"/>
    <mergeCell ref="F1051:F1052"/>
    <mergeCell ref="A1025:A1026"/>
    <mergeCell ref="B1025:B1026"/>
    <mergeCell ref="A1032:A1036"/>
    <mergeCell ref="B1032:B1036"/>
    <mergeCell ref="C1033:C1036"/>
    <mergeCell ref="D1033:D1036"/>
    <mergeCell ref="E1033:E1036"/>
    <mergeCell ref="F1033:F1036"/>
    <mergeCell ref="A1038:A1039"/>
    <mergeCell ref="B1038:B1039"/>
  </mergeCells>
  <printOptions horizontalCentered="1"/>
  <pageMargins left="0.51181102362204722" right="0.31496062992125984" top="0.55118110236220474" bottom="0.35433070866141736" header="0.51181102362204722" footer="5"/>
  <pageSetup paperSize="9" orientation="landscape" r:id="rId1"/>
  <headerFooter differentFirst="1" alignWithMargins="0">
    <oddHeader>&amp;C&amp;14&amp;P</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J36"/>
  <sheetViews>
    <sheetView view="pageBreakPreview" topLeftCell="M1" zoomScale="86" zoomScaleNormal="85" zoomScaleSheetLayoutView="86" workbookViewId="0">
      <pane ySplit="4" topLeftCell="A5" activePane="bottomLeft" state="frozen"/>
      <selection activeCell="M1" sqref="A1:XFD1048576"/>
      <selection pane="bottomLeft" activeCell="M1" sqref="A1:XFD1048576"/>
    </sheetView>
  </sheetViews>
  <sheetFormatPr defaultColWidth="9.33203125" defaultRowHeight="18.75" x14ac:dyDescent="0.2"/>
  <cols>
    <col min="1" max="1" width="7.1640625" style="1" hidden="1" customWidth="1"/>
    <col min="2" max="2" width="24.5" style="1" hidden="1" customWidth="1"/>
    <col min="3" max="3" width="16.33203125" style="1" hidden="1" customWidth="1"/>
    <col min="4" max="5" width="24.5" style="1" hidden="1" customWidth="1"/>
    <col min="6" max="6" width="13.83203125" style="1" hidden="1" customWidth="1"/>
    <col min="7" max="7" width="7.1640625" style="1" hidden="1" customWidth="1"/>
    <col min="8" max="11" width="13.83203125" style="1" hidden="1" customWidth="1"/>
    <col min="12" max="12" width="12.1640625" style="1" hidden="1" customWidth="1"/>
    <col min="13" max="13" width="8.83203125" style="127" bestFit="1" customWidth="1"/>
    <col min="14" max="14" width="42.83203125" style="2" customWidth="1"/>
    <col min="15" max="15" width="15.83203125" style="2" hidden="1" customWidth="1"/>
    <col min="16" max="16" width="39.5" style="28" customWidth="1"/>
    <col min="17" max="17" width="31.83203125" style="28" customWidth="1"/>
    <col min="18" max="18" width="16.6640625" style="212" hidden="1" customWidth="1"/>
    <col min="19" max="19" width="16.6640625" style="191" hidden="1" customWidth="1"/>
    <col min="20" max="20" width="8.6640625" style="238" hidden="1" customWidth="1"/>
    <col min="21" max="23" width="6.83203125" style="222" hidden="1" customWidth="1"/>
    <col min="24" max="24" width="13" style="238" customWidth="1"/>
    <col min="25" max="31" width="6.83203125" style="222" hidden="1" customWidth="1"/>
    <col min="32" max="35" width="5.33203125" style="222" hidden="1" customWidth="1"/>
    <col min="36" max="36" width="10.5" style="222" hidden="1" customWidth="1"/>
    <col min="37" max="38" width="8.6640625" style="222" hidden="1" customWidth="1"/>
    <col min="39" max="39" width="7.83203125" style="222" hidden="1" customWidth="1"/>
    <col min="40" max="40" width="7.5" style="222" hidden="1" customWidth="1"/>
    <col min="41" max="41" width="11.6640625" style="254" customWidth="1"/>
    <col min="42" max="42" width="9.83203125" style="222" customWidth="1"/>
    <col min="43" max="43" width="8.83203125" style="222" customWidth="1"/>
    <col min="44" max="44" width="9" style="222" customWidth="1"/>
    <col min="45" max="45" width="8.1640625" style="222" hidden="1" customWidth="1"/>
    <col min="46" max="48" width="6.83203125" style="222" hidden="1" customWidth="1"/>
    <col min="49" max="52" width="9.1640625" style="223" hidden="1" customWidth="1"/>
    <col min="53" max="53" width="34.5" style="223" hidden="1" customWidth="1"/>
    <col min="54" max="60" width="9.1640625" style="223" hidden="1" customWidth="1"/>
    <col min="61" max="61" width="9.1640625" style="222" hidden="1" customWidth="1"/>
    <col min="62" max="64" width="5.33203125" style="222" hidden="1" customWidth="1"/>
    <col min="65" max="65" width="16.1640625" style="222" hidden="1" customWidth="1"/>
    <col min="66" max="72" width="5.33203125" style="222" hidden="1" customWidth="1"/>
    <col min="73" max="73" width="9.5" style="222" hidden="1" customWidth="1"/>
    <col min="74" max="74" width="18.6640625" style="222" hidden="1" customWidth="1"/>
    <col min="75" max="75" width="8.1640625" style="222" hidden="1" customWidth="1"/>
    <col min="76" max="76" width="9.5" style="222" hidden="1" customWidth="1"/>
    <col min="77" max="77" width="10.5" style="222" hidden="1" customWidth="1"/>
    <col min="78" max="78" width="16.6640625" style="196" hidden="1" customWidth="1"/>
    <col min="79" max="79" width="20.6640625" style="232" hidden="1" customWidth="1"/>
    <col min="80" max="83" width="11" style="3" hidden="1" customWidth="1"/>
    <col min="84" max="86" width="14.5" style="1" bestFit="1" customWidth="1"/>
    <col min="87" max="87" width="11.5" style="1" bestFit="1" customWidth="1"/>
    <col min="88" max="16384" width="9.33203125" style="1"/>
  </cols>
  <sheetData>
    <row r="1" spans="1:88" ht="25.9" customHeight="1" x14ac:dyDescent="0.2">
      <c r="M1" s="429" t="s">
        <v>6103</v>
      </c>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9"/>
      <c r="BN1" s="429"/>
      <c r="BO1" s="429"/>
      <c r="BP1" s="429"/>
      <c r="BQ1" s="429"/>
      <c r="BR1" s="429"/>
      <c r="BS1" s="429"/>
      <c r="BT1" s="429"/>
      <c r="BU1" s="429"/>
      <c r="BV1" s="429"/>
      <c r="BW1" s="429"/>
      <c r="BX1" s="429"/>
      <c r="BY1" s="429"/>
      <c r="BZ1" s="429"/>
      <c r="CA1" s="429"/>
      <c r="CB1" s="429"/>
      <c r="CC1" s="429"/>
      <c r="CD1" s="429"/>
      <c r="CE1" s="429"/>
      <c r="CF1" s="62"/>
      <c r="CG1" s="62"/>
      <c r="CH1" s="62"/>
      <c r="CI1" s="62"/>
      <c r="CJ1" s="62"/>
    </row>
    <row r="2" spans="1:88" x14ac:dyDescent="0.2">
      <c r="A2" s="443" t="s">
        <v>5578</v>
      </c>
      <c r="B2" s="443"/>
      <c r="C2" s="443"/>
      <c r="D2" s="443"/>
      <c r="E2" s="443"/>
      <c r="F2" s="443"/>
      <c r="G2" s="443" t="s">
        <v>5579</v>
      </c>
      <c r="H2" s="443"/>
      <c r="I2" s="443"/>
      <c r="J2" s="443"/>
      <c r="K2" s="443"/>
      <c r="L2" s="443"/>
      <c r="M2" s="428" t="s">
        <v>9</v>
      </c>
      <c r="N2" s="428"/>
      <c r="O2" s="428"/>
      <c r="P2" s="428"/>
      <c r="Q2" s="428"/>
      <c r="R2" s="428"/>
      <c r="S2" s="428"/>
      <c r="T2" s="428"/>
      <c r="U2" s="428"/>
      <c r="V2" s="428"/>
      <c r="W2" s="428"/>
      <c r="X2" s="428"/>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28"/>
      <c r="BW2" s="428"/>
      <c r="BX2" s="428"/>
      <c r="BY2" s="428"/>
      <c r="BZ2" s="428"/>
      <c r="CA2" s="428"/>
      <c r="CB2" s="428"/>
      <c r="CC2" s="428"/>
      <c r="CD2" s="428"/>
      <c r="CE2" s="428"/>
      <c r="CF2" s="62"/>
      <c r="CG2" s="62"/>
      <c r="CH2" s="62"/>
      <c r="CI2" s="62"/>
      <c r="CJ2" s="62"/>
    </row>
    <row r="3" spans="1:88" ht="84.6" customHeight="1" x14ac:dyDescent="0.2">
      <c r="A3" s="442" t="s">
        <v>4385</v>
      </c>
      <c r="B3" s="426" t="s">
        <v>0</v>
      </c>
      <c r="C3" s="15"/>
      <c r="D3" s="426" t="s">
        <v>3</v>
      </c>
      <c r="E3" s="426"/>
      <c r="F3" s="426" t="s">
        <v>76</v>
      </c>
      <c r="G3" s="442" t="s">
        <v>4385</v>
      </c>
      <c r="H3" s="426" t="s">
        <v>0</v>
      </c>
      <c r="I3" s="15"/>
      <c r="J3" s="426" t="s">
        <v>3</v>
      </c>
      <c r="K3" s="426"/>
      <c r="L3" s="426" t="s">
        <v>76</v>
      </c>
      <c r="M3" s="442" t="s">
        <v>4385</v>
      </c>
      <c r="N3" s="426" t="s">
        <v>0</v>
      </c>
      <c r="O3" s="15"/>
      <c r="P3" s="426" t="s">
        <v>3</v>
      </c>
      <c r="Q3" s="426"/>
      <c r="R3" s="475" t="s">
        <v>76</v>
      </c>
      <c r="S3" s="509" t="s">
        <v>6028</v>
      </c>
      <c r="T3" s="239" t="s">
        <v>6045</v>
      </c>
      <c r="U3" s="239"/>
      <c r="V3" s="239"/>
      <c r="W3" s="239"/>
      <c r="X3" s="491" t="s">
        <v>6045</v>
      </c>
      <c r="Y3" s="492"/>
      <c r="Z3" s="492"/>
      <c r="AA3" s="493"/>
      <c r="AB3" s="239"/>
      <c r="AC3" s="239"/>
      <c r="AD3" s="239"/>
      <c r="AE3" s="239"/>
      <c r="AF3" s="505" t="s">
        <v>6046</v>
      </c>
      <c r="AG3" s="505"/>
      <c r="AH3" s="505"/>
      <c r="AI3" s="505"/>
      <c r="AJ3" s="240" t="s">
        <v>6047</v>
      </c>
      <c r="AK3" s="239" t="s">
        <v>6048</v>
      </c>
      <c r="AL3" s="239"/>
      <c r="AM3" s="239"/>
      <c r="AN3" s="239"/>
      <c r="AO3" s="491" t="s">
        <v>6048</v>
      </c>
      <c r="AP3" s="492"/>
      <c r="AQ3" s="492"/>
      <c r="AR3" s="493"/>
      <c r="AS3" s="239"/>
      <c r="AT3" s="239"/>
      <c r="AU3" s="239"/>
      <c r="AV3" s="239"/>
      <c r="AW3" s="512" t="s">
        <v>6049</v>
      </c>
      <c r="AX3" s="512"/>
      <c r="AY3" s="512"/>
      <c r="AZ3" s="512"/>
      <c r="BA3" s="512"/>
      <c r="BB3" s="512"/>
      <c r="BC3" s="512"/>
      <c r="BD3" s="512"/>
      <c r="BE3" s="512"/>
      <c r="BF3" s="512"/>
      <c r="BG3" s="512"/>
      <c r="BH3" s="512"/>
      <c r="BI3" s="505" t="s">
        <v>6050</v>
      </c>
      <c r="BJ3" s="505"/>
      <c r="BK3" s="505"/>
      <c r="BL3" s="505"/>
      <c r="BM3" s="505"/>
      <c r="BN3" s="505"/>
      <c r="BO3" s="505"/>
      <c r="BP3" s="505"/>
      <c r="BQ3" s="505"/>
      <c r="BR3" s="505"/>
      <c r="BS3" s="505"/>
      <c r="BT3" s="505"/>
      <c r="BU3" s="505" t="s">
        <v>6051</v>
      </c>
      <c r="BV3" s="505"/>
      <c r="BW3" s="505"/>
      <c r="BX3" s="510" t="s">
        <v>6052</v>
      </c>
      <c r="BY3" s="510"/>
      <c r="BZ3" s="511" t="s">
        <v>6029</v>
      </c>
      <c r="CA3" s="426" t="s">
        <v>4384</v>
      </c>
      <c r="CB3" s="426" t="s">
        <v>8</v>
      </c>
      <c r="CC3" s="426"/>
      <c r="CD3" s="426"/>
      <c r="CE3" s="426"/>
      <c r="CF3" s="62"/>
      <c r="CG3" s="62"/>
      <c r="CH3" s="62"/>
      <c r="CI3" s="62"/>
      <c r="CJ3" s="62"/>
    </row>
    <row r="4" spans="1:88" ht="56.25" hidden="1" x14ac:dyDescent="0.2">
      <c r="A4" s="442"/>
      <c r="B4" s="426"/>
      <c r="C4" s="15" t="s">
        <v>828</v>
      </c>
      <c r="D4" s="15" t="s">
        <v>2</v>
      </c>
      <c r="E4" s="15" t="s">
        <v>1</v>
      </c>
      <c r="F4" s="426"/>
      <c r="G4" s="442"/>
      <c r="H4" s="426"/>
      <c r="I4" s="15" t="s">
        <v>828</v>
      </c>
      <c r="J4" s="15" t="s">
        <v>2</v>
      </c>
      <c r="K4" s="15" t="s">
        <v>1</v>
      </c>
      <c r="L4" s="426"/>
      <c r="M4" s="442"/>
      <c r="N4" s="426"/>
      <c r="O4" s="15" t="s">
        <v>828</v>
      </c>
      <c r="P4" s="15" t="s">
        <v>2</v>
      </c>
      <c r="Q4" s="15" t="s">
        <v>1</v>
      </c>
      <c r="R4" s="475"/>
      <c r="S4" s="509"/>
      <c r="T4" s="505" t="s">
        <v>6053</v>
      </c>
      <c r="U4" s="505"/>
      <c r="V4" s="505"/>
      <c r="W4" s="505"/>
      <c r="X4" s="505" t="s">
        <v>6054</v>
      </c>
      <c r="Y4" s="505"/>
      <c r="Z4" s="505"/>
      <c r="AA4" s="505"/>
      <c r="AB4" s="505" t="s">
        <v>6055</v>
      </c>
      <c r="AC4" s="505"/>
      <c r="AD4" s="505"/>
      <c r="AE4" s="505"/>
      <c r="AF4" s="506" t="s">
        <v>4</v>
      </c>
      <c r="AG4" s="506" t="s">
        <v>5</v>
      </c>
      <c r="AH4" s="506" t="s">
        <v>6</v>
      </c>
      <c r="AI4" s="506" t="s">
        <v>7</v>
      </c>
      <c r="AJ4" s="506" t="s">
        <v>6053</v>
      </c>
      <c r="AK4" s="505" t="s">
        <v>6053</v>
      </c>
      <c r="AL4" s="505"/>
      <c r="AM4" s="505"/>
      <c r="AN4" s="505"/>
      <c r="AO4" s="507" t="s">
        <v>6056</v>
      </c>
      <c r="AP4" s="507"/>
      <c r="AQ4" s="507"/>
      <c r="AR4" s="507"/>
      <c r="AS4" s="507" t="s">
        <v>6057</v>
      </c>
      <c r="AT4" s="507"/>
      <c r="AU4" s="507"/>
      <c r="AV4" s="507"/>
      <c r="AW4" s="508" t="s">
        <v>6053</v>
      </c>
      <c r="AX4" s="508"/>
      <c r="AY4" s="508"/>
      <c r="AZ4" s="508"/>
      <c r="BA4" s="508" t="s">
        <v>6056</v>
      </c>
      <c r="BB4" s="508"/>
      <c r="BC4" s="508"/>
      <c r="BD4" s="508"/>
      <c r="BE4" s="508" t="s">
        <v>6057</v>
      </c>
      <c r="BF4" s="508"/>
      <c r="BG4" s="508"/>
      <c r="BH4" s="508"/>
      <c r="BI4" s="507" t="s">
        <v>6053</v>
      </c>
      <c r="BJ4" s="507"/>
      <c r="BK4" s="507"/>
      <c r="BL4" s="507"/>
      <c r="BM4" s="507" t="s">
        <v>6056</v>
      </c>
      <c r="BN4" s="507"/>
      <c r="BO4" s="507"/>
      <c r="BP4" s="507"/>
      <c r="BQ4" s="507" t="s">
        <v>6057</v>
      </c>
      <c r="BR4" s="507"/>
      <c r="BS4" s="507"/>
      <c r="BT4" s="507"/>
      <c r="BU4" s="242" t="s">
        <v>6053</v>
      </c>
      <c r="BV4" s="242" t="s">
        <v>6056</v>
      </c>
      <c r="BW4" s="242" t="s">
        <v>6057</v>
      </c>
      <c r="BX4" s="189" t="s">
        <v>8</v>
      </c>
      <c r="BY4" s="189" t="s">
        <v>6058</v>
      </c>
      <c r="BZ4" s="511"/>
      <c r="CA4" s="426"/>
      <c r="CB4" s="5" t="s">
        <v>4</v>
      </c>
      <c r="CC4" s="5" t="s">
        <v>5</v>
      </c>
      <c r="CD4" s="5" t="s">
        <v>6</v>
      </c>
      <c r="CE4" s="5" t="s">
        <v>7</v>
      </c>
      <c r="CF4" s="62"/>
      <c r="CG4" s="62"/>
      <c r="CH4" s="62"/>
      <c r="CI4" s="62"/>
      <c r="CJ4" s="62"/>
    </row>
    <row r="5" spans="1:88" s="41" customFormat="1" ht="37.5" x14ac:dyDescent="0.2">
      <c r="A5" s="31"/>
      <c r="B5" s="31"/>
      <c r="C5" s="31"/>
      <c r="D5" s="31"/>
      <c r="E5" s="31"/>
      <c r="F5" s="31"/>
      <c r="G5" s="31"/>
      <c r="H5" s="31"/>
      <c r="I5" s="31"/>
      <c r="J5" s="31"/>
      <c r="K5" s="31"/>
      <c r="L5" s="31"/>
      <c r="M5" s="442"/>
      <c r="N5" s="426"/>
      <c r="O5" s="31"/>
      <c r="P5" s="15" t="s">
        <v>2</v>
      </c>
      <c r="Q5" s="15" t="s">
        <v>1</v>
      </c>
      <c r="R5" s="233"/>
      <c r="S5" s="190"/>
      <c r="T5" s="243" t="s">
        <v>4</v>
      </c>
      <c r="U5" s="241" t="s">
        <v>5</v>
      </c>
      <c r="V5" s="241" t="s">
        <v>6</v>
      </c>
      <c r="W5" s="241" t="s">
        <v>7</v>
      </c>
      <c r="X5" s="243"/>
      <c r="Y5" s="241" t="s">
        <v>5</v>
      </c>
      <c r="Z5" s="241" t="s">
        <v>6</v>
      </c>
      <c r="AA5" s="241" t="s">
        <v>7</v>
      </c>
      <c r="AB5" s="241" t="s">
        <v>4</v>
      </c>
      <c r="AC5" s="241" t="s">
        <v>5</v>
      </c>
      <c r="AD5" s="241" t="s">
        <v>6</v>
      </c>
      <c r="AE5" s="241" t="s">
        <v>7</v>
      </c>
      <c r="AF5" s="506"/>
      <c r="AG5" s="506"/>
      <c r="AH5" s="506"/>
      <c r="AI5" s="506"/>
      <c r="AJ5" s="506"/>
      <c r="AK5" s="241" t="s">
        <v>4</v>
      </c>
      <c r="AL5" s="241" t="s">
        <v>5</v>
      </c>
      <c r="AM5" s="241" t="s">
        <v>6</v>
      </c>
      <c r="AN5" s="241" t="s">
        <v>7</v>
      </c>
      <c r="AO5" s="250" t="s">
        <v>4</v>
      </c>
      <c r="AP5" s="244" t="s">
        <v>5</v>
      </c>
      <c r="AQ5" s="244" t="s">
        <v>6</v>
      </c>
      <c r="AR5" s="244" t="s">
        <v>7</v>
      </c>
      <c r="AS5" s="244" t="s">
        <v>4</v>
      </c>
      <c r="AT5" s="244" t="s">
        <v>5</v>
      </c>
      <c r="AU5" s="244" t="s">
        <v>6</v>
      </c>
      <c r="AV5" s="244" t="s">
        <v>7</v>
      </c>
      <c r="AW5" s="245" t="s">
        <v>4</v>
      </c>
      <c r="AX5" s="245" t="s">
        <v>5</v>
      </c>
      <c r="AY5" s="245" t="s">
        <v>6</v>
      </c>
      <c r="AZ5" s="245" t="s">
        <v>7</v>
      </c>
      <c r="BA5" s="245" t="s">
        <v>4</v>
      </c>
      <c r="BB5" s="245" t="s">
        <v>5</v>
      </c>
      <c r="BC5" s="245" t="s">
        <v>6</v>
      </c>
      <c r="BD5" s="245" t="s">
        <v>7</v>
      </c>
      <c r="BE5" s="245" t="s">
        <v>4</v>
      </c>
      <c r="BF5" s="245" t="s">
        <v>5</v>
      </c>
      <c r="BG5" s="245" t="s">
        <v>6</v>
      </c>
      <c r="BH5" s="245" t="s">
        <v>7</v>
      </c>
      <c r="BI5" s="244" t="s">
        <v>4</v>
      </c>
      <c r="BJ5" s="244" t="s">
        <v>5</v>
      </c>
      <c r="BK5" s="244" t="s">
        <v>6</v>
      </c>
      <c r="BL5" s="244" t="s">
        <v>7</v>
      </c>
      <c r="BM5" s="244" t="s">
        <v>4</v>
      </c>
      <c r="BN5" s="244" t="s">
        <v>5</v>
      </c>
      <c r="BO5" s="244" t="s">
        <v>6</v>
      </c>
      <c r="BP5" s="244" t="s">
        <v>7</v>
      </c>
      <c r="BQ5" s="244" t="s">
        <v>4</v>
      </c>
      <c r="BR5" s="244" t="s">
        <v>5</v>
      </c>
      <c r="BS5" s="244" t="s">
        <v>6</v>
      </c>
      <c r="BT5" s="244" t="s">
        <v>7</v>
      </c>
      <c r="BU5" s="244" t="s">
        <v>4</v>
      </c>
      <c r="BV5" s="244" t="s">
        <v>4</v>
      </c>
      <c r="BW5" s="244" t="s">
        <v>4</v>
      </c>
      <c r="BX5" s="243"/>
      <c r="BY5" s="243"/>
      <c r="BZ5" s="195"/>
      <c r="CA5" s="234"/>
      <c r="CB5" s="9"/>
      <c r="CC5" s="9"/>
      <c r="CD5" s="9"/>
      <c r="CE5" s="9"/>
    </row>
    <row r="6" spans="1:88" ht="15.6" customHeight="1" x14ac:dyDescent="0.2">
      <c r="A6" s="494">
        <v>1</v>
      </c>
      <c r="B6" s="502" t="s">
        <v>2344</v>
      </c>
      <c r="C6" s="246" t="s">
        <v>86</v>
      </c>
      <c r="D6" s="246" t="s">
        <v>1611</v>
      </c>
      <c r="E6" s="246" t="s">
        <v>5580</v>
      </c>
      <c r="F6" s="246">
        <v>500</v>
      </c>
      <c r="G6" s="494">
        <v>1</v>
      </c>
      <c r="H6" s="502" t="s">
        <v>5583</v>
      </c>
      <c r="I6" s="246" t="s">
        <v>86</v>
      </c>
      <c r="J6" s="246" t="s">
        <v>1611</v>
      </c>
      <c r="K6" s="246" t="s">
        <v>5584</v>
      </c>
      <c r="L6" s="246">
        <v>600</v>
      </c>
      <c r="M6" s="503" t="s">
        <v>1642</v>
      </c>
      <c r="N6" s="431" t="s">
        <v>1610</v>
      </c>
      <c r="O6" s="24" t="s">
        <v>86</v>
      </c>
      <c r="P6" s="476" t="s">
        <v>6010</v>
      </c>
      <c r="Q6" s="476" t="s">
        <v>1612</v>
      </c>
      <c r="R6" s="495">
        <v>1100</v>
      </c>
      <c r="S6" s="500">
        <v>1500</v>
      </c>
      <c r="T6" s="501">
        <v>1100</v>
      </c>
      <c r="U6" s="495"/>
      <c r="V6" s="495"/>
      <c r="W6" s="495"/>
      <c r="X6" s="501">
        <f>T6*80%</f>
        <v>880</v>
      </c>
      <c r="Y6" s="495"/>
      <c r="Z6" s="495"/>
      <c r="AA6" s="495"/>
      <c r="AB6" s="495">
        <f>T6*60%</f>
        <v>660</v>
      </c>
      <c r="AC6" s="495"/>
      <c r="AD6" s="495"/>
      <c r="AE6" s="495"/>
      <c r="AF6" s="495"/>
      <c r="AG6" s="495"/>
      <c r="AH6" s="495"/>
      <c r="AI6" s="495"/>
      <c r="AJ6" s="495"/>
      <c r="AK6" s="583">
        <v>1500</v>
      </c>
      <c r="AL6" s="495">
        <f>ROUND(AK6*0.6,-1)</f>
        <v>900</v>
      </c>
      <c r="AM6" s="495">
        <f>ROUND(AK6*0.4,-1)</f>
        <v>600</v>
      </c>
      <c r="AN6" s="495">
        <f>ROUND(AK6*0.2,-1)</f>
        <v>300</v>
      </c>
      <c r="AO6" s="499">
        <f>ROUND(AK6*80%,-1)</f>
        <v>1200</v>
      </c>
      <c r="AP6" s="495">
        <f>ROUND(AO6*0.4,-1)</f>
        <v>480</v>
      </c>
      <c r="AQ6" s="495">
        <f>ROUND(AO6*0.3,-1)</f>
        <v>360</v>
      </c>
      <c r="AR6" s="495">
        <f>ROUND(AO6*0.2,-1)</f>
        <v>240</v>
      </c>
      <c r="AS6" s="495">
        <f t="shared" ref="AS6:AS7" si="0">ROUND(AK6*60%,-1)</f>
        <v>900</v>
      </c>
      <c r="AT6" s="495">
        <f>ROUND(AS6*0.4,-1)</f>
        <v>360</v>
      </c>
      <c r="AU6" s="495">
        <f>ROUND(AS6*0.3,-1)</f>
        <v>270</v>
      </c>
      <c r="AV6" s="495">
        <f>ROUND(AS6*0.2,-1)</f>
        <v>180</v>
      </c>
      <c r="AW6" s="495">
        <f>(AK6-T6)/T6*100</f>
        <v>36.363636363636367</v>
      </c>
      <c r="AX6" s="495">
        <f t="shared" ref="AX6:BH12" si="1">(AL6-U6)/AL6*100</f>
        <v>100</v>
      </c>
      <c r="AY6" s="495">
        <f t="shared" si="1"/>
        <v>100</v>
      </c>
      <c r="AZ6" s="495">
        <f t="shared" si="1"/>
        <v>100</v>
      </c>
      <c r="BA6" s="495">
        <f>(AO6-X6)/AO6*100</f>
        <v>26.666666666666668</v>
      </c>
      <c r="BB6" s="495">
        <f t="shared" si="1"/>
        <v>100</v>
      </c>
      <c r="BC6" s="495">
        <f t="shared" si="1"/>
        <v>100</v>
      </c>
      <c r="BD6" s="495">
        <f t="shared" si="1"/>
        <v>100</v>
      </c>
      <c r="BE6" s="495">
        <f t="shared" si="1"/>
        <v>26.666666666666668</v>
      </c>
      <c r="BF6" s="495">
        <f t="shared" si="1"/>
        <v>100</v>
      </c>
      <c r="BG6" s="495">
        <f t="shared" si="1"/>
        <v>100</v>
      </c>
      <c r="BH6" s="495">
        <f t="shared" si="1"/>
        <v>100</v>
      </c>
      <c r="BI6" s="495">
        <f>AK6</f>
        <v>1500</v>
      </c>
      <c r="BJ6" s="495">
        <f t="shared" ref="BJ6:BT8" si="2">AL6</f>
        <v>900</v>
      </c>
      <c r="BK6" s="495">
        <f t="shared" si="2"/>
        <v>600</v>
      </c>
      <c r="BL6" s="495">
        <f t="shared" si="2"/>
        <v>300</v>
      </c>
      <c r="BM6" s="495">
        <f t="shared" si="2"/>
        <v>1200</v>
      </c>
      <c r="BN6" s="495">
        <f t="shared" si="2"/>
        <v>480</v>
      </c>
      <c r="BO6" s="495">
        <f t="shared" si="2"/>
        <v>360</v>
      </c>
      <c r="BP6" s="495">
        <f t="shared" si="2"/>
        <v>240</v>
      </c>
      <c r="BQ6" s="495">
        <f t="shared" si="2"/>
        <v>900</v>
      </c>
      <c r="BR6" s="495">
        <f t="shared" si="2"/>
        <v>360</v>
      </c>
      <c r="BS6" s="495">
        <f t="shared" si="2"/>
        <v>270</v>
      </c>
      <c r="BT6" s="495">
        <f t="shared" si="2"/>
        <v>180</v>
      </c>
      <c r="BU6" s="495">
        <f>(BI6-T6)/T6*100</f>
        <v>36.363636363636367</v>
      </c>
      <c r="BV6" s="495">
        <f>(BM6-X6)/X6*100</f>
        <v>36.363636363636367</v>
      </c>
      <c r="BW6" s="495">
        <f>(BQ6-AB6)/AB6*100</f>
        <v>36.363636363636367</v>
      </c>
      <c r="BX6" s="495"/>
      <c r="BY6" s="495"/>
      <c r="BZ6" s="496"/>
      <c r="CA6" s="476" t="s">
        <v>6006</v>
      </c>
      <c r="CB6" s="34"/>
      <c r="CC6" s="6"/>
      <c r="CD6" s="6"/>
      <c r="CE6" s="6"/>
    </row>
    <row r="7" spans="1:88" ht="15.6" customHeight="1" x14ac:dyDescent="0.2">
      <c r="A7" s="494"/>
      <c r="B7" s="502"/>
      <c r="C7" s="246"/>
      <c r="D7" s="246"/>
      <c r="E7" s="246"/>
      <c r="F7" s="246"/>
      <c r="G7" s="494"/>
      <c r="H7" s="502"/>
      <c r="I7" s="246" t="s">
        <v>129</v>
      </c>
      <c r="J7" s="246" t="s">
        <v>5584</v>
      </c>
      <c r="K7" s="246" t="s">
        <v>1612</v>
      </c>
      <c r="L7" s="248">
        <v>1.1000000000000001</v>
      </c>
      <c r="M7" s="503"/>
      <c r="N7" s="431"/>
      <c r="O7" s="24"/>
      <c r="P7" s="476"/>
      <c r="Q7" s="476"/>
      <c r="R7" s="495"/>
      <c r="S7" s="500"/>
      <c r="T7" s="501"/>
      <c r="U7" s="495"/>
      <c r="V7" s="495"/>
      <c r="W7" s="495"/>
      <c r="X7" s="501">
        <f>T7*80%</f>
        <v>0</v>
      </c>
      <c r="Y7" s="495"/>
      <c r="Z7" s="495"/>
      <c r="AA7" s="495"/>
      <c r="AB7" s="495">
        <f>T7*60%</f>
        <v>0</v>
      </c>
      <c r="AC7" s="495"/>
      <c r="AD7" s="495"/>
      <c r="AE7" s="495"/>
      <c r="AF7" s="495"/>
      <c r="AG7" s="495"/>
      <c r="AH7" s="495"/>
      <c r="AI7" s="495"/>
      <c r="AJ7" s="495"/>
      <c r="AK7" s="583"/>
      <c r="AL7" s="495">
        <f t="shared" ref="AL7:AL36" si="3">ROUND(AK7*0.6,-1)</f>
        <v>0</v>
      </c>
      <c r="AM7" s="495">
        <f t="shared" ref="AM7:AM36" si="4">ROUND(AK7*0.4,-1)</f>
        <v>0</v>
      </c>
      <c r="AN7" s="495">
        <f t="shared" ref="AN7:AN36" si="5">ROUND(AK7*0.2,-1)</f>
        <v>0</v>
      </c>
      <c r="AO7" s="499">
        <f t="shared" ref="AO7:AO36" si="6">ROUND(AK7*80%,-1)</f>
        <v>0</v>
      </c>
      <c r="AP7" s="495">
        <f t="shared" ref="AP7:AP25" si="7">ROUND(AO7*0.6,-1)</f>
        <v>0</v>
      </c>
      <c r="AQ7" s="495">
        <f t="shared" ref="AQ7:AQ25" si="8">ROUND(AO7*0.4,-1)</f>
        <v>0</v>
      </c>
      <c r="AR7" s="495">
        <f t="shared" ref="AR7:AR36" si="9">ROUND(AO7*0.2,-1)</f>
        <v>0</v>
      </c>
      <c r="AS7" s="495">
        <f t="shared" si="0"/>
        <v>0</v>
      </c>
      <c r="AT7" s="495">
        <f t="shared" ref="AT7:AT25" si="10">ROUND(AS7*0.6,-1)</f>
        <v>0</v>
      </c>
      <c r="AU7" s="495">
        <f t="shared" ref="AU7:AU25" si="11">ROUND(AS7*0.4,-1)</f>
        <v>0</v>
      </c>
      <c r="AV7" s="495">
        <f t="shared" ref="AV7:AV36" si="12">ROUND(AS7*0.2,-1)</f>
        <v>0</v>
      </c>
      <c r="AW7" s="495" t="e">
        <f t="shared" ref="AW7:AW12" si="13">(AK7-T7)/T7*100</f>
        <v>#DIV/0!</v>
      </c>
      <c r="AX7" s="495" t="e">
        <f t="shared" si="1"/>
        <v>#DIV/0!</v>
      </c>
      <c r="AY7" s="495" t="e">
        <f t="shared" si="1"/>
        <v>#DIV/0!</v>
      </c>
      <c r="AZ7" s="495" t="e">
        <f t="shared" si="1"/>
        <v>#DIV/0!</v>
      </c>
      <c r="BA7" s="495" t="e">
        <f t="shared" si="1"/>
        <v>#DIV/0!</v>
      </c>
      <c r="BB7" s="495" t="e">
        <f t="shared" si="1"/>
        <v>#DIV/0!</v>
      </c>
      <c r="BC7" s="495" t="e">
        <f t="shared" si="1"/>
        <v>#DIV/0!</v>
      </c>
      <c r="BD7" s="495" t="e">
        <f t="shared" si="1"/>
        <v>#DIV/0!</v>
      </c>
      <c r="BE7" s="495" t="e">
        <f t="shared" si="1"/>
        <v>#DIV/0!</v>
      </c>
      <c r="BF7" s="495" t="e">
        <f t="shared" si="1"/>
        <v>#DIV/0!</v>
      </c>
      <c r="BG7" s="495" t="e">
        <f t="shared" si="1"/>
        <v>#DIV/0!</v>
      </c>
      <c r="BH7" s="495" t="e">
        <f t="shared" si="1"/>
        <v>#DIV/0!</v>
      </c>
      <c r="BI7" s="495">
        <f>AK7</f>
        <v>0</v>
      </c>
      <c r="BJ7" s="495">
        <f t="shared" si="2"/>
        <v>0</v>
      </c>
      <c r="BK7" s="495">
        <f t="shared" si="2"/>
        <v>0</v>
      </c>
      <c r="BL7" s="495">
        <f t="shared" si="2"/>
        <v>0</v>
      </c>
      <c r="BM7" s="495">
        <f t="shared" si="2"/>
        <v>0</v>
      </c>
      <c r="BN7" s="495">
        <f t="shared" si="2"/>
        <v>0</v>
      </c>
      <c r="BO7" s="495">
        <f t="shared" si="2"/>
        <v>0</v>
      </c>
      <c r="BP7" s="495">
        <f t="shared" si="2"/>
        <v>0</v>
      </c>
      <c r="BQ7" s="495">
        <f t="shared" si="2"/>
        <v>0</v>
      </c>
      <c r="BR7" s="495">
        <f t="shared" si="2"/>
        <v>0</v>
      </c>
      <c r="BS7" s="495">
        <f t="shared" si="2"/>
        <v>0</v>
      </c>
      <c r="BT7" s="495">
        <f t="shared" si="2"/>
        <v>0</v>
      </c>
      <c r="BU7" s="495" t="e">
        <f>(BI7-T7)/T7*100</f>
        <v>#DIV/0!</v>
      </c>
      <c r="BV7" s="495" t="e">
        <f>(BM7-X7)/X7*100</f>
        <v>#DIV/0!</v>
      </c>
      <c r="BW7" s="495" t="e">
        <f>(BQ7-AB7)/AB7*100</f>
        <v>#DIV/0!</v>
      </c>
      <c r="BX7" s="495"/>
      <c r="BY7" s="495"/>
      <c r="BZ7" s="496"/>
      <c r="CA7" s="476"/>
      <c r="CB7" s="34"/>
      <c r="CC7" s="6"/>
      <c r="CD7" s="6"/>
      <c r="CE7" s="6"/>
    </row>
    <row r="8" spans="1:88" ht="36.6" customHeight="1" x14ac:dyDescent="0.2">
      <c r="A8" s="494"/>
      <c r="B8" s="502"/>
      <c r="C8" s="246" t="s">
        <v>88</v>
      </c>
      <c r="D8" s="246" t="s">
        <v>5581</v>
      </c>
      <c r="E8" s="246" t="s">
        <v>5582</v>
      </c>
      <c r="F8" s="246">
        <v>700</v>
      </c>
      <c r="G8" s="494"/>
      <c r="H8" s="502"/>
      <c r="I8" s="246" t="s">
        <v>194</v>
      </c>
      <c r="J8" s="246" t="s">
        <v>1612</v>
      </c>
      <c r="K8" s="246" t="s">
        <v>1613</v>
      </c>
      <c r="L8" s="248">
        <v>1.4</v>
      </c>
      <c r="M8" s="503"/>
      <c r="N8" s="431"/>
      <c r="O8" s="24" t="s">
        <v>194</v>
      </c>
      <c r="P8" s="21" t="s">
        <v>1612</v>
      </c>
      <c r="Q8" s="21" t="s">
        <v>473</v>
      </c>
      <c r="R8" s="209">
        <v>1400</v>
      </c>
      <c r="S8" s="189">
        <v>1800</v>
      </c>
      <c r="T8" s="235">
        <v>1400</v>
      </c>
      <c r="U8" s="209"/>
      <c r="V8" s="209"/>
      <c r="W8" s="209"/>
      <c r="X8" s="235">
        <f>T8*80%</f>
        <v>1120</v>
      </c>
      <c r="Y8" s="209"/>
      <c r="Z8" s="209"/>
      <c r="AA8" s="209"/>
      <c r="AB8" s="209">
        <f>T8*60%</f>
        <v>840</v>
      </c>
      <c r="AC8" s="209"/>
      <c r="AD8" s="209"/>
      <c r="AE8" s="209"/>
      <c r="AF8" s="209"/>
      <c r="AG8" s="209"/>
      <c r="AH8" s="209"/>
      <c r="AI8" s="209"/>
      <c r="AJ8" s="209"/>
      <c r="AK8" s="225">
        <v>1800</v>
      </c>
      <c r="AL8" s="209">
        <f>ROUND(AK8*0.6,-1)</f>
        <v>1080</v>
      </c>
      <c r="AM8" s="209">
        <f t="shared" si="4"/>
        <v>720</v>
      </c>
      <c r="AN8" s="209">
        <f t="shared" si="5"/>
        <v>360</v>
      </c>
      <c r="AO8" s="251">
        <f t="shared" si="6"/>
        <v>1440</v>
      </c>
      <c r="AP8" s="209">
        <f>ROUND(AO8*0.4,-1)</f>
        <v>580</v>
      </c>
      <c r="AQ8" s="209">
        <f>ROUND(AO8*0.3,-1)</f>
        <v>430</v>
      </c>
      <c r="AR8" s="209">
        <f t="shared" si="9"/>
        <v>290</v>
      </c>
      <c r="AS8" s="209">
        <f>ROUND(AK8*60%,-1)</f>
        <v>1080</v>
      </c>
      <c r="AT8" s="209">
        <f>ROUND(AS8*0.4,-1)</f>
        <v>430</v>
      </c>
      <c r="AU8" s="209">
        <f>ROUND(AS8*0.3,-1)</f>
        <v>320</v>
      </c>
      <c r="AV8" s="209">
        <f t="shared" si="12"/>
        <v>220</v>
      </c>
      <c r="AW8" s="209">
        <f>(AK8-T8)/T8*100</f>
        <v>28.571428571428569</v>
      </c>
      <c r="AX8" s="209">
        <f t="shared" si="1"/>
        <v>100</v>
      </c>
      <c r="AY8" s="209">
        <f t="shared" si="1"/>
        <v>100</v>
      </c>
      <c r="AZ8" s="209">
        <f t="shared" si="1"/>
        <v>100</v>
      </c>
      <c r="BA8" s="209">
        <f>(AO8-X8)/AO8*100</f>
        <v>22.222222222222221</v>
      </c>
      <c r="BB8" s="209">
        <f t="shared" si="1"/>
        <v>100</v>
      </c>
      <c r="BC8" s="209">
        <f t="shared" si="1"/>
        <v>100</v>
      </c>
      <c r="BD8" s="209">
        <f t="shared" si="1"/>
        <v>100</v>
      </c>
      <c r="BE8" s="209">
        <f t="shared" si="1"/>
        <v>22.222222222222221</v>
      </c>
      <c r="BF8" s="209">
        <f t="shared" si="1"/>
        <v>100</v>
      </c>
      <c r="BG8" s="209">
        <f t="shared" si="1"/>
        <v>100</v>
      </c>
      <c r="BH8" s="209">
        <f t="shared" si="1"/>
        <v>100</v>
      </c>
      <c r="BI8" s="209">
        <f>AK8</f>
        <v>1800</v>
      </c>
      <c r="BJ8" s="209">
        <f t="shared" si="2"/>
        <v>1080</v>
      </c>
      <c r="BK8" s="209">
        <f t="shared" si="2"/>
        <v>720</v>
      </c>
      <c r="BL8" s="209">
        <f t="shared" si="2"/>
        <v>360</v>
      </c>
      <c r="BM8" s="209">
        <f t="shared" si="2"/>
        <v>1440</v>
      </c>
      <c r="BN8" s="209">
        <f t="shared" si="2"/>
        <v>580</v>
      </c>
      <c r="BO8" s="209">
        <f t="shared" si="2"/>
        <v>430</v>
      </c>
      <c r="BP8" s="209">
        <f t="shared" si="2"/>
        <v>290</v>
      </c>
      <c r="BQ8" s="209">
        <f t="shared" si="2"/>
        <v>1080</v>
      </c>
      <c r="BR8" s="209">
        <f t="shared" si="2"/>
        <v>430</v>
      </c>
      <c r="BS8" s="209">
        <f t="shared" si="2"/>
        <v>320</v>
      </c>
      <c r="BT8" s="209">
        <f t="shared" si="2"/>
        <v>220</v>
      </c>
      <c r="BU8" s="209">
        <f t="shared" ref="BU8" si="14">(BI8-T8)/T8*100</f>
        <v>28.571428571428569</v>
      </c>
      <c r="BV8" s="209">
        <f t="shared" ref="BV8" si="15">(BM8-X8)/X8*100</f>
        <v>28.571428571428569</v>
      </c>
      <c r="BW8" s="209">
        <f t="shared" ref="BW8" si="16">(BQ8-AB8)/AB8*100</f>
        <v>28.571428571428569</v>
      </c>
      <c r="BX8" s="209"/>
      <c r="BY8" s="209"/>
      <c r="BZ8" s="194"/>
      <c r="CA8" s="161"/>
      <c r="CB8" s="34"/>
      <c r="CC8" s="6"/>
      <c r="CD8" s="6"/>
      <c r="CE8" s="6"/>
    </row>
    <row r="9" spans="1:88" ht="13.9" customHeight="1" x14ac:dyDescent="0.2">
      <c r="A9" s="494"/>
      <c r="B9" s="502"/>
      <c r="C9" s="246" t="s">
        <v>86</v>
      </c>
      <c r="D9" s="246" t="s">
        <v>5582</v>
      </c>
      <c r="E9" s="246" t="s">
        <v>1602</v>
      </c>
      <c r="F9" s="246">
        <v>500</v>
      </c>
      <c r="G9" s="494"/>
      <c r="H9" s="502"/>
      <c r="I9" s="246" t="s">
        <v>88</v>
      </c>
      <c r="J9" s="246" t="s">
        <v>1613</v>
      </c>
      <c r="K9" s="246" t="s">
        <v>1614</v>
      </c>
      <c r="L9" s="246">
        <v>900</v>
      </c>
      <c r="M9" s="503"/>
      <c r="N9" s="431"/>
      <c r="O9" s="24" t="s">
        <v>88</v>
      </c>
      <c r="P9" s="476" t="s">
        <v>473</v>
      </c>
      <c r="Q9" s="476" t="s">
        <v>1602</v>
      </c>
      <c r="R9" s="495">
        <v>900</v>
      </c>
      <c r="S9" s="500">
        <v>1300</v>
      </c>
      <c r="T9" s="501">
        <v>900</v>
      </c>
      <c r="U9" s="495"/>
      <c r="V9" s="495"/>
      <c r="W9" s="495"/>
      <c r="X9" s="501">
        <f>T9*80%</f>
        <v>720</v>
      </c>
      <c r="Y9" s="495"/>
      <c r="Z9" s="495"/>
      <c r="AA9" s="495"/>
      <c r="AB9" s="495">
        <f>T9*60%</f>
        <v>540</v>
      </c>
      <c r="AC9" s="495"/>
      <c r="AD9" s="495"/>
      <c r="AE9" s="495"/>
      <c r="AF9" s="495"/>
      <c r="AG9" s="495"/>
      <c r="AH9" s="495"/>
      <c r="AI9" s="495"/>
      <c r="AJ9" s="495"/>
      <c r="AK9" s="583">
        <v>1300</v>
      </c>
      <c r="AL9" s="495">
        <f>ROUND(AK9*0.6,-1)</f>
        <v>780</v>
      </c>
      <c r="AM9" s="495">
        <f t="shared" ref="AM9" si="17">ROUND(AK9*0.4,-1)</f>
        <v>520</v>
      </c>
      <c r="AN9" s="495">
        <f t="shared" ref="AN9" si="18">ROUND(AK9*0.2,-1)</f>
        <v>260</v>
      </c>
      <c r="AO9" s="499">
        <f t="shared" ref="AO9" si="19">ROUND(AK9*80%,-1)</f>
        <v>1040</v>
      </c>
      <c r="AP9" s="495">
        <f>ROUND(AO9*0.4,-1)</f>
        <v>420</v>
      </c>
      <c r="AQ9" s="495">
        <f>ROUND(AO9*0.3,-1)</f>
        <v>310</v>
      </c>
      <c r="AR9" s="495">
        <f t="shared" ref="AR9" si="20">ROUND(AO9*0.2,-1)</f>
        <v>210</v>
      </c>
      <c r="AS9" s="495">
        <f>ROUND(AK9*60%,-1)</f>
        <v>780</v>
      </c>
      <c r="AT9" s="495">
        <f>ROUND(AS9*0.4,-1)</f>
        <v>310</v>
      </c>
      <c r="AU9" s="495">
        <f>ROUND(AS9*0.3,-1)</f>
        <v>230</v>
      </c>
      <c r="AV9" s="495">
        <f t="shared" ref="AV9" si="21">ROUND(AS9*0.2,-1)</f>
        <v>160</v>
      </c>
      <c r="AW9" s="495">
        <f>(AK9-T9)/T9*100</f>
        <v>44.444444444444443</v>
      </c>
      <c r="AX9" s="495">
        <f t="shared" ref="AX9" si="22">(AL9-U9)/AL9*100</f>
        <v>100</v>
      </c>
      <c r="AY9" s="495">
        <f t="shared" ref="AY9" si="23">(AM9-V9)/AM9*100</f>
        <v>100</v>
      </c>
      <c r="AZ9" s="495">
        <f t="shared" ref="AZ9" si="24">(AN9-W9)/AN9*100</f>
        <v>100</v>
      </c>
      <c r="BA9" s="495">
        <f>(AO9-X9)/AO9*100</f>
        <v>30.76923076923077</v>
      </c>
      <c r="BB9" s="495">
        <f t="shared" ref="BB9" si="25">(AP9-Y9)/AP9*100</f>
        <v>100</v>
      </c>
      <c r="BC9" s="495">
        <f t="shared" ref="BC9" si="26">(AQ9-Z9)/AQ9*100</f>
        <v>100</v>
      </c>
      <c r="BD9" s="495">
        <f t="shared" ref="BD9" si="27">(AR9-AA9)/AR9*100</f>
        <v>100</v>
      </c>
      <c r="BE9" s="495">
        <f t="shared" ref="BE9" si="28">(AS9-AB9)/AS9*100</f>
        <v>30.76923076923077</v>
      </c>
      <c r="BF9" s="495">
        <f t="shared" ref="BF9" si="29">(AT9-AC9)/AT9*100</f>
        <v>100</v>
      </c>
      <c r="BG9" s="495">
        <f t="shared" ref="BG9" si="30">(AU9-AD9)/AU9*100</f>
        <v>100</v>
      </c>
      <c r="BH9" s="495">
        <f t="shared" ref="BH9" si="31">(AV9-AE9)/AV9*100</f>
        <v>100</v>
      </c>
      <c r="BI9" s="495">
        <f>AK9</f>
        <v>1300</v>
      </c>
      <c r="BJ9" s="495">
        <f t="shared" ref="BJ9" si="32">AL9</f>
        <v>780</v>
      </c>
      <c r="BK9" s="495">
        <f t="shared" ref="BK9" si="33">AM9</f>
        <v>520</v>
      </c>
      <c r="BL9" s="495">
        <f t="shared" ref="BL9" si="34">AN9</f>
        <v>260</v>
      </c>
      <c r="BM9" s="495">
        <f t="shared" ref="BM9" si="35">AO9</f>
        <v>1040</v>
      </c>
      <c r="BN9" s="495">
        <f t="shared" ref="BN9" si="36">AP9</f>
        <v>420</v>
      </c>
      <c r="BO9" s="495">
        <f t="shared" ref="BO9" si="37">AQ9</f>
        <v>310</v>
      </c>
      <c r="BP9" s="495">
        <f t="shared" ref="BP9" si="38">AR9</f>
        <v>210</v>
      </c>
      <c r="BQ9" s="495">
        <f t="shared" ref="BQ9" si="39">AS9</f>
        <v>780</v>
      </c>
      <c r="BR9" s="495">
        <f t="shared" ref="BR9" si="40">AT9</f>
        <v>310</v>
      </c>
      <c r="BS9" s="495">
        <f t="shared" ref="BS9" si="41">AU9</f>
        <v>230</v>
      </c>
      <c r="BT9" s="495">
        <f t="shared" ref="BT9" si="42">AV9</f>
        <v>160</v>
      </c>
      <c r="BU9" s="495">
        <f t="shared" ref="BU9" si="43">(BI9-T9)/T9*100</f>
        <v>44.444444444444443</v>
      </c>
      <c r="BV9" s="495">
        <f t="shared" ref="BV9" si="44">(BM9-X9)/X9*100</f>
        <v>44.444444444444443</v>
      </c>
      <c r="BW9" s="495">
        <f t="shared" ref="BW9" si="45">(BQ9-AB9)/AB9*100</f>
        <v>44.444444444444443</v>
      </c>
      <c r="BX9" s="495"/>
      <c r="BY9" s="495"/>
      <c r="BZ9" s="496"/>
      <c r="CA9" s="476" t="s">
        <v>6006</v>
      </c>
      <c r="CB9" s="34"/>
      <c r="CC9" s="6"/>
      <c r="CD9" s="6"/>
      <c r="CE9" s="6"/>
    </row>
    <row r="10" spans="1:88" ht="13.9" customHeight="1" x14ac:dyDescent="0.2">
      <c r="A10" s="18"/>
      <c r="B10" s="18"/>
      <c r="C10" s="18"/>
      <c r="D10" s="18"/>
      <c r="E10" s="18"/>
      <c r="F10" s="18"/>
      <c r="G10" s="494"/>
      <c r="H10" s="502"/>
      <c r="I10" s="246" t="s">
        <v>86</v>
      </c>
      <c r="J10" s="246" t="s">
        <v>1614</v>
      </c>
      <c r="K10" s="246" t="s">
        <v>1602</v>
      </c>
      <c r="L10" s="246">
        <v>600</v>
      </c>
      <c r="M10" s="503"/>
      <c r="N10" s="431"/>
      <c r="O10" s="24" t="s">
        <v>86</v>
      </c>
      <c r="P10" s="476"/>
      <c r="Q10" s="476"/>
      <c r="R10" s="495"/>
      <c r="S10" s="500"/>
      <c r="T10" s="501"/>
      <c r="U10" s="495"/>
      <c r="V10" s="495"/>
      <c r="W10" s="495"/>
      <c r="X10" s="501">
        <f t="shared" ref="X10:X36" si="46">T10*80%</f>
        <v>0</v>
      </c>
      <c r="Y10" s="495"/>
      <c r="Z10" s="495"/>
      <c r="AA10" s="495"/>
      <c r="AB10" s="495">
        <f t="shared" ref="AB10" si="47">X10*80%</f>
        <v>0</v>
      </c>
      <c r="AC10" s="495"/>
      <c r="AD10" s="495"/>
      <c r="AE10" s="495"/>
      <c r="AF10" s="495"/>
      <c r="AG10" s="495"/>
      <c r="AH10" s="495"/>
      <c r="AI10" s="495"/>
      <c r="AJ10" s="495"/>
      <c r="AK10" s="583"/>
      <c r="AL10" s="495">
        <f t="shared" si="3"/>
        <v>0</v>
      </c>
      <c r="AM10" s="495"/>
      <c r="AN10" s="495"/>
      <c r="AO10" s="499"/>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5"/>
      <c r="BW10" s="495"/>
      <c r="BX10" s="495"/>
      <c r="BY10" s="495"/>
      <c r="BZ10" s="496"/>
      <c r="CA10" s="476"/>
      <c r="CB10" s="34"/>
      <c r="CC10" s="6"/>
      <c r="CD10" s="6"/>
      <c r="CE10" s="6"/>
    </row>
    <row r="11" spans="1:88" ht="43.9" customHeight="1" x14ac:dyDescent="0.2">
      <c r="A11" s="494">
        <v>2</v>
      </c>
      <c r="B11" s="502" t="s">
        <v>123</v>
      </c>
      <c r="C11" s="246" t="s">
        <v>194</v>
      </c>
      <c r="D11" s="249" t="s">
        <v>5564</v>
      </c>
      <c r="E11" s="249" t="s">
        <v>5565</v>
      </c>
      <c r="F11" s="248">
        <v>1.5</v>
      </c>
      <c r="G11" s="494">
        <v>2</v>
      </c>
      <c r="H11" s="502" t="s">
        <v>473</v>
      </c>
      <c r="I11" s="246" t="s">
        <v>194</v>
      </c>
      <c r="J11" s="246" t="s">
        <v>5564</v>
      </c>
      <c r="K11" s="246" t="s">
        <v>5571</v>
      </c>
      <c r="L11" s="248">
        <v>2.2000000000000002</v>
      </c>
      <c r="M11" s="503" t="s">
        <v>846</v>
      </c>
      <c r="N11" s="431" t="s">
        <v>1599</v>
      </c>
      <c r="O11" s="24" t="s">
        <v>194</v>
      </c>
      <c r="P11" s="18" t="s">
        <v>546</v>
      </c>
      <c r="Q11" s="181" t="s">
        <v>1628</v>
      </c>
      <c r="R11" s="209">
        <v>2200</v>
      </c>
      <c r="S11" s="189">
        <v>2800</v>
      </c>
      <c r="T11" s="235">
        <v>2200</v>
      </c>
      <c r="U11" s="209"/>
      <c r="V11" s="209"/>
      <c r="W11" s="209"/>
      <c r="X11" s="235">
        <f t="shared" si="46"/>
        <v>1760</v>
      </c>
      <c r="Y11" s="209"/>
      <c r="Z11" s="209"/>
      <c r="AA11" s="209"/>
      <c r="AB11" s="209">
        <f t="shared" ref="AB11:AB36" si="48">T11*60%</f>
        <v>1320</v>
      </c>
      <c r="AC11" s="209"/>
      <c r="AD11" s="209"/>
      <c r="AE11" s="209"/>
      <c r="AF11" s="209"/>
      <c r="AG11" s="209"/>
      <c r="AH11" s="209"/>
      <c r="AI11" s="209"/>
      <c r="AJ11" s="209"/>
      <c r="AK11" s="225">
        <v>2800</v>
      </c>
      <c r="AL11" s="209">
        <f t="shared" si="3"/>
        <v>1680</v>
      </c>
      <c r="AM11" s="209">
        <f t="shared" si="4"/>
        <v>1120</v>
      </c>
      <c r="AN11" s="209">
        <f t="shared" si="5"/>
        <v>560</v>
      </c>
      <c r="AO11" s="251">
        <f t="shared" si="6"/>
        <v>2240</v>
      </c>
      <c r="AP11" s="209">
        <f>ROUND(AO11*0.4,-1)</f>
        <v>900</v>
      </c>
      <c r="AQ11" s="209">
        <f>ROUND(AO11*0.3,-1)</f>
        <v>670</v>
      </c>
      <c r="AR11" s="209">
        <f t="shared" si="9"/>
        <v>450</v>
      </c>
      <c r="AS11" s="209">
        <f t="shared" ref="AS11:AS36" si="49">ROUND(AK11*60%,-1)</f>
        <v>1680</v>
      </c>
      <c r="AT11" s="209">
        <f>ROUND(AS11*0.4,-1)</f>
        <v>670</v>
      </c>
      <c r="AU11" s="209">
        <f>ROUND(AS11*0.3,-1)</f>
        <v>500</v>
      </c>
      <c r="AV11" s="209">
        <f t="shared" si="12"/>
        <v>340</v>
      </c>
      <c r="AW11" s="209">
        <f t="shared" si="13"/>
        <v>27.27272727272727</v>
      </c>
      <c r="AX11" s="209">
        <f t="shared" si="1"/>
        <v>100</v>
      </c>
      <c r="AY11" s="209">
        <f t="shared" si="1"/>
        <v>100</v>
      </c>
      <c r="AZ11" s="209">
        <f t="shared" si="1"/>
        <v>100</v>
      </c>
      <c r="BA11" s="209">
        <f>(AO11-X11)/AO11*100</f>
        <v>21.428571428571427</v>
      </c>
      <c r="BB11" s="209">
        <f t="shared" si="1"/>
        <v>100</v>
      </c>
      <c r="BC11" s="209">
        <f t="shared" si="1"/>
        <v>100</v>
      </c>
      <c r="BD11" s="209">
        <f t="shared" si="1"/>
        <v>100</v>
      </c>
      <c r="BE11" s="209">
        <f t="shared" si="1"/>
        <v>21.428571428571427</v>
      </c>
      <c r="BF11" s="209">
        <f t="shared" si="1"/>
        <v>100</v>
      </c>
      <c r="BG11" s="209">
        <f t="shared" si="1"/>
        <v>100</v>
      </c>
      <c r="BH11" s="209">
        <f t="shared" si="1"/>
        <v>100</v>
      </c>
      <c r="BI11" s="209">
        <f t="shared" ref="BI11:BT36" si="50">AK11</f>
        <v>2800</v>
      </c>
      <c r="BJ11" s="209">
        <f t="shared" ref="BJ11:BT25" si="51">AL11</f>
        <v>1680</v>
      </c>
      <c r="BK11" s="209">
        <f t="shared" si="51"/>
        <v>1120</v>
      </c>
      <c r="BL11" s="209">
        <f t="shared" si="51"/>
        <v>560</v>
      </c>
      <c r="BM11" s="209">
        <f t="shared" si="51"/>
        <v>2240</v>
      </c>
      <c r="BN11" s="209">
        <f t="shared" si="51"/>
        <v>900</v>
      </c>
      <c r="BO11" s="209">
        <f t="shared" si="51"/>
        <v>670</v>
      </c>
      <c r="BP11" s="209">
        <f t="shared" si="51"/>
        <v>450</v>
      </c>
      <c r="BQ11" s="209">
        <f t="shared" si="51"/>
        <v>1680</v>
      </c>
      <c r="BR11" s="209">
        <f t="shared" si="51"/>
        <v>670</v>
      </c>
      <c r="BS11" s="209">
        <f t="shared" si="51"/>
        <v>500</v>
      </c>
      <c r="BT11" s="209">
        <f t="shared" si="51"/>
        <v>340</v>
      </c>
      <c r="BU11" s="209">
        <f t="shared" ref="BU11:BU36" si="52">(BI11-T11)/T11*100</f>
        <v>27.27272727272727</v>
      </c>
      <c r="BV11" s="209">
        <f t="shared" ref="BV11:BV36" si="53">(BM11-X11)/X11*100</f>
        <v>27.27272727272727</v>
      </c>
      <c r="BW11" s="209">
        <f t="shared" ref="BW11:BW36" si="54">(BQ11-AB11)/AB11*100</f>
        <v>27.27272727272727</v>
      </c>
      <c r="BX11" s="209"/>
      <c r="BY11" s="209"/>
      <c r="BZ11" s="206"/>
      <c r="CA11" s="161" t="s">
        <v>6006</v>
      </c>
      <c r="CB11" s="34"/>
      <c r="CC11" s="6"/>
      <c r="CD11" s="6"/>
      <c r="CE11" s="6"/>
    </row>
    <row r="12" spans="1:88" ht="35.450000000000003" customHeight="1" x14ac:dyDescent="0.2">
      <c r="A12" s="494"/>
      <c r="B12" s="502"/>
      <c r="C12" s="246" t="s">
        <v>129</v>
      </c>
      <c r="D12" s="494" t="s">
        <v>1514</v>
      </c>
      <c r="E12" s="494"/>
      <c r="F12" s="246">
        <v>1000</v>
      </c>
      <c r="G12" s="494"/>
      <c r="H12" s="502"/>
      <c r="I12" s="246" t="s">
        <v>129</v>
      </c>
      <c r="J12" s="246" t="s">
        <v>5571</v>
      </c>
      <c r="K12" s="246" t="s">
        <v>3152</v>
      </c>
      <c r="L12" s="248">
        <v>1.7</v>
      </c>
      <c r="M12" s="503"/>
      <c r="N12" s="431"/>
      <c r="O12" s="24" t="s">
        <v>129</v>
      </c>
      <c r="P12" s="181" t="s">
        <v>1628</v>
      </c>
      <c r="Q12" s="161" t="s">
        <v>6007</v>
      </c>
      <c r="R12" s="209">
        <v>1700</v>
      </c>
      <c r="S12" s="189">
        <v>2000</v>
      </c>
      <c r="T12" s="235">
        <v>1700</v>
      </c>
      <c r="U12" s="209"/>
      <c r="V12" s="209"/>
      <c r="W12" s="209"/>
      <c r="X12" s="235">
        <f t="shared" si="46"/>
        <v>1360</v>
      </c>
      <c r="Y12" s="209"/>
      <c r="Z12" s="209"/>
      <c r="AA12" s="209"/>
      <c r="AB12" s="209">
        <f t="shared" si="48"/>
        <v>1020</v>
      </c>
      <c r="AC12" s="209"/>
      <c r="AD12" s="209"/>
      <c r="AE12" s="209"/>
      <c r="AF12" s="209"/>
      <c r="AG12" s="209"/>
      <c r="AH12" s="209"/>
      <c r="AI12" s="209"/>
      <c r="AJ12" s="209"/>
      <c r="AK12" s="225">
        <v>2000</v>
      </c>
      <c r="AL12" s="209">
        <f t="shared" si="3"/>
        <v>1200</v>
      </c>
      <c r="AM12" s="209">
        <f t="shared" si="4"/>
        <v>800</v>
      </c>
      <c r="AN12" s="209">
        <f t="shared" si="5"/>
        <v>400</v>
      </c>
      <c r="AO12" s="251">
        <f t="shared" si="6"/>
        <v>1600</v>
      </c>
      <c r="AP12" s="209">
        <f>ROUND(AO12*0.4,-1)</f>
        <v>640</v>
      </c>
      <c r="AQ12" s="209">
        <f>ROUND(AO12*0.3,-1)</f>
        <v>480</v>
      </c>
      <c r="AR12" s="209">
        <f t="shared" si="9"/>
        <v>320</v>
      </c>
      <c r="AS12" s="209">
        <f t="shared" si="49"/>
        <v>1200</v>
      </c>
      <c r="AT12" s="209">
        <f>ROUND(AS12*0.4,-1)</f>
        <v>480</v>
      </c>
      <c r="AU12" s="209">
        <f>ROUND(AS12*0.3,-1)</f>
        <v>360</v>
      </c>
      <c r="AV12" s="209">
        <f t="shared" si="12"/>
        <v>240</v>
      </c>
      <c r="AW12" s="209">
        <f t="shared" si="13"/>
        <v>17.647058823529413</v>
      </c>
      <c r="AX12" s="209">
        <f t="shared" si="1"/>
        <v>100</v>
      </c>
      <c r="AY12" s="209">
        <f t="shared" si="1"/>
        <v>100</v>
      </c>
      <c r="AZ12" s="209">
        <f t="shared" si="1"/>
        <v>100</v>
      </c>
      <c r="BA12" s="209">
        <f t="shared" si="1"/>
        <v>15</v>
      </c>
      <c r="BB12" s="209">
        <f t="shared" si="1"/>
        <v>100</v>
      </c>
      <c r="BC12" s="209">
        <f t="shared" si="1"/>
        <v>100</v>
      </c>
      <c r="BD12" s="209">
        <f t="shared" si="1"/>
        <v>100</v>
      </c>
      <c r="BE12" s="209">
        <f t="shared" si="1"/>
        <v>15</v>
      </c>
      <c r="BF12" s="209">
        <f t="shared" si="1"/>
        <v>100</v>
      </c>
      <c r="BG12" s="209">
        <f t="shared" si="1"/>
        <v>100</v>
      </c>
      <c r="BH12" s="209">
        <f t="shared" si="1"/>
        <v>100</v>
      </c>
      <c r="BI12" s="209">
        <f t="shared" si="50"/>
        <v>2000</v>
      </c>
      <c r="BJ12" s="209">
        <f t="shared" si="51"/>
        <v>1200</v>
      </c>
      <c r="BK12" s="209">
        <f t="shared" si="51"/>
        <v>800</v>
      </c>
      <c r="BL12" s="209">
        <f t="shared" si="51"/>
        <v>400</v>
      </c>
      <c r="BM12" s="209">
        <f t="shared" si="51"/>
        <v>1600</v>
      </c>
      <c r="BN12" s="209">
        <f t="shared" si="51"/>
        <v>640</v>
      </c>
      <c r="BO12" s="209">
        <f t="shared" si="51"/>
        <v>480</v>
      </c>
      <c r="BP12" s="209">
        <f t="shared" si="51"/>
        <v>320</v>
      </c>
      <c r="BQ12" s="209">
        <f t="shared" si="51"/>
        <v>1200</v>
      </c>
      <c r="BR12" s="209">
        <f t="shared" si="51"/>
        <v>480</v>
      </c>
      <c r="BS12" s="209">
        <f t="shared" si="51"/>
        <v>360</v>
      </c>
      <c r="BT12" s="209">
        <f t="shared" si="51"/>
        <v>240</v>
      </c>
      <c r="BU12" s="209">
        <f t="shared" si="52"/>
        <v>17.647058823529413</v>
      </c>
      <c r="BV12" s="209">
        <f t="shared" si="53"/>
        <v>17.647058823529413</v>
      </c>
      <c r="BW12" s="209">
        <f t="shared" si="54"/>
        <v>17.647058823529413</v>
      </c>
      <c r="BX12" s="209"/>
      <c r="BY12" s="209"/>
      <c r="BZ12" s="206"/>
      <c r="CA12" s="161" t="s">
        <v>6006</v>
      </c>
      <c r="CB12" s="34"/>
      <c r="CC12" s="6"/>
      <c r="CD12" s="6"/>
      <c r="CE12" s="6"/>
    </row>
    <row r="13" spans="1:88" ht="43.15" customHeight="1" x14ac:dyDescent="0.2">
      <c r="A13" s="246">
        <v>3</v>
      </c>
      <c r="B13" s="247" t="s">
        <v>5586</v>
      </c>
      <c r="C13" s="246" t="s">
        <v>88</v>
      </c>
      <c r="D13" s="246" t="s">
        <v>5587</v>
      </c>
      <c r="E13" s="246" t="s">
        <v>1615</v>
      </c>
      <c r="F13" s="246">
        <v>700</v>
      </c>
      <c r="G13" s="246">
        <v>3</v>
      </c>
      <c r="H13" s="247" t="s">
        <v>5585</v>
      </c>
      <c r="I13" s="246" t="s">
        <v>88</v>
      </c>
      <c r="J13" s="246" t="s">
        <v>1616</v>
      </c>
      <c r="K13" s="246" t="s">
        <v>1615</v>
      </c>
      <c r="L13" s="246">
        <v>1.4</v>
      </c>
      <c r="M13" s="73" t="s">
        <v>843</v>
      </c>
      <c r="N13" s="161" t="s">
        <v>1633</v>
      </c>
      <c r="O13" s="24" t="s">
        <v>88</v>
      </c>
      <c r="P13" s="161" t="s">
        <v>156</v>
      </c>
      <c r="Q13" s="161" t="s">
        <v>6007</v>
      </c>
      <c r="R13" s="209">
        <v>1400</v>
      </c>
      <c r="S13" s="189">
        <v>1800</v>
      </c>
      <c r="T13" s="235">
        <v>1400</v>
      </c>
      <c r="U13" s="209"/>
      <c r="V13" s="209"/>
      <c r="W13" s="209"/>
      <c r="X13" s="235">
        <f t="shared" si="46"/>
        <v>1120</v>
      </c>
      <c r="Y13" s="209"/>
      <c r="Z13" s="209"/>
      <c r="AA13" s="209"/>
      <c r="AB13" s="209">
        <f t="shared" si="48"/>
        <v>840</v>
      </c>
      <c r="AC13" s="209"/>
      <c r="AD13" s="209"/>
      <c r="AE13" s="209"/>
      <c r="AF13" s="209"/>
      <c r="AG13" s="209"/>
      <c r="AH13" s="209"/>
      <c r="AI13" s="209"/>
      <c r="AJ13" s="209"/>
      <c r="AK13" s="225">
        <v>1800</v>
      </c>
      <c r="AL13" s="209">
        <f t="shared" si="3"/>
        <v>1080</v>
      </c>
      <c r="AM13" s="209">
        <f t="shared" si="4"/>
        <v>720</v>
      </c>
      <c r="AN13" s="209">
        <f t="shared" si="5"/>
        <v>360</v>
      </c>
      <c r="AO13" s="251">
        <f t="shared" si="6"/>
        <v>1440</v>
      </c>
      <c r="AP13" s="209">
        <f>ROUND(AO13*0.4,-1)</f>
        <v>580</v>
      </c>
      <c r="AQ13" s="209">
        <f>ROUND(AO13*0.3,-1)</f>
        <v>430</v>
      </c>
      <c r="AR13" s="209">
        <f t="shared" si="9"/>
        <v>290</v>
      </c>
      <c r="AS13" s="209">
        <f t="shared" si="49"/>
        <v>1080</v>
      </c>
      <c r="AT13" s="209">
        <f>ROUND(AS13*0.4,-1)</f>
        <v>430</v>
      </c>
      <c r="AU13" s="209">
        <f>ROUND(AS13*0.3,-1)</f>
        <v>320</v>
      </c>
      <c r="AV13" s="209">
        <f t="shared" si="12"/>
        <v>220</v>
      </c>
      <c r="AW13" s="209"/>
      <c r="AX13" s="209"/>
      <c r="AY13" s="209"/>
      <c r="AZ13" s="209"/>
      <c r="BA13" s="209"/>
      <c r="BB13" s="209"/>
      <c r="BC13" s="209"/>
      <c r="BD13" s="209"/>
      <c r="BE13" s="209"/>
      <c r="BF13" s="209"/>
      <c r="BG13" s="209"/>
      <c r="BH13" s="209"/>
      <c r="BI13" s="209">
        <f t="shared" si="50"/>
        <v>1800</v>
      </c>
      <c r="BJ13" s="209">
        <f t="shared" si="51"/>
        <v>1080</v>
      </c>
      <c r="BK13" s="209">
        <f t="shared" si="51"/>
        <v>720</v>
      </c>
      <c r="BL13" s="209">
        <f t="shared" si="51"/>
        <v>360</v>
      </c>
      <c r="BM13" s="209">
        <f t="shared" si="51"/>
        <v>1440</v>
      </c>
      <c r="BN13" s="209">
        <f t="shared" si="51"/>
        <v>580</v>
      </c>
      <c r="BO13" s="209">
        <f t="shared" si="51"/>
        <v>430</v>
      </c>
      <c r="BP13" s="209">
        <f t="shared" si="51"/>
        <v>290</v>
      </c>
      <c r="BQ13" s="209">
        <f t="shared" si="51"/>
        <v>1080</v>
      </c>
      <c r="BR13" s="209">
        <f t="shared" si="51"/>
        <v>430</v>
      </c>
      <c r="BS13" s="209">
        <f t="shared" si="51"/>
        <v>320</v>
      </c>
      <c r="BT13" s="209">
        <f t="shared" si="51"/>
        <v>220</v>
      </c>
      <c r="BU13" s="209">
        <f t="shared" si="52"/>
        <v>28.571428571428569</v>
      </c>
      <c r="BV13" s="209">
        <f t="shared" si="53"/>
        <v>28.571428571428569</v>
      </c>
      <c r="BW13" s="209">
        <f t="shared" si="54"/>
        <v>28.571428571428569</v>
      </c>
      <c r="BX13" s="209"/>
      <c r="BY13" s="209"/>
      <c r="BZ13" s="194"/>
      <c r="CA13" s="161" t="s">
        <v>6059</v>
      </c>
      <c r="CB13" s="34"/>
      <c r="CC13" s="6"/>
      <c r="CD13" s="6"/>
      <c r="CE13" s="6"/>
    </row>
    <row r="14" spans="1:88" ht="20.45" customHeight="1" x14ac:dyDescent="0.2">
      <c r="A14" s="494">
        <v>1</v>
      </c>
      <c r="B14" s="502" t="s">
        <v>5561</v>
      </c>
      <c r="C14" s="246" t="s">
        <v>86</v>
      </c>
      <c r="D14" s="249" t="s">
        <v>3148</v>
      </c>
      <c r="E14" s="249" t="s">
        <v>5562</v>
      </c>
      <c r="F14" s="246">
        <v>450</v>
      </c>
      <c r="G14" s="494">
        <v>1</v>
      </c>
      <c r="H14" s="502" t="s">
        <v>1597</v>
      </c>
      <c r="I14" s="246" t="s">
        <v>86</v>
      </c>
      <c r="J14" s="246" t="s">
        <v>3148</v>
      </c>
      <c r="K14" s="246" t="s">
        <v>1598</v>
      </c>
      <c r="L14" s="246">
        <v>700</v>
      </c>
      <c r="M14" s="503" t="s">
        <v>1647</v>
      </c>
      <c r="N14" s="431" t="s">
        <v>1597</v>
      </c>
      <c r="O14" s="24" t="s">
        <v>86</v>
      </c>
      <c r="P14" s="504" t="s">
        <v>6030</v>
      </c>
      <c r="Q14" s="504" t="s">
        <v>1602</v>
      </c>
      <c r="R14" s="495">
        <v>1100</v>
      </c>
      <c r="S14" s="500">
        <v>1500</v>
      </c>
      <c r="T14" s="501">
        <v>1100</v>
      </c>
      <c r="U14" s="495"/>
      <c r="V14" s="495"/>
      <c r="W14" s="495"/>
      <c r="X14" s="501">
        <f t="shared" si="46"/>
        <v>880</v>
      </c>
      <c r="Y14" s="495"/>
      <c r="Z14" s="495"/>
      <c r="AA14" s="495"/>
      <c r="AB14" s="495">
        <f t="shared" si="48"/>
        <v>660</v>
      </c>
      <c r="AC14" s="495"/>
      <c r="AD14" s="495"/>
      <c r="AE14" s="495"/>
      <c r="AF14" s="495"/>
      <c r="AG14" s="495"/>
      <c r="AH14" s="495"/>
      <c r="AI14" s="495"/>
      <c r="AJ14" s="495"/>
      <c r="AK14" s="583">
        <v>1500</v>
      </c>
      <c r="AL14" s="495">
        <f t="shared" si="3"/>
        <v>900</v>
      </c>
      <c r="AM14" s="495">
        <f t="shared" si="4"/>
        <v>600</v>
      </c>
      <c r="AN14" s="495">
        <f t="shared" si="5"/>
        <v>300</v>
      </c>
      <c r="AO14" s="499">
        <f t="shared" si="6"/>
        <v>1200</v>
      </c>
      <c r="AP14" s="495">
        <f>ROUND(AO14*0.4,-1)</f>
        <v>480</v>
      </c>
      <c r="AQ14" s="495">
        <f>ROUND(AO14*0.3,-1)</f>
        <v>360</v>
      </c>
      <c r="AR14" s="495">
        <f t="shared" si="9"/>
        <v>240</v>
      </c>
      <c r="AS14" s="495">
        <f t="shared" si="49"/>
        <v>900</v>
      </c>
      <c r="AT14" s="495">
        <f>ROUND(AS14*0.4,-1)</f>
        <v>360</v>
      </c>
      <c r="AU14" s="495">
        <f>ROUND(AS14*0.3,-1)</f>
        <v>270</v>
      </c>
      <c r="AV14" s="495">
        <f t="shared" si="12"/>
        <v>180</v>
      </c>
      <c r="AW14" s="495">
        <f t="shared" ref="AW14:BH35" si="55">(AK14-T14)/T14*100</f>
        <v>36.363636363636367</v>
      </c>
      <c r="AX14" s="495" t="e">
        <f t="shared" si="55"/>
        <v>#DIV/0!</v>
      </c>
      <c r="AY14" s="495" t="e">
        <f t="shared" si="55"/>
        <v>#DIV/0!</v>
      </c>
      <c r="AZ14" s="495" t="e">
        <f t="shared" si="55"/>
        <v>#DIV/0!</v>
      </c>
      <c r="BA14" s="495">
        <f t="shared" si="55"/>
        <v>36.363636363636367</v>
      </c>
      <c r="BB14" s="495" t="e">
        <f t="shared" si="55"/>
        <v>#DIV/0!</v>
      </c>
      <c r="BC14" s="495" t="e">
        <f t="shared" si="55"/>
        <v>#DIV/0!</v>
      </c>
      <c r="BD14" s="495" t="e">
        <f t="shared" si="55"/>
        <v>#DIV/0!</v>
      </c>
      <c r="BE14" s="495">
        <f t="shared" si="55"/>
        <v>36.363636363636367</v>
      </c>
      <c r="BF14" s="495" t="e">
        <f t="shared" si="55"/>
        <v>#DIV/0!</v>
      </c>
      <c r="BG14" s="495" t="e">
        <f t="shared" si="55"/>
        <v>#DIV/0!</v>
      </c>
      <c r="BH14" s="495" t="e">
        <f t="shared" si="55"/>
        <v>#DIV/0!</v>
      </c>
      <c r="BI14" s="495">
        <f t="shared" si="50"/>
        <v>1500</v>
      </c>
      <c r="BJ14" s="495">
        <f t="shared" si="51"/>
        <v>900</v>
      </c>
      <c r="BK14" s="495">
        <f t="shared" si="51"/>
        <v>600</v>
      </c>
      <c r="BL14" s="495">
        <f t="shared" si="51"/>
        <v>300</v>
      </c>
      <c r="BM14" s="495">
        <f t="shared" si="51"/>
        <v>1200</v>
      </c>
      <c r="BN14" s="495">
        <f t="shared" si="51"/>
        <v>480</v>
      </c>
      <c r="BO14" s="495">
        <f t="shared" si="51"/>
        <v>360</v>
      </c>
      <c r="BP14" s="495">
        <f t="shared" si="51"/>
        <v>240</v>
      </c>
      <c r="BQ14" s="495">
        <f t="shared" si="51"/>
        <v>900</v>
      </c>
      <c r="BR14" s="495">
        <f t="shared" si="51"/>
        <v>360</v>
      </c>
      <c r="BS14" s="495">
        <f t="shared" si="51"/>
        <v>270</v>
      </c>
      <c r="BT14" s="495">
        <f t="shared" si="51"/>
        <v>180</v>
      </c>
      <c r="BU14" s="495">
        <f t="shared" si="52"/>
        <v>36.363636363636367</v>
      </c>
      <c r="BV14" s="495">
        <f t="shared" si="53"/>
        <v>36.363636363636367</v>
      </c>
      <c r="BW14" s="495">
        <f t="shared" si="54"/>
        <v>36.363636363636367</v>
      </c>
      <c r="BX14" s="495"/>
      <c r="BY14" s="495"/>
      <c r="BZ14" s="496"/>
      <c r="CA14" s="476" t="s">
        <v>6006</v>
      </c>
      <c r="CB14" s="34"/>
      <c r="CC14" s="6"/>
      <c r="CD14" s="6"/>
      <c r="CE14" s="6"/>
    </row>
    <row r="15" spans="1:88" ht="15.6" customHeight="1" x14ac:dyDescent="0.2">
      <c r="A15" s="494"/>
      <c r="B15" s="502"/>
      <c r="C15" s="246"/>
      <c r="D15" s="249"/>
      <c r="E15" s="249"/>
      <c r="F15" s="246"/>
      <c r="G15" s="494"/>
      <c r="H15" s="502"/>
      <c r="I15" s="246" t="s">
        <v>88</v>
      </c>
      <c r="J15" s="246" t="s">
        <v>1598</v>
      </c>
      <c r="K15" s="246" t="s">
        <v>5569</v>
      </c>
      <c r="L15" s="246">
        <v>900</v>
      </c>
      <c r="M15" s="503"/>
      <c r="N15" s="431"/>
      <c r="O15" s="24"/>
      <c r="P15" s="504"/>
      <c r="Q15" s="504"/>
      <c r="R15" s="495"/>
      <c r="S15" s="500"/>
      <c r="T15" s="501"/>
      <c r="U15" s="495"/>
      <c r="V15" s="495"/>
      <c r="W15" s="495"/>
      <c r="X15" s="501">
        <f t="shared" si="46"/>
        <v>0</v>
      </c>
      <c r="Y15" s="495"/>
      <c r="Z15" s="495"/>
      <c r="AA15" s="495"/>
      <c r="AB15" s="495">
        <f t="shared" si="48"/>
        <v>0</v>
      </c>
      <c r="AC15" s="495"/>
      <c r="AD15" s="495"/>
      <c r="AE15" s="495"/>
      <c r="AF15" s="495"/>
      <c r="AG15" s="495"/>
      <c r="AH15" s="495"/>
      <c r="AI15" s="495"/>
      <c r="AJ15" s="495"/>
      <c r="AK15" s="583"/>
      <c r="AL15" s="495">
        <f t="shared" si="3"/>
        <v>0</v>
      </c>
      <c r="AM15" s="495">
        <f t="shared" si="4"/>
        <v>0</v>
      </c>
      <c r="AN15" s="495">
        <f t="shared" si="5"/>
        <v>0</v>
      </c>
      <c r="AO15" s="499">
        <f t="shared" si="6"/>
        <v>0</v>
      </c>
      <c r="AP15" s="495">
        <f t="shared" si="7"/>
        <v>0</v>
      </c>
      <c r="AQ15" s="495">
        <f t="shared" si="8"/>
        <v>0</v>
      </c>
      <c r="AR15" s="495">
        <f t="shared" si="9"/>
        <v>0</v>
      </c>
      <c r="AS15" s="495">
        <f t="shared" si="49"/>
        <v>0</v>
      </c>
      <c r="AT15" s="495">
        <f t="shared" si="10"/>
        <v>0</v>
      </c>
      <c r="AU15" s="495">
        <f t="shared" si="11"/>
        <v>0</v>
      </c>
      <c r="AV15" s="495">
        <f t="shared" si="12"/>
        <v>0</v>
      </c>
      <c r="AW15" s="495" t="e">
        <f t="shared" si="55"/>
        <v>#DIV/0!</v>
      </c>
      <c r="AX15" s="495" t="e">
        <f t="shared" si="55"/>
        <v>#DIV/0!</v>
      </c>
      <c r="AY15" s="495" t="e">
        <f t="shared" si="55"/>
        <v>#DIV/0!</v>
      </c>
      <c r="AZ15" s="495" t="e">
        <f t="shared" si="55"/>
        <v>#DIV/0!</v>
      </c>
      <c r="BA15" s="495" t="e">
        <f t="shared" si="55"/>
        <v>#DIV/0!</v>
      </c>
      <c r="BB15" s="495" t="e">
        <f t="shared" si="55"/>
        <v>#DIV/0!</v>
      </c>
      <c r="BC15" s="495" t="e">
        <f t="shared" si="55"/>
        <v>#DIV/0!</v>
      </c>
      <c r="BD15" s="495" t="e">
        <f t="shared" si="55"/>
        <v>#DIV/0!</v>
      </c>
      <c r="BE15" s="495" t="e">
        <f t="shared" si="55"/>
        <v>#DIV/0!</v>
      </c>
      <c r="BF15" s="495" t="e">
        <f t="shared" si="55"/>
        <v>#DIV/0!</v>
      </c>
      <c r="BG15" s="495" t="e">
        <f t="shared" si="55"/>
        <v>#DIV/0!</v>
      </c>
      <c r="BH15" s="495" t="e">
        <f t="shared" si="55"/>
        <v>#DIV/0!</v>
      </c>
      <c r="BI15" s="495">
        <f t="shared" si="50"/>
        <v>0</v>
      </c>
      <c r="BJ15" s="495">
        <f t="shared" si="51"/>
        <v>0</v>
      </c>
      <c r="BK15" s="495">
        <f t="shared" si="51"/>
        <v>0</v>
      </c>
      <c r="BL15" s="495">
        <f t="shared" si="51"/>
        <v>0</v>
      </c>
      <c r="BM15" s="495">
        <f t="shared" si="51"/>
        <v>0</v>
      </c>
      <c r="BN15" s="495">
        <f t="shared" si="51"/>
        <v>0</v>
      </c>
      <c r="BO15" s="495">
        <f t="shared" si="51"/>
        <v>0</v>
      </c>
      <c r="BP15" s="495">
        <f t="shared" si="51"/>
        <v>0</v>
      </c>
      <c r="BQ15" s="495">
        <f t="shared" si="51"/>
        <v>0</v>
      </c>
      <c r="BR15" s="495">
        <f t="shared" si="51"/>
        <v>0</v>
      </c>
      <c r="BS15" s="495">
        <f t="shared" si="51"/>
        <v>0</v>
      </c>
      <c r="BT15" s="495">
        <f t="shared" si="51"/>
        <v>0</v>
      </c>
      <c r="BU15" s="495" t="e">
        <f t="shared" si="52"/>
        <v>#DIV/0!</v>
      </c>
      <c r="BV15" s="495" t="e">
        <f t="shared" si="53"/>
        <v>#DIV/0!</v>
      </c>
      <c r="BW15" s="495" t="e">
        <f t="shared" si="54"/>
        <v>#DIV/0!</v>
      </c>
      <c r="BX15" s="495"/>
      <c r="BY15" s="495"/>
      <c r="BZ15" s="496"/>
      <c r="CA15" s="476"/>
      <c r="CB15" s="34"/>
      <c r="CC15" s="6"/>
      <c r="CD15" s="6"/>
      <c r="CE15" s="6"/>
    </row>
    <row r="16" spans="1:88" ht="16.899999999999999" customHeight="1" x14ac:dyDescent="0.2">
      <c r="A16" s="494"/>
      <c r="B16" s="502"/>
      <c r="C16" s="246" t="s">
        <v>88</v>
      </c>
      <c r="D16" s="249" t="s">
        <v>5562</v>
      </c>
      <c r="E16" s="249" t="s">
        <v>5563</v>
      </c>
      <c r="F16" s="246">
        <v>600</v>
      </c>
      <c r="G16" s="494"/>
      <c r="H16" s="502"/>
      <c r="I16" s="246" t="s">
        <v>88</v>
      </c>
      <c r="J16" s="246" t="s">
        <v>5569</v>
      </c>
      <c r="K16" s="246" t="s">
        <v>5570</v>
      </c>
      <c r="L16" s="248">
        <v>1.1000000000000001</v>
      </c>
      <c r="M16" s="503"/>
      <c r="N16" s="431"/>
      <c r="O16" s="24" t="s">
        <v>88</v>
      </c>
      <c r="P16" s="504"/>
      <c r="Q16" s="504"/>
      <c r="R16" s="495"/>
      <c r="S16" s="500"/>
      <c r="T16" s="501"/>
      <c r="U16" s="495"/>
      <c r="V16" s="495"/>
      <c r="W16" s="495"/>
      <c r="X16" s="501">
        <f t="shared" si="46"/>
        <v>0</v>
      </c>
      <c r="Y16" s="495"/>
      <c r="Z16" s="495"/>
      <c r="AA16" s="495"/>
      <c r="AB16" s="495">
        <f t="shared" si="48"/>
        <v>0</v>
      </c>
      <c r="AC16" s="495"/>
      <c r="AD16" s="495"/>
      <c r="AE16" s="495"/>
      <c r="AF16" s="495"/>
      <c r="AG16" s="495"/>
      <c r="AH16" s="495"/>
      <c r="AI16" s="495"/>
      <c r="AJ16" s="495"/>
      <c r="AK16" s="583"/>
      <c r="AL16" s="495">
        <f t="shared" si="3"/>
        <v>0</v>
      </c>
      <c r="AM16" s="495">
        <f>ROUND(AK16*0.4,-1)</f>
        <v>0</v>
      </c>
      <c r="AN16" s="495">
        <f>ROUND(AK16*0.2,-1)</f>
        <v>0</v>
      </c>
      <c r="AO16" s="499">
        <f>ROUND(AK16*80%,-1)</f>
        <v>0</v>
      </c>
      <c r="AP16" s="495">
        <f t="shared" si="7"/>
        <v>0</v>
      </c>
      <c r="AQ16" s="495">
        <f>ROUND(AO16*0.4,-1)</f>
        <v>0</v>
      </c>
      <c r="AR16" s="495">
        <f>ROUND(AO16*0.2,-1)</f>
        <v>0</v>
      </c>
      <c r="AS16" s="495">
        <f t="shared" si="49"/>
        <v>0</v>
      </c>
      <c r="AT16" s="495">
        <f t="shared" si="10"/>
        <v>0</v>
      </c>
      <c r="AU16" s="495">
        <f>ROUND(AS16*0.4,-1)</f>
        <v>0</v>
      </c>
      <c r="AV16" s="495">
        <f>ROUND(AS16*0.2,-1)</f>
        <v>0</v>
      </c>
      <c r="AW16" s="495" t="e">
        <f t="shared" si="55"/>
        <v>#DIV/0!</v>
      </c>
      <c r="AX16" s="495" t="e">
        <f t="shared" si="55"/>
        <v>#DIV/0!</v>
      </c>
      <c r="AY16" s="495" t="e">
        <f t="shared" si="55"/>
        <v>#DIV/0!</v>
      </c>
      <c r="AZ16" s="495" t="e">
        <f t="shared" si="55"/>
        <v>#DIV/0!</v>
      </c>
      <c r="BA16" s="495" t="e">
        <f t="shared" si="55"/>
        <v>#DIV/0!</v>
      </c>
      <c r="BB16" s="495" t="e">
        <f t="shared" si="55"/>
        <v>#DIV/0!</v>
      </c>
      <c r="BC16" s="495" t="e">
        <f t="shared" si="55"/>
        <v>#DIV/0!</v>
      </c>
      <c r="BD16" s="495" t="e">
        <f t="shared" si="55"/>
        <v>#DIV/0!</v>
      </c>
      <c r="BE16" s="495" t="e">
        <f t="shared" si="55"/>
        <v>#DIV/0!</v>
      </c>
      <c r="BF16" s="495" t="e">
        <f t="shared" si="55"/>
        <v>#DIV/0!</v>
      </c>
      <c r="BG16" s="495" t="e">
        <f t="shared" si="55"/>
        <v>#DIV/0!</v>
      </c>
      <c r="BH16" s="495" t="e">
        <f t="shared" si="55"/>
        <v>#DIV/0!</v>
      </c>
      <c r="BI16" s="495">
        <f t="shared" si="50"/>
        <v>0</v>
      </c>
      <c r="BJ16" s="495">
        <f t="shared" si="51"/>
        <v>0</v>
      </c>
      <c r="BK16" s="495">
        <f t="shared" si="51"/>
        <v>0</v>
      </c>
      <c r="BL16" s="495">
        <f t="shared" si="51"/>
        <v>0</v>
      </c>
      <c r="BM16" s="495">
        <f t="shared" si="51"/>
        <v>0</v>
      </c>
      <c r="BN16" s="495">
        <f t="shared" si="51"/>
        <v>0</v>
      </c>
      <c r="BO16" s="495">
        <f t="shared" si="51"/>
        <v>0</v>
      </c>
      <c r="BP16" s="495">
        <f t="shared" si="51"/>
        <v>0</v>
      </c>
      <c r="BQ16" s="495">
        <f t="shared" si="51"/>
        <v>0</v>
      </c>
      <c r="BR16" s="495">
        <f t="shared" si="51"/>
        <v>0</v>
      </c>
      <c r="BS16" s="495">
        <f t="shared" si="51"/>
        <v>0</v>
      </c>
      <c r="BT16" s="495">
        <f t="shared" si="51"/>
        <v>0</v>
      </c>
      <c r="BU16" s="495" t="e">
        <f t="shared" si="52"/>
        <v>#DIV/0!</v>
      </c>
      <c r="BV16" s="495" t="e">
        <f t="shared" si="53"/>
        <v>#DIV/0!</v>
      </c>
      <c r="BW16" s="495" t="e">
        <f t="shared" si="54"/>
        <v>#DIV/0!</v>
      </c>
      <c r="BX16" s="495"/>
      <c r="BY16" s="495"/>
      <c r="BZ16" s="496"/>
      <c r="CA16" s="476"/>
      <c r="CB16" s="34"/>
      <c r="CC16" s="6"/>
      <c r="CD16" s="6"/>
      <c r="CE16" s="6"/>
    </row>
    <row r="17" spans="1:85" ht="33" customHeight="1" x14ac:dyDescent="0.2">
      <c r="A17" s="246">
        <v>7</v>
      </c>
      <c r="B17" s="247" t="s">
        <v>5594</v>
      </c>
      <c r="C17" s="246" t="s">
        <v>86</v>
      </c>
      <c r="D17" s="246" t="s">
        <v>5590</v>
      </c>
      <c r="E17" s="246" t="s">
        <v>5564</v>
      </c>
      <c r="F17" s="246">
        <v>350</v>
      </c>
      <c r="G17" s="246">
        <v>7</v>
      </c>
      <c r="H17" s="247" t="s">
        <v>517</v>
      </c>
      <c r="I17" s="246" t="s">
        <v>86</v>
      </c>
      <c r="J17" s="246" t="s">
        <v>5590</v>
      </c>
      <c r="K17" s="246" t="s">
        <v>5564</v>
      </c>
      <c r="L17" s="246">
        <v>420</v>
      </c>
      <c r="M17" s="73" t="s">
        <v>1655</v>
      </c>
      <c r="N17" s="17" t="s">
        <v>517</v>
      </c>
      <c r="O17" s="24" t="s">
        <v>86</v>
      </c>
      <c r="P17" s="161" t="s">
        <v>1610</v>
      </c>
      <c r="Q17" s="161" t="s">
        <v>546</v>
      </c>
      <c r="R17" s="209">
        <v>420</v>
      </c>
      <c r="S17" s="189">
        <v>800</v>
      </c>
      <c r="T17" s="235">
        <v>420</v>
      </c>
      <c r="U17" s="209"/>
      <c r="V17" s="209"/>
      <c r="W17" s="209"/>
      <c r="X17" s="235">
        <f t="shared" si="46"/>
        <v>336</v>
      </c>
      <c r="Y17" s="209"/>
      <c r="Z17" s="209"/>
      <c r="AA17" s="209"/>
      <c r="AB17" s="209">
        <f t="shared" si="48"/>
        <v>252</v>
      </c>
      <c r="AC17" s="209"/>
      <c r="AD17" s="209"/>
      <c r="AE17" s="209"/>
      <c r="AF17" s="209"/>
      <c r="AG17" s="209"/>
      <c r="AH17" s="209"/>
      <c r="AI17" s="209"/>
      <c r="AJ17" s="209"/>
      <c r="AK17" s="225">
        <v>800</v>
      </c>
      <c r="AL17" s="209">
        <f t="shared" si="3"/>
        <v>480</v>
      </c>
      <c r="AM17" s="209">
        <f t="shared" si="4"/>
        <v>320</v>
      </c>
      <c r="AN17" s="209">
        <f t="shared" si="5"/>
        <v>160</v>
      </c>
      <c r="AO17" s="251">
        <f t="shared" si="6"/>
        <v>640</v>
      </c>
      <c r="AP17" s="209">
        <f>ROUND(AO17*0.4,-1)</f>
        <v>260</v>
      </c>
      <c r="AQ17" s="209">
        <f>ROUND(AO17*0.3,-1)</f>
        <v>190</v>
      </c>
      <c r="AR17" s="209">
        <f t="shared" si="9"/>
        <v>130</v>
      </c>
      <c r="AS17" s="209">
        <f t="shared" si="49"/>
        <v>480</v>
      </c>
      <c r="AT17" s="209">
        <f>ROUND(AS17*0.4,-1)</f>
        <v>190</v>
      </c>
      <c r="AU17" s="209">
        <f>ROUND(AS17*0.3,-1)</f>
        <v>140</v>
      </c>
      <c r="AV17" s="209">
        <f t="shared" si="12"/>
        <v>100</v>
      </c>
      <c r="AW17" s="209">
        <f t="shared" si="55"/>
        <v>90.476190476190482</v>
      </c>
      <c r="AX17" s="209" t="e">
        <f t="shared" si="55"/>
        <v>#DIV/0!</v>
      </c>
      <c r="AY17" s="209" t="e">
        <f t="shared" si="55"/>
        <v>#DIV/0!</v>
      </c>
      <c r="AZ17" s="209" t="e">
        <f t="shared" si="55"/>
        <v>#DIV/0!</v>
      </c>
      <c r="BA17" s="209">
        <f t="shared" si="55"/>
        <v>90.476190476190482</v>
      </c>
      <c r="BB17" s="209" t="e">
        <f t="shared" si="55"/>
        <v>#DIV/0!</v>
      </c>
      <c r="BC17" s="209" t="e">
        <f t="shared" si="55"/>
        <v>#DIV/0!</v>
      </c>
      <c r="BD17" s="209" t="e">
        <f t="shared" si="55"/>
        <v>#DIV/0!</v>
      </c>
      <c r="BE17" s="209">
        <f t="shared" si="55"/>
        <v>90.476190476190482</v>
      </c>
      <c r="BF17" s="209" t="e">
        <f t="shared" si="55"/>
        <v>#DIV/0!</v>
      </c>
      <c r="BG17" s="209" t="e">
        <f t="shared" si="55"/>
        <v>#DIV/0!</v>
      </c>
      <c r="BH17" s="209" t="e">
        <f t="shared" si="55"/>
        <v>#DIV/0!</v>
      </c>
      <c r="BI17" s="209">
        <f t="shared" si="50"/>
        <v>800</v>
      </c>
      <c r="BJ17" s="209">
        <f t="shared" si="51"/>
        <v>480</v>
      </c>
      <c r="BK17" s="209">
        <f t="shared" si="51"/>
        <v>320</v>
      </c>
      <c r="BL17" s="209">
        <f t="shared" si="51"/>
        <v>160</v>
      </c>
      <c r="BM17" s="209">
        <f t="shared" si="51"/>
        <v>640</v>
      </c>
      <c r="BN17" s="209">
        <f t="shared" si="51"/>
        <v>260</v>
      </c>
      <c r="BO17" s="209">
        <f t="shared" si="51"/>
        <v>190</v>
      </c>
      <c r="BP17" s="209">
        <f t="shared" si="51"/>
        <v>130</v>
      </c>
      <c r="BQ17" s="209">
        <f t="shared" si="51"/>
        <v>480</v>
      </c>
      <c r="BR17" s="209">
        <f t="shared" si="51"/>
        <v>190</v>
      </c>
      <c r="BS17" s="209">
        <f t="shared" si="51"/>
        <v>140</v>
      </c>
      <c r="BT17" s="209">
        <f t="shared" si="51"/>
        <v>100</v>
      </c>
      <c r="BU17" s="209">
        <f t="shared" si="52"/>
        <v>90.476190476190482</v>
      </c>
      <c r="BV17" s="209">
        <f t="shared" si="53"/>
        <v>90.476190476190482</v>
      </c>
      <c r="BW17" s="209">
        <f t="shared" si="54"/>
        <v>90.476190476190482</v>
      </c>
      <c r="BX17" s="209"/>
      <c r="BY17" s="209"/>
      <c r="BZ17" s="194"/>
      <c r="CA17" s="161" t="s">
        <v>6016</v>
      </c>
      <c r="CB17" s="34"/>
      <c r="CC17" s="6"/>
      <c r="CD17" s="6"/>
      <c r="CE17" s="6"/>
    </row>
    <row r="18" spans="1:85" s="165" customFormat="1" ht="42.6" customHeight="1" x14ac:dyDescent="0.2">
      <c r="M18" s="503" t="s">
        <v>6061</v>
      </c>
      <c r="N18" s="476" t="s">
        <v>6018</v>
      </c>
      <c r="O18" s="160"/>
      <c r="P18" s="161" t="s">
        <v>6019</v>
      </c>
      <c r="Q18" s="161" t="s">
        <v>1562</v>
      </c>
      <c r="R18" s="210"/>
      <c r="S18" s="190">
        <v>1500</v>
      </c>
      <c r="T18" s="236"/>
      <c r="U18" s="210"/>
      <c r="V18" s="210"/>
      <c r="W18" s="210"/>
      <c r="X18" s="236">
        <f t="shared" si="46"/>
        <v>0</v>
      </c>
      <c r="Y18" s="210"/>
      <c r="Z18" s="210"/>
      <c r="AA18" s="210"/>
      <c r="AB18" s="210">
        <f t="shared" si="48"/>
        <v>0</v>
      </c>
      <c r="AC18" s="210"/>
      <c r="AD18" s="210"/>
      <c r="AE18" s="210"/>
      <c r="AF18" s="210"/>
      <c r="AG18" s="210"/>
      <c r="AH18" s="210"/>
      <c r="AI18" s="210"/>
      <c r="AJ18" s="210"/>
      <c r="AK18" s="226">
        <v>1500</v>
      </c>
      <c r="AL18" s="210">
        <f t="shared" si="3"/>
        <v>900</v>
      </c>
      <c r="AM18" s="210">
        <f t="shared" si="4"/>
        <v>600</v>
      </c>
      <c r="AN18" s="210">
        <f t="shared" si="5"/>
        <v>300</v>
      </c>
      <c r="AO18" s="252">
        <f t="shared" si="6"/>
        <v>1200</v>
      </c>
      <c r="AP18" s="210">
        <f>ROUND(AO18*0.4,-1)</f>
        <v>480</v>
      </c>
      <c r="AQ18" s="210">
        <f>ROUND(AO18*0.3,-1)</f>
        <v>360</v>
      </c>
      <c r="AR18" s="210">
        <f t="shared" si="9"/>
        <v>240</v>
      </c>
      <c r="AS18" s="210">
        <f t="shared" si="49"/>
        <v>900</v>
      </c>
      <c r="AT18" s="210">
        <f>ROUND(AS18*0.4,-1)</f>
        <v>360</v>
      </c>
      <c r="AU18" s="210">
        <f>ROUND(AS18*0.3,-1)</f>
        <v>270</v>
      </c>
      <c r="AV18" s="210">
        <f t="shared" si="12"/>
        <v>180</v>
      </c>
      <c r="AW18" s="210" t="e">
        <f t="shared" si="55"/>
        <v>#DIV/0!</v>
      </c>
      <c r="AX18" s="210" t="e">
        <f t="shared" si="55"/>
        <v>#DIV/0!</v>
      </c>
      <c r="AY18" s="210" t="e">
        <f t="shared" si="55"/>
        <v>#DIV/0!</v>
      </c>
      <c r="AZ18" s="210" t="e">
        <f t="shared" si="55"/>
        <v>#DIV/0!</v>
      </c>
      <c r="BA18" s="210"/>
      <c r="BB18" s="210" t="e">
        <f t="shared" si="55"/>
        <v>#DIV/0!</v>
      </c>
      <c r="BC18" s="210" t="e">
        <f t="shared" si="55"/>
        <v>#DIV/0!</v>
      </c>
      <c r="BD18" s="210" t="e">
        <f t="shared" si="55"/>
        <v>#DIV/0!</v>
      </c>
      <c r="BE18" s="210" t="e">
        <f t="shared" si="55"/>
        <v>#DIV/0!</v>
      </c>
      <c r="BF18" s="210" t="e">
        <f t="shared" si="55"/>
        <v>#DIV/0!</v>
      </c>
      <c r="BG18" s="210" t="e">
        <f t="shared" si="55"/>
        <v>#DIV/0!</v>
      </c>
      <c r="BH18" s="210" t="e">
        <f t="shared" si="55"/>
        <v>#DIV/0!</v>
      </c>
      <c r="BI18" s="210">
        <f t="shared" si="50"/>
        <v>1500</v>
      </c>
      <c r="BJ18" s="210">
        <f t="shared" si="51"/>
        <v>900</v>
      </c>
      <c r="BK18" s="210">
        <f t="shared" si="51"/>
        <v>600</v>
      </c>
      <c r="BL18" s="210">
        <f t="shared" si="51"/>
        <v>300</v>
      </c>
      <c r="BM18" s="210">
        <f t="shared" si="51"/>
        <v>1200</v>
      </c>
      <c r="BN18" s="210">
        <f t="shared" si="51"/>
        <v>480</v>
      </c>
      <c r="BO18" s="210">
        <f t="shared" si="51"/>
        <v>360</v>
      </c>
      <c r="BP18" s="210">
        <f t="shared" si="51"/>
        <v>240</v>
      </c>
      <c r="BQ18" s="210">
        <f t="shared" si="51"/>
        <v>900</v>
      </c>
      <c r="BR18" s="210">
        <f t="shared" si="51"/>
        <v>360</v>
      </c>
      <c r="BS18" s="210">
        <f t="shared" si="51"/>
        <v>270</v>
      </c>
      <c r="BT18" s="210">
        <f t="shared" si="51"/>
        <v>180</v>
      </c>
      <c r="BU18" s="210" t="e">
        <f t="shared" si="52"/>
        <v>#DIV/0!</v>
      </c>
      <c r="BV18" s="210" t="e">
        <f t="shared" si="53"/>
        <v>#DIV/0!</v>
      </c>
      <c r="BW18" s="210" t="e">
        <f t="shared" si="54"/>
        <v>#DIV/0!</v>
      </c>
      <c r="BX18" s="210"/>
      <c r="BY18" s="210"/>
      <c r="BZ18" s="195"/>
      <c r="CA18" s="228" t="s">
        <v>6060</v>
      </c>
      <c r="CB18" s="166"/>
      <c r="CC18" s="166"/>
      <c r="CD18" s="166"/>
      <c r="CE18" s="166"/>
    </row>
    <row r="19" spans="1:85" s="165" customFormat="1" ht="38.450000000000003" customHeight="1" x14ac:dyDescent="0.2">
      <c r="M19" s="503"/>
      <c r="N19" s="476"/>
      <c r="O19" s="162"/>
      <c r="P19" s="161" t="s">
        <v>1562</v>
      </c>
      <c r="Q19" s="161" t="s">
        <v>1600</v>
      </c>
      <c r="R19" s="210"/>
      <c r="S19" s="190">
        <v>1300</v>
      </c>
      <c r="T19" s="236"/>
      <c r="U19" s="210"/>
      <c r="V19" s="210"/>
      <c r="W19" s="210"/>
      <c r="X19" s="236">
        <f t="shared" si="46"/>
        <v>0</v>
      </c>
      <c r="Y19" s="210"/>
      <c r="Z19" s="210"/>
      <c r="AA19" s="210"/>
      <c r="AB19" s="210">
        <f t="shared" si="48"/>
        <v>0</v>
      </c>
      <c r="AC19" s="210"/>
      <c r="AD19" s="210"/>
      <c r="AE19" s="210"/>
      <c r="AF19" s="210"/>
      <c r="AG19" s="210"/>
      <c r="AH19" s="210"/>
      <c r="AI19" s="210"/>
      <c r="AJ19" s="210"/>
      <c r="AK19" s="226">
        <v>1300</v>
      </c>
      <c r="AL19" s="210">
        <f t="shared" si="3"/>
        <v>780</v>
      </c>
      <c r="AM19" s="210">
        <f t="shared" si="4"/>
        <v>520</v>
      </c>
      <c r="AN19" s="210">
        <f t="shared" si="5"/>
        <v>260</v>
      </c>
      <c r="AO19" s="252">
        <f t="shared" si="6"/>
        <v>1040</v>
      </c>
      <c r="AP19" s="210">
        <f>ROUND(AO19*0.4,-1)</f>
        <v>420</v>
      </c>
      <c r="AQ19" s="210">
        <f>ROUND(AO19*0.3,-1)</f>
        <v>310</v>
      </c>
      <c r="AR19" s="210">
        <f t="shared" si="9"/>
        <v>210</v>
      </c>
      <c r="AS19" s="210">
        <f t="shared" si="49"/>
        <v>780</v>
      </c>
      <c r="AT19" s="210">
        <f>ROUND(AS19*0.4,-1)</f>
        <v>310</v>
      </c>
      <c r="AU19" s="210">
        <f>ROUND(AS19*0.3,-1)</f>
        <v>230</v>
      </c>
      <c r="AV19" s="210">
        <f t="shared" si="12"/>
        <v>160</v>
      </c>
      <c r="AW19" s="210" t="e">
        <f t="shared" si="55"/>
        <v>#DIV/0!</v>
      </c>
      <c r="AX19" s="210" t="e">
        <f t="shared" si="55"/>
        <v>#DIV/0!</v>
      </c>
      <c r="AY19" s="210" t="e">
        <f t="shared" si="55"/>
        <v>#DIV/0!</v>
      </c>
      <c r="AZ19" s="210" t="e">
        <f t="shared" si="55"/>
        <v>#DIV/0!</v>
      </c>
      <c r="BA19" s="210"/>
      <c r="BB19" s="210" t="e">
        <f t="shared" si="55"/>
        <v>#DIV/0!</v>
      </c>
      <c r="BC19" s="210" t="e">
        <f t="shared" si="55"/>
        <v>#DIV/0!</v>
      </c>
      <c r="BD19" s="210" t="e">
        <f t="shared" si="55"/>
        <v>#DIV/0!</v>
      </c>
      <c r="BE19" s="210" t="e">
        <f t="shared" si="55"/>
        <v>#DIV/0!</v>
      </c>
      <c r="BF19" s="210" t="e">
        <f t="shared" si="55"/>
        <v>#DIV/0!</v>
      </c>
      <c r="BG19" s="210" t="e">
        <f t="shared" si="55"/>
        <v>#DIV/0!</v>
      </c>
      <c r="BH19" s="210" t="e">
        <f t="shared" si="55"/>
        <v>#DIV/0!</v>
      </c>
      <c r="BI19" s="210">
        <f t="shared" si="50"/>
        <v>1300</v>
      </c>
      <c r="BJ19" s="210">
        <f t="shared" si="51"/>
        <v>780</v>
      </c>
      <c r="BK19" s="210">
        <f t="shared" si="51"/>
        <v>520</v>
      </c>
      <c r="BL19" s="210">
        <f t="shared" si="51"/>
        <v>260</v>
      </c>
      <c r="BM19" s="210">
        <f t="shared" si="51"/>
        <v>1040</v>
      </c>
      <c r="BN19" s="210">
        <f t="shared" si="51"/>
        <v>420</v>
      </c>
      <c r="BO19" s="210">
        <f t="shared" si="51"/>
        <v>310</v>
      </c>
      <c r="BP19" s="210">
        <f t="shared" si="51"/>
        <v>210</v>
      </c>
      <c r="BQ19" s="210">
        <f t="shared" si="51"/>
        <v>780</v>
      </c>
      <c r="BR19" s="210">
        <f t="shared" si="51"/>
        <v>310</v>
      </c>
      <c r="BS19" s="210">
        <f t="shared" si="51"/>
        <v>230</v>
      </c>
      <c r="BT19" s="210">
        <f t="shared" si="51"/>
        <v>160</v>
      </c>
      <c r="BU19" s="210" t="e">
        <f t="shared" si="52"/>
        <v>#DIV/0!</v>
      </c>
      <c r="BV19" s="210" t="e">
        <f t="shared" si="53"/>
        <v>#DIV/0!</v>
      </c>
      <c r="BW19" s="210" t="e">
        <f t="shared" si="54"/>
        <v>#DIV/0!</v>
      </c>
      <c r="BX19" s="210"/>
      <c r="BY19" s="210"/>
      <c r="BZ19" s="195"/>
      <c r="CA19" s="228" t="s">
        <v>6060</v>
      </c>
      <c r="CB19" s="166"/>
      <c r="CC19" s="166"/>
      <c r="CD19" s="166"/>
      <c r="CE19" s="166"/>
    </row>
    <row r="20" spans="1:85" ht="11.45" customHeight="1" x14ac:dyDescent="0.2">
      <c r="A20" s="494">
        <v>4</v>
      </c>
      <c r="B20" s="502" t="s">
        <v>5567</v>
      </c>
      <c r="C20" s="246" t="s">
        <v>88</v>
      </c>
      <c r="D20" s="246" t="s">
        <v>1601</v>
      </c>
      <c r="E20" s="246" t="s">
        <v>5562</v>
      </c>
      <c r="F20" s="246">
        <v>600</v>
      </c>
      <c r="G20" s="494">
        <v>4</v>
      </c>
      <c r="H20" s="502" t="s">
        <v>1600</v>
      </c>
      <c r="I20" s="246" t="s">
        <v>88</v>
      </c>
      <c r="J20" s="246" t="s">
        <v>1601</v>
      </c>
      <c r="K20" s="246" t="s">
        <v>5569</v>
      </c>
      <c r="L20" s="248">
        <v>1.3</v>
      </c>
      <c r="M20" s="503" t="s">
        <v>6062</v>
      </c>
      <c r="N20" s="431" t="s">
        <v>1600</v>
      </c>
      <c r="O20" s="24" t="s">
        <v>88</v>
      </c>
      <c r="P20" s="476" t="s">
        <v>1565</v>
      </c>
      <c r="Q20" s="476" t="s">
        <v>1602</v>
      </c>
      <c r="R20" s="495">
        <v>1300</v>
      </c>
      <c r="S20" s="500">
        <v>1500</v>
      </c>
      <c r="T20" s="501">
        <v>1300</v>
      </c>
      <c r="U20" s="495"/>
      <c r="V20" s="495"/>
      <c r="W20" s="495"/>
      <c r="X20" s="501">
        <f t="shared" si="46"/>
        <v>1040</v>
      </c>
      <c r="Y20" s="495"/>
      <c r="Z20" s="495"/>
      <c r="AA20" s="495"/>
      <c r="AB20" s="495">
        <f t="shared" si="48"/>
        <v>780</v>
      </c>
      <c r="AC20" s="495"/>
      <c r="AD20" s="495"/>
      <c r="AE20" s="495"/>
      <c r="AF20" s="495"/>
      <c r="AG20" s="495"/>
      <c r="AH20" s="495"/>
      <c r="AI20" s="495"/>
      <c r="AJ20" s="495"/>
      <c r="AK20" s="583">
        <v>1500</v>
      </c>
      <c r="AL20" s="495">
        <f t="shared" si="3"/>
        <v>900</v>
      </c>
      <c r="AM20" s="495">
        <f t="shared" si="4"/>
        <v>600</v>
      </c>
      <c r="AN20" s="495">
        <f t="shared" si="5"/>
        <v>300</v>
      </c>
      <c r="AO20" s="499">
        <f t="shared" si="6"/>
        <v>1200</v>
      </c>
      <c r="AP20" s="495">
        <f>ROUND(AO20*0.4,-1)</f>
        <v>480</v>
      </c>
      <c r="AQ20" s="495">
        <f>ROUND(AO20*0.3,-1)</f>
        <v>360</v>
      </c>
      <c r="AR20" s="495">
        <f t="shared" si="9"/>
        <v>240</v>
      </c>
      <c r="AS20" s="495">
        <f t="shared" si="49"/>
        <v>900</v>
      </c>
      <c r="AT20" s="495">
        <f>ROUND(AS20*0.4,-1)</f>
        <v>360</v>
      </c>
      <c r="AU20" s="495">
        <f>ROUND(AS20*0.3,-1)</f>
        <v>270</v>
      </c>
      <c r="AV20" s="495">
        <f t="shared" si="12"/>
        <v>180</v>
      </c>
      <c r="AW20" s="495">
        <f t="shared" si="55"/>
        <v>15.384615384615385</v>
      </c>
      <c r="AX20" s="495" t="e">
        <f t="shared" si="55"/>
        <v>#DIV/0!</v>
      </c>
      <c r="AY20" s="495" t="e">
        <f t="shared" si="55"/>
        <v>#DIV/0!</v>
      </c>
      <c r="AZ20" s="495" t="e">
        <f t="shared" si="55"/>
        <v>#DIV/0!</v>
      </c>
      <c r="BA20" s="495">
        <f t="shared" si="55"/>
        <v>15.384615384615385</v>
      </c>
      <c r="BB20" s="495" t="e">
        <f t="shared" si="55"/>
        <v>#DIV/0!</v>
      </c>
      <c r="BC20" s="495" t="e">
        <f t="shared" si="55"/>
        <v>#DIV/0!</v>
      </c>
      <c r="BD20" s="495" t="e">
        <f t="shared" si="55"/>
        <v>#DIV/0!</v>
      </c>
      <c r="BE20" s="495">
        <f t="shared" si="55"/>
        <v>15.384615384615385</v>
      </c>
      <c r="BF20" s="495" t="e">
        <f t="shared" si="55"/>
        <v>#DIV/0!</v>
      </c>
      <c r="BG20" s="495" t="e">
        <f t="shared" si="55"/>
        <v>#DIV/0!</v>
      </c>
      <c r="BH20" s="495" t="e">
        <f t="shared" si="55"/>
        <v>#DIV/0!</v>
      </c>
      <c r="BI20" s="495">
        <f t="shared" si="50"/>
        <v>1500</v>
      </c>
      <c r="BJ20" s="495">
        <f t="shared" si="51"/>
        <v>900</v>
      </c>
      <c r="BK20" s="495">
        <f t="shared" si="51"/>
        <v>600</v>
      </c>
      <c r="BL20" s="495">
        <f t="shared" si="51"/>
        <v>300</v>
      </c>
      <c r="BM20" s="495">
        <f t="shared" si="51"/>
        <v>1200</v>
      </c>
      <c r="BN20" s="495">
        <f t="shared" si="51"/>
        <v>480</v>
      </c>
      <c r="BO20" s="495">
        <f t="shared" si="51"/>
        <v>360</v>
      </c>
      <c r="BP20" s="495">
        <f t="shared" si="51"/>
        <v>240</v>
      </c>
      <c r="BQ20" s="495">
        <f t="shared" si="51"/>
        <v>900</v>
      </c>
      <c r="BR20" s="495">
        <f t="shared" si="51"/>
        <v>360</v>
      </c>
      <c r="BS20" s="495">
        <f t="shared" si="51"/>
        <v>270</v>
      </c>
      <c r="BT20" s="495">
        <f t="shared" si="51"/>
        <v>180</v>
      </c>
      <c r="BU20" s="495">
        <f t="shared" si="52"/>
        <v>15.384615384615385</v>
      </c>
      <c r="BV20" s="495">
        <f t="shared" si="53"/>
        <v>15.384615384615385</v>
      </c>
      <c r="BW20" s="495">
        <f t="shared" si="54"/>
        <v>15.384615384615385</v>
      </c>
      <c r="BX20" s="495"/>
      <c r="BY20" s="495"/>
      <c r="BZ20" s="496"/>
      <c r="CA20" s="476" t="s">
        <v>6006</v>
      </c>
      <c r="CB20" s="34"/>
      <c r="CC20" s="6"/>
      <c r="CD20" s="6"/>
      <c r="CE20" s="6"/>
    </row>
    <row r="21" spans="1:85" ht="11.45" customHeight="1" x14ac:dyDescent="0.2">
      <c r="A21" s="494"/>
      <c r="B21" s="502"/>
      <c r="C21" s="246"/>
      <c r="D21" s="246"/>
      <c r="E21" s="246"/>
      <c r="F21" s="246"/>
      <c r="G21" s="494"/>
      <c r="H21" s="502"/>
      <c r="I21" s="246" t="s">
        <v>88</v>
      </c>
      <c r="J21" s="246" t="s">
        <v>5569</v>
      </c>
      <c r="K21" s="246" t="s">
        <v>1598</v>
      </c>
      <c r="L21" s="248">
        <v>1</v>
      </c>
      <c r="M21" s="503"/>
      <c r="N21" s="431"/>
      <c r="O21" s="24"/>
      <c r="P21" s="476"/>
      <c r="Q21" s="476"/>
      <c r="R21" s="495"/>
      <c r="S21" s="500"/>
      <c r="T21" s="501"/>
      <c r="U21" s="495"/>
      <c r="V21" s="495"/>
      <c r="W21" s="495"/>
      <c r="X21" s="501">
        <f t="shared" si="46"/>
        <v>0</v>
      </c>
      <c r="Y21" s="495"/>
      <c r="Z21" s="495"/>
      <c r="AA21" s="495"/>
      <c r="AB21" s="495">
        <f t="shared" si="48"/>
        <v>0</v>
      </c>
      <c r="AC21" s="495"/>
      <c r="AD21" s="495"/>
      <c r="AE21" s="495"/>
      <c r="AF21" s="495"/>
      <c r="AG21" s="495"/>
      <c r="AH21" s="495"/>
      <c r="AI21" s="495"/>
      <c r="AJ21" s="495"/>
      <c r="AK21" s="583"/>
      <c r="AL21" s="495">
        <f t="shared" si="3"/>
        <v>0</v>
      </c>
      <c r="AM21" s="495">
        <f t="shared" si="4"/>
        <v>0</v>
      </c>
      <c r="AN21" s="495">
        <f t="shared" si="5"/>
        <v>0</v>
      </c>
      <c r="AO21" s="499">
        <f t="shared" si="6"/>
        <v>0</v>
      </c>
      <c r="AP21" s="495">
        <f t="shared" si="7"/>
        <v>0</v>
      </c>
      <c r="AQ21" s="495">
        <f t="shared" si="8"/>
        <v>0</v>
      </c>
      <c r="AR21" s="495">
        <f t="shared" si="9"/>
        <v>0</v>
      </c>
      <c r="AS21" s="495">
        <f t="shared" si="49"/>
        <v>0</v>
      </c>
      <c r="AT21" s="495">
        <f t="shared" si="10"/>
        <v>0</v>
      </c>
      <c r="AU21" s="495">
        <f t="shared" si="11"/>
        <v>0</v>
      </c>
      <c r="AV21" s="495">
        <f t="shared" si="12"/>
        <v>0</v>
      </c>
      <c r="AW21" s="495" t="e">
        <f t="shared" si="55"/>
        <v>#DIV/0!</v>
      </c>
      <c r="AX21" s="495" t="e">
        <f t="shared" si="55"/>
        <v>#DIV/0!</v>
      </c>
      <c r="AY21" s="495" t="e">
        <f t="shared" si="55"/>
        <v>#DIV/0!</v>
      </c>
      <c r="AZ21" s="495" t="e">
        <f t="shared" si="55"/>
        <v>#DIV/0!</v>
      </c>
      <c r="BA21" s="495" t="e">
        <f t="shared" si="55"/>
        <v>#DIV/0!</v>
      </c>
      <c r="BB21" s="495" t="e">
        <f t="shared" si="55"/>
        <v>#DIV/0!</v>
      </c>
      <c r="BC21" s="495" t="e">
        <f t="shared" si="55"/>
        <v>#DIV/0!</v>
      </c>
      <c r="BD21" s="495" t="e">
        <f t="shared" si="55"/>
        <v>#DIV/0!</v>
      </c>
      <c r="BE21" s="495" t="e">
        <f t="shared" si="55"/>
        <v>#DIV/0!</v>
      </c>
      <c r="BF21" s="495" t="e">
        <f t="shared" si="55"/>
        <v>#DIV/0!</v>
      </c>
      <c r="BG21" s="495" t="e">
        <f t="shared" si="55"/>
        <v>#DIV/0!</v>
      </c>
      <c r="BH21" s="495" t="e">
        <f t="shared" si="55"/>
        <v>#DIV/0!</v>
      </c>
      <c r="BI21" s="495">
        <f t="shared" si="50"/>
        <v>0</v>
      </c>
      <c r="BJ21" s="495">
        <f t="shared" si="51"/>
        <v>0</v>
      </c>
      <c r="BK21" s="495">
        <f t="shared" si="51"/>
        <v>0</v>
      </c>
      <c r="BL21" s="495">
        <f t="shared" si="51"/>
        <v>0</v>
      </c>
      <c r="BM21" s="495">
        <f t="shared" si="51"/>
        <v>0</v>
      </c>
      <c r="BN21" s="495">
        <f t="shared" si="51"/>
        <v>0</v>
      </c>
      <c r="BO21" s="495">
        <f t="shared" si="51"/>
        <v>0</v>
      </c>
      <c r="BP21" s="495">
        <f t="shared" si="51"/>
        <v>0</v>
      </c>
      <c r="BQ21" s="495">
        <f t="shared" si="51"/>
        <v>0</v>
      </c>
      <c r="BR21" s="495">
        <f t="shared" si="51"/>
        <v>0</v>
      </c>
      <c r="BS21" s="495">
        <f t="shared" si="51"/>
        <v>0</v>
      </c>
      <c r="BT21" s="495">
        <f t="shared" si="51"/>
        <v>0</v>
      </c>
      <c r="BU21" s="495" t="e">
        <f t="shared" si="52"/>
        <v>#DIV/0!</v>
      </c>
      <c r="BV21" s="495" t="e">
        <f t="shared" si="53"/>
        <v>#DIV/0!</v>
      </c>
      <c r="BW21" s="495" t="e">
        <f t="shared" si="54"/>
        <v>#DIV/0!</v>
      </c>
      <c r="BX21" s="495"/>
      <c r="BY21" s="495"/>
      <c r="BZ21" s="496"/>
      <c r="CA21" s="476"/>
      <c r="CB21" s="34"/>
      <c r="CC21" s="6"/>
      <c r="CD21" s="6"/>
      <c r="CE21" s="6"/>
    </row>
    <row r="22" spans="1:85" ht="11.45" customHeight="1" x14ac:dyDescent="0.2">
      <c r="A22" s="494"/>
      <c r="B22" s="502"/>
      <c r="C22" s="246" t="s">
        <v>86</v>
      </c>
      <c r="D22" s="246" t="s">
        <v>5562</v>
      </c>
      <c r="E22" s="246" t="s">
        <v>1602</v>
      </c>
      <c r="F22" s="246">
        <v>450</v>
      </c>
      <c r="G22" s="494"/>
      <c r="H22" s="502"/>
      <c r="I22" s="246" t="s">
        <v>86</v>
      </c>
      <c r="J22" s="246" t="s">
        <v>1598</v>
      </c>
      <c r="K22" s="246" t="s">
        <v>1602</v>
      </c>
      <c r="L22" s="246">
        <v>700</v>
      </c>
      <c r="M22" s="503"/>
      <c r="N22" s="431"/>
      <c r="O22" s="24" t="s">
        <v>86</v>
      </c>
      <c r="P22" s="476"/>
      <c r="Q22" s="476"/>
      <c r="R22" s="495"/>
      <c r="S22" s="500"/>
      <c r="T22" s="501"/>
      <c r="U22" s="495"/>
      <c r="V22" s="495"/>
      <c r="W22" s="495"/>
      <c r="X22" s="501">
        <f t="shared" si="46"/>
        <v>0</v>
      </c>
      <c r="Y22" s="495"/>
      <c r="Z22" s="495"/>
      <c r="AA22" s="495"/>
      <c r="AB22" s="495">
        <f t="shared" si="48"/>
        <v>0</v>
      </c>
      <c r="AC22" s="495"/>
      <c r="AD22" s="495"/>
      <c r="AE22" s="495"/>
      <c r="AF22" s="495"/>
      <c r="AG22" s="495"/>
      <c r="AH22" s="495"/>
      <c r="AI22" s="495"/>
      <c r="AJ22" s="495"/>
      <c r="AK22" s="583"/>
      <c r="AL22" s="495">
        <f t="shared" si="3"/>
        <v>0</v>
      </c>
      <c r="AM22" s="495">
        <f t="shared" si="4"/>
        <v>0</v>
      </c>
      <c r="AN22" s="495">
        <f t="shared" si="5"/>
        <v>0</v>
      </c>
      <c r="AO22" s="499">
        <f t="shared" si="6"/>
        <v>0</v>
      </c>
      <c r="AP22" s="495">
        <f t="shared" si="7"/>
        <v>0</v>
      </c>
      <c r="AQ22" s="495">
        <f t="shared" si="8"/>
        <v>0</v>
      </c>
      <c r="AR22" s="495">
        <f t="shared" si="9"/>
        <v>0</v>
      </c>
      <c r="AS22" s="495">
        <f t="shared" si="49"/>
        <v>0</v>
      </c>
      <c r="AT22" s="495">
        <f t="shared" si="10"/>
        <v>0</v>
      </c>
      <c r="AU22" s="495">
        <f t="shared" si="11"/>
        <v>0</v>
      </c>
      <c r="AV22" s="495">
        <f t="shared" si="12"/>
        <v>0</v>
      </c>
      <c r="AW22" s="495" t="e">
        <f t="shared" si="55"/>
        <v>#DIV/0!</v>
      </c>
      <c r="AX22" s="495" t="e">
        <f t="shared" si="55"/>
        <v>#DIV/0!</v>
      </c>
      <c r="AY22" s="495" t="e">
        <f t="shared" si="55"/>
        <v>#DIV/0!</v>
      </c>
      <c r="AZ22" s="495" t="e">
        <f t="shared" si="55"/>
        <v>#DIV/0!</v>
      </c>
      <c r="BA22" s="495" t="e">
        <f t="shared" si="55"/>
        <v>#DIV/0!</v>
      </c>
      <c r="BB22" s="495" t="e">
        <f t="shared" si="55"/>
        <v>#DIV/0!</v>
      </c>
      <c r="BC22" s="495" t="e">
        <f t="shared" si="55"/>
        <v>#DIV/0!</v>
      </c>
      <c r="BD22" s="495" t="e">
        <f t="shared" si="55"/>
        <v>#DIV/0!</v>
      </c>
      <c r="BE22" s="495" t="e">
        <f t="shared" si="55"/>
        <v>#DIV/0!</v>
      </c>
      <c r="BF22" s="495" t="e">
        <f t="shared" si="55"/>
        <v>#DIV/0!</v>
      </c>
      <c r="BG22" s="495" t="e">
        <f t="shared" si="55"/>
        <v>#DIV/0!</v>
      </c>
      <c r="BH22" s="495" t="e">
        <f t="shared" si="55"/>
        <v>#DIV/0!</v>
      </c>
      <c r="BI22" s="495">
        <f t="shared" si="50"/>
        <v>0</v>
      </c>
      <c r="BJ22" s="495">
        <f t="shared" si="51"/>
        <v>0</v>
      </c>
      <c r="BK22" s="495">
        <f t="shared" si="51"/>
        <v>0</v>
      </c>
      <c r="BL22" s="495">
        <f t="shared" si="51"/>
        <v>0</v>
      </c>
      <c r="BM22" s="495">
        <f t="shared" si="51"/>
        <v>0</v>
      </c>
      <c r="BN22" s="495">
        <f t="shared" si="51"/>
        <v>0</v>
      </c>
      <c r="BO22" s="495">
        <f t="shared" si="51"/>
        <v>0</v>
      </c>
      <c r="BP22" s="495">
        <f t="shared" si="51"/>
        <v>0</v>
      </c>
      <c r="BQ22" s="495">
        <f t="shared" si="51"/>
        <v>0</v>
      </c>
      <c r="BR22" s="495">
        <f t="shared" si="51"/>
        <v>0</v>
      </c>
      <c r="BS22" s="495">
        <f t="shared" si="51"/>
        <v>0</v>
      </c>
      <c r="BT22" s="495">
        <f t="shared" si="51"/>
        <v>0</v>
      </c>
      <c r="BU22" s="495" t="e">
        <f t="shared" si="52"/>
        <v>#DIV/0!</v>
      </c>
      <c r="BV22" s="495" t="e">
        <f t="shared" si="53"/>
        <v>#DIV/0!</v>
      </c>
      <c r="BW22" s="495" t="e">
        <f t="shared" si="54"/>
        <v>#DIV/0!</v>
      </c>
      <c r="BX22" s="495"/>
      <c r="BY22" s="495"/>
      <c r="BZ22" s="496"/>
      <c r="CA22" s="476"/>
      <c r="CB22" s="34"/>
      <c r="CC22" s="6"/>
      <c r="CD22" s="6"/>
      <c r="CE22" s="6"/>
    </row>
    <row r="23" spans="1:85" ht="52.15" customHeight="1" x14ac:dyDescent="0.2">
      <c r="A23" s="18"/>
      <c r="B23" s="18"/>
      <c r="C23" s="18"/>
      <c r="D23" s="18"/>
      <c r="E23" s="18"/>
      <c r="F23" s="18"/>
      <c r="G23" s="246">
        <v>5</v>
      </c>
      <c r="H23" s="247" t="s">
        <v>5573</v>
      </c>
      <c r="I23" s="246" t="s">
        <v>129</v>
      </c>
      <c r="J23" s="494" t="s">
        <v>77</v>
      </c>
      <c r="K23" s="494"/>
      <c r="L23" s="246">
        <v>600</v>
      </c>
      <c r="M23" s="73" t="s">
        <v>6063</v>
      </c>
      <c r="N23" s="17" t="s">
        <v>1557</v>
      </c>
      <c r="O23" s="24" t="s">
        <v>129</v>
      </c>
      <c r="P23" s="161" t="s">
        <v>546</v>
      </c>
      <c r="Q23" s="161" t="s">
        <v>6022</v>
      </c>
      <c r="R23" s="209">
        <v>600</v>
      </c>
      <c r="S23" s="189">
        <v>1200</v>
      </c>
      <c r="T23" s="235">
        <v>600</v>
      </c>
      <c r="U23" s="209"/>
      <c r="V23" s="209"/>
      <c r="W23" s="209"/>
      <c r="X23" s="235">
        <f t="shared" si="46"/>
        <v>480</v>
      </c>
      <c r="Y23" s="209"/>
      <c r="Z23" s="209"/>
      <c r="AA23" s="209"/>
      <c r="AB23" s="209">
        <f t="shared" si="48"/>
        <v>360</v>
      </c>
      <c r="AC23" s="209"/>
      <c r="AD23" s="209"/>
      <c r="AE23" s="209"/>
      <c r="AF23" s="209"/>
      <c r="AG23" s="209"/>
      <c r="AH23" s="209"/>
      <c r="AI23" s="209"/>
      <c r="AJ23" s="209"/>
      <c r="AK23" s="225">
        <v>1200</v>
      </c>
      <c r="AL23" s="209">
        <f t="shared" si="3"/>
        <v>720</v>
      </c>
      <c r="AM23" s="209">
        <f t="shared" si="4"/>
        <v>480</v>
      </c>
      <c r="AN23" s="209">
        <f t="shared" si="5"/>
        <v>240</v>
      </c>
      <c r="AO23" s="251">
        <f t="shared" si="6"/>
        <v>960</v>
      </c>
      <c r="AP23" s="209">
        <f>ROUND(AO23*0.4,-1)</f>
        <v>380</v>
      </c>
      <c r="AQ23" s="209">
        <f>ROUND(AO23*0.3,-1)</f>
        <v>290</v>
      </c>
      <c r="AR23" s="209">
        <f t="shared" si="9"/>
        <v>190</v>
      </c>
      <c r="AS23" s="209">
        <f t="shared" si="49"/>
        <v>720</v>
      </c>
      <c r="AT23" s="209">
        <f>ROUND(AS23*0.4,-1)</f>
        <v>290</v>
      </c>
      <c r="AU23" s="209">
        <f>ROUND(AS23*0.3,-1)</f>
        <v>220</v>
      </c>
      <c r="AV23" s="209">
        <f t="shared" si="12"/>
        <v>140</v>
      </c>
      <c r="AW23" s="209">
        <f t="shared" si="55"/>
        <v>100</v>
      </c>
      <c r="AX23" s="209" t="e">
        <f t="shared" si="55"/>
        <v>#DIV/0!</v>
      </c>
      <c r="AY23" s="209" t="e">
        <f t="shared" si="55"/>
        <v>#DIV/0!</v>
      </c>
      <c r="AZ23" s="209" t="e">
        <f t="shared" si="55"/>
        <v>#DIV/0!</v>
      </c>
      <c r="BA23" s="209">
        <f t="shared" si="55"/>
        <v>100</v>
      </c>
      <c r="BB23" s="209" t="e">
        <f t="shared" si="55"/>
        <v>#DIV/0!</v>
      </c>
      <c r="BC23" s="209" t="e">
        <f t="shared" si="55"/>
        <v>#DIV/0!</v>
      </c>
      <c r="BD23" s="209" t="e">
        <f t="shared" si="55"/>
        <v>#DIV/0!</v>
      </c>
      <c r="BE23" s="209">
        <f t="shared" si="55"/>
        <v>100</v>
      </c>
      <c r="BF23" s="209" t="e">
        <f t="shared" si="55"/>
        <v>#DIV/0!</v>
      </c>
      <c r="BG23" s="209" t="e">
        <f t="shared" si="55"/>
        <v>#DIV/0!</v>
      </c>
      <c r="BH23" s="209" t="e">
        <f t="shared" si="55"/>
        <v>#DIV/0!</v>
      </c>
      <c r="BI23" s="209">
        <f t="shared" si="50"/>
        <v>1200</v>
      </c>
      <c r="BJ23" s="209">
        <f t="shared" si="51"/>
        <v>720</v>
      </c>
      <c r="BK23" s="209">
        <f t="shared" si="51"/>
        <v>480</v>
      </c>
      <c r="BL23" s="209">
        <f t="shared" si="51"/>
        <v>240</v>
      </c>
      <c r="BM23" s="209">
        <f t="shared" si="51"/>
        <v>960</v>
      </c>
      <c r="BN23" s="209">
        <f t="shared" si="51"/>
        <v>380</v>
      </c>
      <c r="BO23" s="209">
        <f t="shared" si="51"/>
        <v>290</v>
      </c>
      <c r="BP23" s="209">
        <f t="shared" si="51"/>
        <v>190</v>
      </c>
      <c r="BQ23" s="209">
        <f t="shared" si="51"/>
        <v>720</v>
      </c>
      <c r="BR23" s="209">
        <f t="shared" si="51"/>
        <v>290</v>
      </c>
      <c r="BS23" s="209">
        <f t="shared" si="51"/>
        <v>220</v>
      </c>
      <c r="BT23" s="209">
        <f t="shared" si="51"/>
        <v>140</v>
      </c>
      <c r="BU23" s="209">
        <f t="shared" si="52"/>
        <v>100</v>
      </c>
      <c r="BV23" s="209">
        <f t="shared" si="53"/>
        <v>100</v>
      </c>
      <c r="BW23" s="209">
        <f t="shared" si="54"/>
        <v>100</v>
      </c>
      <c r="BX23" s="209"/>
      <c r="BY23" s="209"/>
      <c r="BZ23" s="194"/>
      <c r="CA23" s="161" t="s">
        <v>6008</v>
      </c>
      <c r="CB23" s="34"/>
      <c r="CC23" s="6"/>
      <c r="CD23" s="6"/>
      <c r="CE23" s="6"/>
    </row>
    <row r="24" spans="1:85" ht="24.6" customHeight="1" x14ac:dyDescent="0.2">
      <c r="A24" s="494">
        <v>3</v>
      </c>
      <c r="B24" s="502" t="s">
        <v>5566</v>
      </c>
      <c r="C24" s="246" t="s">
        <v>129</v>
      </c>
      <c r="D24" s="246" t="s">
        <v>5564</v>
      </c>
      <c r="E24" s="246" t="s">
        <v>5562</v>
      </c>
      <c r="F24" s="246">
        <v>1000</v>
      </c>
      <c r="G24" s="494">
        <v>3</v>
      </c>
      <c r="H24" s="502" t="s">
        <v>1562</v>
      </c>
      <c r="I24" s="246" t="s">
        <v>129</v>
      </c>
      <c r="J24" s="246" t="s">
        <v>5564</v>
      </c>
      <c r="K24" s="246" t="s">
        <v>5572</v>
      </c>
      <c r="L24" s="248">
        <v>1.9</v>
      </c>
      <c r="M24" s="503" t="s">
        <v>6064</v>
      </c>
      <c r="N24" s="431" t="s">
        <v>6044</v>
      </c>
      <c r="O24" s="24" t="s">
        <v>129</v>
      </c>
      <c r="P24" s="476" t="s">
        <v>546</v>
      </c>
      <c r="Q24" s="476" t="s">
        <v>1598</v>
      </c>
      <c r="R24" s="495">
        <v>1900</v>
      </c>
      <c r="S24" s="500">
        <v>2800</v>
      </c>
      <c r="T24" s="501">
        <v>1900</v>
      </c>
      <c r="U24" s="495"/>
      <c r="V24" s="495"/>
      <c r="W24" s="495"/>
      <c r="X24" s="501">
        <f t="shared" si="46"/>
        <v>1520</v>
      </c>
      <c r="Y24" s="495"/>
      <c r="Z24" s="495"/>
      <c r="AA24" s="495"/>
      <c r="AB24" s="495">
        <f t="shared" si="48"/>
        <v>1140</v>
      </c>
      <c r="AC24" s="495"/>
      <c r="AD24" s="495"/>
      <c r="AE24" s="495"/>
      <c r="AF24" s="495"/>
      <c r="AG24" s="495"/>
      <c r="AH24" s="495"/>
      <c r="AI24" s="495"/>
      <c r="AJ24" s="495"/>
      <c r="AK24" s="583">
        <v>2800</v>
      </c>
      <c r="AL24" s="495">
        <f t="shared" si="3"/>
        <v>1680</v>
      </c>
      <c r="AM24" s="495">
        <f t="shared" si="4"/>
        <v>1120</v>
      </c>
      <c r="AN24" s="495">
        <f t="shared" si="5"/>
        <v>560</v>
      </c>
      <c r="AO24" s="499">
        <f t="shared" si="6"/>
        <v>2240</v>
      </c>
      <c r="AP24" s="495">
        <f>ROUND(AO24*0.4,-1)</f>
        <v>900</v>
      </c>
      <c r="AQ24" s="495">
        <f>ROUND(AO24*0.3,-1)</f>
        <v>670</v>
      </c>
      <c r="AR24" s="495">
        <f t="shared" si="9"/>
        <v>450</v>
      </c>
      <c r="AS24" s="495">
        <f t="shared" si="49"/>
        <v>1680</v>
      </c>
      <c r="AT24" s="495">
        <f>ROUND(AS24*0.4,-1)</f>
        <v>670</v>
      </c>
      <c r="AU24" s="495">
        <f>ROUND(AS24*0.3,-1)</f>
        <v>500</v>
      </c>
      <c r="AV24" s="495">
        <f t="shared" si="12"/>
        <v>340</v>
      </c>
      <c r="AW24" s="495">
        <f t="shared" si="55"/>
        <v>47.368421052631575</v>
      </c>
      <c r="AX24" s="495" t="e">
        <f t="shared" si="55"/>
        <v>#DIV/0!</v>
      </c>
      <c r="AY24" s="495" t="e">
        <f t="shared" si="55"/>
        <v>#DIV/0!</v>
      </c>
      <c r="AZ24" s="495" t="e">
        <f t="shared" si="55"/>
        <v>#DIV/0!</v>
      </c>
      <c r="BA24" s="495">
        <f t="shared" si="55"/>
        <v>47.368421052631575</v>
      </c>
      <c r="BB24" s="495" t="e">
        <f t="shared" si="55"/>
        <v>#DIV/0!</v>
      </c>
      <c r="BC24" s="495" t="e">
        <f t="shared" si="55"/>
        <v>#DIV/0!</v>
      </c>
      <c r="BD24" s="495" t="e">
        <f t="shared" si="55"/>
        <v>#DIV/0!</v>
      </c>
      <c r="BE24" s="495">
        <f t="shared" si="55"/>
        <v>47.368421052631575</v>
      </c>
      <c r="BF24" s="495" t="e">
        <f t="shared" si="55"/>
        <v>#DIV/0!</v>
      </c>
      <c r="BG24" s="495" t="e">
        <f t="shared" si="55"/>
        <v>#DIV/0!</v>
      </c>
      <c r="BH24" s="495" t="e">
        <f t="shared" si="55"/>
        <v>#DIV/0!</v>
      </c>
      <c r="BI24" s="495">
        <f t="shared" si="50"/>
        <v>2800</v>
      </c>
      <c r="BJ24" s="495">
        <f t="shared" si="51"/>
        <v>1680</v>
      </c>
      <c r="BK24" s="495">
        <f t="shared" si="51"/>
        <v>1120</v>
      </c>
      <c r="BL24" s="495">
        <f t="shared" si="51"/>
        <v>560</v>
      </c>
      <c r="BM24" s="495">
        <f t="shared" si="51"/>
        <v>2240</v>
      </c>
      <c r="BN24" s="495">
        <f t="shared" si="51"/>
        <v>900</v>
      </c>
      <c r="BO24" s="495">
        <f t="shared" si="51"/>
        <v>670</v>
      </c>
      <c r="BP24" s="495">
        <f t="shared" si="51"/>
        <v>450</v>
      </c>
      <c r="BQ24" s="495">
        <f t="shared" si="51"/>
        <v>1680</v>
      </c>
      <c r="BR24" s="495">
        <f t="shared" si="51"/>
        <v>670</v>
      </c>
      <c r="BS24" s="495">
        <f t="shared" si="51"/>
        <v>500</v>
      </c>
      <c r="BT24" s="495">
        <f t="shared" si="51"/>
        <v>340</v>
      </c>
      <c r="BU24" s="495">
        <f t="shared" si="52"/>
        <v>47.368421052631575</v>
      </c>
      <c r="BV24" s="495">
        <f t="shared" si="53"/>
        <v>47.368421052631575</v>
      </c>
      <c r="BW24" s="495">
        <f t="shared" si="54"/>
        <v>47.368421052631575</v>
      </c>
      <c r="BX24" s="495"/>
      <c r="BY24" s="495"/>
      <c r="BZ24" s="496"/>
      <c r="CA24" s="476" t="s">
        <v>6006</v>
      </c>
      <c r="CB24" s="34"/>
      <c r="CC24" s="6"/>
      <c r="CD24" s="6"/>
      <c r="CE24" s="6"/>
    </row>
    <row r="25" spans="1:85" ht="21" customHeight="1" x14ac:dyDescent="0.2">
      <c r="A25" s="494"/>
      <c r="B25" s="502"/>
      <c r="C25" s="246"/>
      <c r="D25" s="246"/>
      <c r="E25" s="246"/>
      <c r="F25" s="246"/>
      <c r="G25" s="494"/>
      <c r="H25" s="502"/>
      <c r="I25" s="246" t="s">
        <v>105</v>
      </c>
      <c r="J25" s="246" t="s">
        <v>5572</v>
      </c>
      <c r="K25" s="246" t="s">
        <v>1598</v>
      </c>
      <c r="L25" s="248">
        <v>1.3</v>
      </c>
      <c r="M25" s="503"/>
      <c r="N25" s="431"/>
      <c r="O25" s="24"/>
      <c r="P25" s="476"/>
      <c r="Q25" s="476"/>
      <c r="R25" s="495"/>
      <c r="S25" s="500"/>
      <c r="T25" s="501"/>
      <c r="U25" s="495"/>
      <c r="V25" s="495"/>
      <c r="W25" s="495"/>
      <c r="X25" s="501">
        <f t="shared" si="46"/>
        <v>0</v>
      </c>
      <c r="Y25" s="495"/>
      <c r="Z25" s="495"/>
      <c r="AA25" s="495"/>
      <c r="AB25" s="495">
        <f t="shared" si="48"/>
        <v>0</v>
      </c>
      <c r="AC25" s="495"/>
      <c r="AD25" s="495"/>
      <c r="AE25" s="495"/>
      <c r="AF25" s="495"/>
      <c r="AG25" s="495"/>
      <c r="AH25" s="495"/>
      <c r="AI25" s="495"/>
      <c r="AJ25" s="495"/>
      <c r="AK25" s="583"/>
      <c r="AL25" s="495">
        <f t="shared" si="3"/>
        <v>0</v>
      </c>
      <c r="AM25" s="495">
        <f t="shared" si="4"/>
        <v>0</v>
      </c>
      <c r="AN25" s="495">
        <f t="shared" si="5"/>
        <v>0</v>
      </c>
      <c r="AO25" s="499">
        <f t="shared" si="6"/>
        <v>0</v>
      </c>
      <c r="AP25" s="495">
        <f t="shared" si="7"/>
        <v>0</v>
      </c>
      <c r="AQ25" s="495">
        <f t="shared" si="8"/>
        <v>0</v>
      </c>
      <c r="AR25" s="495">
        <f t="shared" si="9"/>
        <v>0</v>
      </c>
      <c r="AS25" s="495">
        <f t="shared" si="49"/>
        <v>0</v>
      </c>
      <c r="AT25" s="495">
        <f t="shared" si="10"/>
        <v>0</v>
      </c>
      <c r="AU25" s="495">
        <f t="shared" si="11"/>
        <v>0</v>
      </c>
      <c r="AV25" s="495">
        <f t="shared" si="12"/>
        <v>0</v>
      </c>
      <c r="AW25" s="495" t="e">
        <f t="shared" si="55"/>
        <v>#DIV/0!</v>
      </c>
      <c r="AX25" s="495" t="e">
        <f t="shared" si="55"/>
        <v>#DIV/0!</v>
      </c>
      <c r="AY25" s="495" t="e">
        <f t="shared" si="55"/>
        <v>#DIV/0!</v>
      </c>
      <c r="AZ25" s="495" t="e">
        <f t="shared" si="55"/>
        <v>#DIV/0!</v>
      </c>
      <c r="BA25" s="495" t="e">
        <f t="shared" si="55"/>
        <v>#DIV/0!</v>
      </c>
      <c r="BB25" s="495" t="e">
        <f t="shared" si="55"/>
        <v>#DIV/0!</v>
      </c>
      <c r="BC25" s="495" t="e">
        <f t="shared" si="55"/>
        <v>#DIV/0!</v>
      </c>
      <c r="BD25" s="495" t="e">
        <f t="shared" si="55"/>
        <v>#DIV/0!</v>
      </c>
      <c r="BE25" s="495" t="e">
        <f t="shared" si="55"/>
        <v>#DIV/0!</v>
      </c>
      <c r="BF25" s="495" t="e">
        <f t="shared" si="55"/>
        <v>#DIV/0!</v>
      </c>
      <c r="BG25" s="495" t="e">
        <f t="shared" si="55"/>
        <v>#DIV/0!</v>
      </c>
      <c r="BH25" s="495" t="e">
        <f t="shared" si="55"/>
        <v>#DIV/0!</v>
      </c>
      <c r="BI25" s="495">
        <f t="shared" si="50"/>
        <v>0</v>
      </c>
      <c r="BJ25" s="495">
        <f t="shared" si="51"/>
        <v>0</v>
      </c>
      <c r="BK25" s="495">
        <f t="shared" si="51"/>
        <v>0</v>
      </c>
      <c r="BL25" s="495">
        <f t="shared" si="51"/>
        <v>0</v>
      </c>
      <c r="BM25" s="495">
        <f t="shared" si="51"/>
        <v>0</v>
      </c>
      <c r="BN25" s="495">
        <f t="shared" si="51"/>
        <v>0</v>
      </c>
      <c r="BO25" s="495">
        <f t="shared" si="51"/>
        <v>0</v>
      </c>
      <c r="BP25" s="495">
        <f t="shared" si="51"/>
        <v>0</v>
      </c>
      <c r="BQ25" s="495">
        <f t="shared" si="51"/>
        <v>0</v>
      </c>
      <c r="BR25" s="495">
        <f t="shared" si="51"/>
        <v>0</v>
      </c>
      <c r="BS25" s="495">
        <f t="shared" si="51"/>
        <v>0</v>
      </c>
      <c r="BT25" s="495">
        <f t="shared" si="51"/>
        <v>0</v>
      </c>
      <c r="BU25" s="495" t="e">
        <f t="shared" si="52"/>
        <v>#DIV/0!</v>
      </c>
      <c r="BV25" s="495" t="e">
        <f t="shared" si="53"/>
        <v>#DIV/0!</v>
      </c>
      <c r="BW25" s="495" t="e">
        <f t="shared" si="54"/>
        <v>#DIV/0!</v>
      </c>
      <c r="BX25" s="495"/>
      <c r="BY25" s="495"/>
      <c r="BZ25" s="496"/>
      <c r="CA25" s="476"/>
      <c r="CB25" s="34"/>
      <c r="CC25" s="6"/>
      <c r="CD25" s="6"/>
      <c r="CE25" s="6"/>
    </row>
    <row r="26" spans="1:85" ht="31.15" customHeight="1" x14ac:dyDescent="0.2">
      <c r="A26" s="494"/>
      <c r="B26" s="502"/>
      <c r="C26" s="246" t="s">
        <v>105</v>
      </c>
      <c r="D26" s="246" t="s">
        <v>5562</v>
      </c>
      <c r="E26" s="246" t="s">
        <v>3148</v>
      </c>
      <c r="F26" s="246">
        <v>600</v>
      </c>
      <c r="G26" s="494"/>
      <c r="H26" s="502"/>
      <c r="I26" s="246" t="s">
        <v>105</v>
      </c>
      <c r="J26" s="246" t="s">
        <v>1598</v>
      </c>
      <c r="K26" s="246" t="s">
        <v>3148</v>
      </c>
      <c r="L26" s="246">
        <v>900</v>
      </c>
      <c r="M26" s="503"/>
      <c r="N26" s="431"/>
      <c r="O26" s="24" t="s">
        <v>105</v>
      </c>
      <c r="P26" s="161" t="s">
        <v>1598</v>
      </c>
      <c r="Q26" s="161" t="s">
        <v>1602</v>
      </c>
      <c r="R26" s="209">
        <v>900</v>
      </c>
      <c r="S26" s="189">
        <v>1500</v>
      </c>
      <c r="T26" s="235">
        <v>900</v>
      </c>
      <c r="U26" s="209"/>
      <c r="V26" s="209"/>
      <c r="W26" s="209"/>
      <c r="X26" s="235">
        <f t="shared" si="46"/>
        <v>720</v>
      </c>
      <c r="Y26" s="209"/>
      <c r="Z26" s="209"/>
      <c r="AA26" s="209"/>
      <c r="AB26" s="209">
        <f t="shared" si="48"/>
        <v>540</v>
      </c>
      <c r="AC26" s="209"/>
      <c r="AD26" s="209"/>
      <c r="AE26" s="209"/>
      <c r="AF26" s="209"/>
      <c r="AG26" s="209"/>
      <c r="AH26" s="209"/>
      <c r="AI26" s="209"/>
      <c r="AJ26" s="209"/>
      <c r="AK26" s="225">
        <v>1500</v>
      </c>
      <c r="AL26" s="209">
        <f t="shared" si="3"/>
        <v>900</v>
      </c>
      <c r="AM26" s="209">
        <f t="shared" si="4"/>
        <v>600</v>
      </c>
      <c r="AN26" s="209">
        <f t="shared" si="5"/>
        <v>300</v>
      </c>
      <c r="AO26" s="251">
        <f t="shared" si="6"/>
        <v>1200</v>
      </c>
      <c r="AP26" s="209">
        <f>ROUND(AO26*0.4,-1)</f>
        <v>480</v>
      </c>
      <c r="AQ26" s="209">
        <f>ROUND(AO26*0.3,-1)</f>
        <v>360</v>
      </c>
      <c r="AR26" s="209">
        <f t="shared" si="9"/>
        <v>240</v>
      </c>
      <c r="AS26" s="209">
        <f t="shared" si="49"/>
        <v>900</v>
      </c>
      <c r="AT26" s="209">
        <f t="shared" ref="AT26:AT36" si="56">ROUND(AS26*0.4,-1)</f>
        <v>360</v>
      </c>
      <c r="AU26" s="209">
        <f t="shared" ref="AU26:AU36" si="57">ROUND(AS26*0.3,-1)</f>
        <v>270</v>
      </c>
      <c r="AV26" s="209">
        <f t="shared" si="12"/>
        <v>180</v>
      </c>
      <c r="AW26" s="209">
        <f t="shared" si="55"/>
        <v>66.666666666666657</v>
      </c>
      <c r="AX26" s="209" t="e">
        <f t="shared" si="55"/>
        <v>#DIV/0!</v>
      </c>
      <c r="AY26" s="209" t="e">
        <f t="shared" si="55"/>
        <v>#DIV/0!</v>
      </c>
      <c r="AZ26" s="209" t="e">
        <f t="shared" si="55"/>
        <v>#DIV/0!</v>
      </c>
      <c r="BA26" s="209">
        <f t="shared" si="55"/>
        <v>66.666666666666657</v>
      </c>
      <c r="BB26" s="209" t="e">
        <f t="shared" si="55"/>
        <v>#DIV/0!</v>
      </c>
      <c r="BC26" s="209" t="e">
        <f t="shared" si="55"/>
        <v>#DIV/0!</v>
      </c>
      <c r="BD26" s="209" t="e">
        <f t="shared" si="55"/>
        <v>#DIV/0!</v>
      </c>
      <c r="BE26" s="209">
        <f t="shared" si="55"/>
        <v>66.666666666666657</v>
      </c>
      <c r="BF26" s="209" t="e">
        <f t="shared" si="55"/>
        <v>#DIV/0!</v>
      </c>
      <c r="BG26" s="209" t="e">
        <f t="shared" si="55"/>
        <v>#DIV/0!</v>
      </c>
      <c r="BH26" s="209" t="e">
        <f t="shared" si="55"/>
        <v>#DIV/0!</v>
      </c>
      <c r="BI26" s="209">
        <f t="shared" si="50"/>
        <v>1500</v>
      </c>
      <c r="BJ26" s="209">
        <f t="shared" si="50"/>
        <v>900</v>
      </c>
      <c r="BK26" s="209">
        <f t="shared" si="50"/>
        <v>600</v>
      </c>
      <c r="BL26" s="209">
        <f t="shared" si="50"/>
        <v>300</v>
      </c>
      <c r="BM26" s="209">
        <f t="shared" si="50"/>
        <v>1200</v>
      </c>
      <c r="BN26" s="209">
        <f t="shared" si="50"/>
        <v>480</v>
      </c>
      <c r="BO26" s="209">
        <f t="shared" si="50"/>
        <v>360</v>
      </c>
      <c r="BP26" s="209">
        <f t="shared" si="50"/>
        <v>240</v>
      </c>
      <c r="BQ26" s="209">
        <f t="shared" si="50"/>
        <v>900</v>
      </c>
      <c r="BR26" s="209">
        <f t="shared" si="50"/>
        <v>360</v>
      </c>
      <c r="BS26" s="209">
        <f t="shared" si="50"/>
        <v>270</v>
      </c>
      <c r="BT26" s="209">
        <f t="shared" si="50"/>
        <v>180</v>
      </c>
      <c r="BU26" s="209">
        <f t="shared" si="52"/>
        <v>66.666666666666657</v>
      </c>
      <c r="BV26" s="209">
        <f t="shared" si="53"/>
        <v>66.666666666666657</v>
      </c>
      <c r="BW26" s="209">
        <f t="shared" si="54"/>
        <v>66.666666666666657</v>
      </c>
      <c r="BX26" s="209"/>
      <c r="BY26" s="209"/>
      <c r="BZ26" s="194"/>
      <c r="CA26" s="161" t="s">
        <v>6008</v>
      </c>
      <c r="CB26" s="34"/>
      <c r="CC26" s="6"/>
      <c r="CD26" s="6"/>
      <c r="CE26" s="6"/>
    </row>
    <row r="27" spans="1:85" ht="21.6" customHeight="1" x14ac:dyDescent="0.2">
      <c r="A27" s="18"/>
      <c r="B27" s="18"/>
      <c r="C27" s="18"/>
      <c r="D27" s="18"/>
      <c r="E27" s="18"/>
      <c r="F27" s="18"/>
      <c r="G27" s="246">
        <v>6</v>
      </c>
      <c r="H27" s="247" t="s">
        <v>1569</v>
      </c>
      <c r="I27" s="246" t="s">
        <v>194</v>
      </c>
      <c r="J27" s="246" t="s">
        <v>5574</v>
      </c>
      <c r="K27" s="246" t="s">
        <v>5575</v>
      </c>
      <c r="L27" s="246">
        <v>700</v>
      </c>
      <c r="M27" s="513" t="s">
        <v>6065</v>
      </c>
      <c r="N27" s="420" t="s">
        <v>1636</v>
      </c>
      <c r="O27" s="289" t="s">
        <v>194</v>
      </c>
      <c r="P27" s="420" t="s">
        <v>473</v>
      </c>
      <c r="Q27" s="420" t="s">
        <v>1637</v>
      </c>
      <c r="R27" s="209">
        <v>700</v>
      </c>
      <c r="S27" s="189">
        <v>1500</v>
      </c>
      <c r="T27" s="235">
        <v>700</v>
      </c>
      <c r="U27" s="209"/>
      <c r="V27" s="209"/>
      <c r="W27" s="209"/>
      <c r="X27" s="519">
        <f t="shared" si="46"/>
        <v>560</v>
      </c>
      <c r="Y27" s="209"/>
      <c r="Z27" s="209"/>
      <c r="AA27" s="209"/>
      <c r="AB27" s="209">
        <f t="shared" si="48"/>
        <v>420</v>
      </c>
      <c r="AC27" s="209"/>
      <c r="AD27" s="209"/>
      <c r="AE27" s="209"/>
      <c r="AF27" s="209"/>
      <c r="AG27" s="209"/>
      <c r="AH27" s="209"/>
      <c r="AI27" s="209"/>
      <c r="AJ27" s="209"/>
      <c r="AK27" s="225">
        <v>1500</v>
      </c>
      <c r="AL27" s="209">
        <f t="shared" si="3"/>
        <v>900</v>
      </c>
      <c r="AM27" s="209">
        <f t="shared" si="4"/>
        <v>600</v>
      </c>
      <c r="AN27" s="209">
        <f t="shared" si="5"/>
        <v>300</v>
      </c>
      <c r="AO27" s="456">
        <f t="shared" si="6"/>
        <v>1200</v>
      </c>
      <c r="AP27" s="417">
        <f>ROUND(AO27*0.4,-1)</f>
        <v>480</v>
      </c>
      <c r="AQ27" s="417">
        <f>ROUND(AO27*0.3,-1)</f>
        <v>360</v>
      </c>
      <c r="AR27" s="417">
        <f t="shared" si="9"/>
        <v>240</v>
      </c>
      <c r="AS27" s="209">
        <f t="shared" si="49"/>
        <v>900</v>
      </c>
      <c r="AT27" s="209">
        <f t="shared" si="56"/>
        <v>360</v>
      </c>
      <c r="AU27" s="209">
        <f t="shared" si="57"/>
        <v>270</v>
      </c>
      <c r="AV27" s="209">
        <f t="shared" si="12"/>
        <v>180</v>
      </c>
      <c r="AW27" s="209">
        <f t="shared" si="55"/>
        <v>114.28571428571428</v>
      </c>
      <c r="AX27" s="209" t="e">
        <f t="shared" si="55"/>
        <v>#DIV/0!</v>
      </c>
      <c r="AY27" s="209" t="e">
        <f t="shared" si="55"/>
        <v>#DIV/0!</v>
      </c>
      <c r="AZ27" s="209" t="e">
        <f t="shared" si="55"/>
        <v>#DIV/0!</v>
      </c>
      <c r="BA27" s="209">
        <f t="shared" si="55"/>
        <v>114.28571428571428</v>
      </c>
      <c r="BB27" s="209" t="e">
        <f t="shared" si="55"/>
        <v>#DIV/0!</v>
      </c>
      <c r="BC27" s="209" t="e">
        <f t="shared" si="55"/>
        <v>#DIV/0!</v>
      </c>
      <c r="BD27" s="209" t="e">
        <f t="shared" si="55"/>
        <v>#DIV/0!</v>
      </c>
      <c r="BE27" s="209">
        <f t="shared" si="55"/>
        <v>114.28571428571428</v>
      </c>
      <c r="BF27" s="209" t="e">
        <f t="shared" si="55"/>
        <v>#DIV/0!</v>
      </c>
      <c r="BG27" s="209" t="e">
        <f t="shared" si="55"/>
        <v>#DIV/0!</v>
      </c>
      <c r="BH27" s="209" t="e">
        <f t="shared" si="55"/>
        <v>#DIV/0!</v>
      </c>
      <c r="BI27" s="209">
        <f t="shared" si="50"/>
        <v>1500</v>
      </c>
      <c r="BJ27" s="209">
        <f t="shared" si="50"/>
        <v>900</v>
      </c>
      <c r="BK27" s="209">
        <f t="shared" si="50"/>
        <v>600</v>
      </c>
      <c r="BL27" s="209">
        <f t="shared" si="50"/>
        <v>300</v>
      </c>
      <c r="BM27" s="209">
        <f t="shared" si="50"/>
        <v>1200</v>
      </c>
      <c r="BN27" s="209">
        <f t="shared" si="50"/>
        <v>480</v>
      </c>
      <c r="BO27" s="209">
        <f t="shared" si="50"/>
        <v>360</v>
      </c>
      <c r="BP27" s="209">
        <f t="shared" si="50"/>
        <v>240</v>
      </c>
      <c r="BQ27" s="209">
        <f t="shared" si="50"/>
        <v>900</v>
      </c>
      <c r="BR27" s="209">
        <f t="shared" si="50"/>
        <v>360</v>
      </c>
      <c r="BS27" s="209">
        <f t="shared" si="50"/>
        <v>270</v>
      </c>
      <c r="BT27" s="209">
        <f t="shared" si="50"/>
        <v>180</v>
      </c>
      <c r="BU27" s="209">
        <f t="shared" si="52"/>
        <v>114.28571428571428</v>
      </c>
      <c r="BV27" s="209">
        <f t="shared" si="53"/>
        <v>114.28571428571428</v>
      </c>
      <c r="BW27" s="209">
        <f t="shared" si="54"/>
        <v>114.28571428571428</v>
      </c>
      <c r="BX27" s="209"/>
      <c r="BY27" s="209"/>
      <c r="BZ27" s="194"/>
      <c r="CA27" s="161" t="s">
        <v>6008</v>
      </c>
      <c r="CB27" s="34"/>
      <c r="CC27" s="6"/>
      <c r="CD27" s="6"/>
      <c r="CE27" s="6"/>
    </row>
    <row r="28" spans="1:85" ht="21.6" customHeight="1" x14ac:dyDescent="0.2">
      <c r="A28" s="246"/>
      <c r="B28" s="247"/>
      <c r="C28" s="246"/>
      <c r="D28" s="246"/>
      <c r="E28" s="246"/>
      <c r="F28" s="246"/>
      <c r="G28" s="246">
        <v>8</v>
      </c>
      <c r="H28" s="247" t="s">
        <v>1569</v>
      </c>
      <c r="I28" s="246" t="s">
        <v>88</v>
      </c>
      <c r="J28" s="246" t="s">
        <v>1554</v>
      </c>
      <c r="K28" s="246" t="s">
        <v>1602</v>
      </c>
      <c r="L28" s="246">
        <v>500</v>
      </c>
      <c r="M28" s="514"/>
      <c r="N28" s="421"/>
      <c r="O28" s="289"/>
      <c r="P28" s="421"/>
      <c r="Q28" s="421"/>
      <c r="R28" s="209"/>
      <c r="S28" s="189"/>
      <c r="T28" s="235"/>
      <c r="U28" s="209"/>
      <c r="V28" s="209"/>
      <c r="W28" s="209"/>
      <c r="X28" s="520"/>
      <c r="Y28" s="209"/>
      <c r="Z28" s="209"/>
      <c r="AA28" s="209"/>
      <c r="AB28" s="209">
        <f t="shared" si="48"/>
        <v>0</v>
      </c>
      <c r="AC28" s="209"/>
      <c r="AD28" s="209"/>
      <c r="AE28" s="209"/>
      <c r="AF28" s="209"/>
      <c r="AG28" s="209"/>
      <c r="AH28" s="209"/>
      <c r="AI28" s="209"/>
      <c r="AJ28" s="209"/>
      <c r="AK28" s="225"/>
      <c r="AL28" s="209">
        <f t="shared" si="3"/>
        <v>0</v>
      </c>
      <c r="AM28" s="209">
        <f t="shared" si="4"/>
        <v>0</v>
      </c>
      <c r="AN28" s="209">
        <f t="shared" si="5"/>
        <v>0</v>
      </c>
      <c r="AO28" s="457"/>
      <c r="AP28" s="419"/>
      <c r="AQ28" s="419"/>
      <c r="AR28" s="419"/>
      <c r="AS28" s="209">
        <f t="shared" si="49"/>
        <v>0</v>
      </c>
      <c r="AT28" s="209">
        <f t="shared" si="56"/>
        <v>0</v>
      </c>
      <c r="AU28" s="209">
        <f t="shared" si="57"/>
        <v>0</v>
      </c>
      <c r="AV28" s="209">
        <f t="shared" si="12"/>
        <v>0</v>
      </c>
      <c r="AW28" s="209" t="e">
        <f t="shared" si="55"/>
        <v>#DIV/0!</v>
      </c>
      <c r="AX28" s="209" t="e">
        <f t="shared" si="55"/>
        <v>#DIV/0!</v>
      </c>
      <c r="AY28" s="209" t="e">
        <f t="shared" si="55"/>
        <v>#DIV/0!</v>
      </c>
      <c r="AZ28" s="209" t="e">
        <f t="shared" si="55"/>
        <v>#DIV/0!</v>
      </c>
      <c r="BA28" s="209"/>
      <c r="BB28" s="209" t="e">
        <f t="shared" si="55"/>
        <v>#DIV/0!</v>
      </c>
      <c r="BC28" s="209" t="e">
        <f t="shared" si="55"/>
        <v>#DIV/0!</v>
      </c>
      <c r="BD28" s="209" t="e">
        <f t="shared" si="55"/>
        <v>#DIV/0!</v>
      </c>
      <c r="BE28" s="209" t="e">
        <f t="shared" si="55"/>
        <v>#DIV/0!</v>
      </c>
      <c r="BF28" s="209" t="e">
        <f t="shared" si="55"/>
        <v>#DIV/0!</v>
      </c>
      <c r="BG28" s="209" t="e">
        <f t="shared" si="55"/>
        <v>#DIV/0!</v>
      </c>
      <c r="BH28" s="209" t="e">
        <f t="shared" si="55"/>
        <v>#DIV/0!</v>
      </c>
      <c r="BI28" s="209">
        <f t="shared" si="50"/>
        <v>0</v>
      </c>
      <c r="BJ28" s="209">
        <f t="shared" si="50"/>
        <v>0</v>
      </c>
      <c r="BK28" s="209">
        <f t="shared" si="50"/>
        <v>0</v>
      </c>
      <c r="BL28" s="209">
        <f t="shared" si="50"/>
        <v>0</v>
      </c>
      <c r="BM28" s="209">
        <f t="shared" si="50"/>
        <v>0</v>
      </c>
      <c r="BN28" s="209">
        <f t="shared" si="50"/>
        <v>0</v>
      </c>
      <c r="BO28" s="209">
        <f t="shared" si="50"/>
        <v>0</v>
      </c>
      <c r="BP28" s="209">
        <f t="shared" si="50"/>
        <v>0</v>
      </c>
      <c r="BQ28" s="209">
        <f t="shared" si="50"/>
        <v>0</v>
      </c>
      <c r="BR28" s="209">
        <f t="shared" si="50"/>
        <v>0</v>
      </c>
      <c r="BS28" s="209">
        <f t="shared" si="50"/>
        <v>0</v>
      </c>
      <c r="BT28" s="209">
        <f t="shared" si="50"/>
        <v>0</v>
      </c>
      <c r="BU28" s="209" t="e">
        <f t="shared" si="52"/>
        <v>#DIV/0!</v>
      </c>
      <c r="BV28" s="209" t="e">
        <f t="shared" si="53"/>
        <v>#DIV/0!</v>
      </c>
      <c r="BW28" s="209" t="e">
        <f t="shared" si="54"/>
        <v>#DIV/0!</v>
      </c>
      <c r="BX28" s="209"/>
      <c r="BY28" s="209"/>
      <c r="BZ28" s="194"/>
      <c r="CA28" s="161"/>
      <c r="CB28" s="34"/>
      <c r="CC28" s="6"/>
      <c r="CD28" s="6"/>
      <c r="CE28" s="6"/>
    </row>
    <row r="29" spans="1:85" ht="27.6" customHeight="1" x14ac:dyDescent="0.2">
      <c r="A29" s="18"/>
      <c r="B29" s="18"/>
      <c r="C29" s="18"/>
      <c r="D29" s="18"/>
      <c r="E29" s="18"/>
      <c r="F29" s="18"/>
      <c r="G29" s="246"/>
      <c r="H29" s="247"/>
      <c r="I29" s="246"/>
      <c r="J29" s="246"/>
      <c r="K29" s="246"/>
      <c r="L29" s="246"/>
      <c r="M29" s="73" t="s">
        <v>6066</v>
      </c>
      <c r="N29" s="17" t="s">
        <v>6032</v>
      </c>
      <c r="O29" s="24"/>
      <c r="P29" s="17"/>
      <c r="Q29" s="17"/>
      <c r="R29" s="209"/>
      <c r="S29" s="189"/>
      <c r="T29" s="235"/>
      <c r="U29" s="209"/>
      <c r="V29" s="209"/>
      <c r="W29" s="209"/>
      <c r="X29" s="235"/>
      <c r="Y29" s="209"/>
      <c r="Z29" s="209"/>
      <c r="AA29" s="209"/>
      <c r="AB29" s="209"/>
      <c r="AC29" s="209"/>
      <c r="AD29" s="209"/>
      <c r="AE29" s="209"/>
      <c r="AF29" s="209"/>
      <c r="AG29" s="209"/>
      <c r="AH29" s="209"/>
      <c r="AI29" s="209"/>
      <c r="AJ29" s="209"/>
      <c r="AK29" s="225"/>
      <c r="AL29" s="209"/>
      <c r="AM29" s="209"/>
      <c r="AN29" s="209"/>
      <c r="AO29" s="251"/>
      <c r="AP29" s="209"/>
      <c r="AQ29" s="209"/>
      <c r="AR29" s="209"/>
      <c r="AS29" s="209">
        <f t="shared" si="49"/>
        <v>0</v>
      </c>
      <c r="AT29" s="209">
        <f t="shared" si="56"/>
        <v>0</v>
      </c>
      <c r="AU29" s="209">
        <f t="shared" si="57"/>
        <v>0</v>
      </c>
      <c r="AV29" s="209">
        <f t="shared" si="12"/>
        <v>0</v>
      </c>
      <c r="AW29" s="209" t="e">
        <f t="shared" si="55"/>
        <v>#DIV/0!</v>
      </c>
      <c r="AX29" s="209" t="e">
        <f t="shared" si="55"/>
        <v>#DIV/0!</v>
      </c>
      <c r="AY29" s="209" t="e">
        <f t="shared" si="55"/>
        <v>#DIV/0!</v>
      </c>
      <c r="AZ29" s="209" t="e">
        <f t="shared" si="55"/>
        <v>#DIV/0!</v>
      </c>
      <c r="BA29" s="209"/>
      <c r="BB29" s="209" t="e">
        <f t="shared" si="55"/>
        <v>#DIV/0!</v>
      </c>
      <c r="BC29" s="209" t="e">
        <f t="shared" si="55"/>
        <v>#DIV/0!</v>
      </c>
      <c r="BD29" s="209" t="e">
        <f t="shared" si="55"/>
        <v>#DIV/0!</v>
      </c>
      <c r="BE29" s="209" t="e">
        <f t="shared" si="55"/>
        <v>#DIV/0!</v>
      </c>
      <c r="BF29" s="209" t="e">
        <f t="shared" si="55"/>
        <v>#DIV/0!</v>
      </c>
      <c r="BG29" s="209" t="e">
        <f t="shared" si="55"/>
        <v>#DIV/0!</v>
      </c>
      <c r="BH29" s="209" t="e">
        <f t="shared" si="55"/>
        <v>#DIV/0!</v>
      </c>
      <c r="BI29" s="209">
        <f t="shared" si="50"/>
        <v>0</v>
      </c>
      <c r="BJ29" s="209">
        <f t="shared" si="50"/>
        <v>0</v>
      </c>
      <c r="BK29" s="209">
        <f t="shared" si="50"/>
        <v>0</v>
      </c>
      <c r="BL29" s="209">
        <f t="shared" si="50"/>
        <v>0</v>
      </c>
      <c r="BM29" s="209">
        <f t="shared" si="50"/>
        <v>0</v>
      </c>
      <c r="BN29" s="209">
        <f t="shared" si="50"/>
        <v>0</v>
      </c>
      <c r="BO29" s="209">
        <f t="shared" si="50"/>
        <v>0</v>
      </c>
      <c r="BP29" s="209">
        <f t="shared" si="50"/>
        <v>0</v>
      </c>
      <c r="BQ29" s="209">
        <f t="shared" si="50"/>
        <v>0</v>
      </c>
      <c r="BR29" s="209">
        <f t="shared" si="50"/>
        <v>0</v>
      </c>
      <c r="BS29" s="209">
        <f t="shared" si="50"/>
        <v>0</v>
      </c>
      <c r="BT29" s="209">
        <f t="shared" si="50"/>
        <v>0</v>
      </c>
      <c r="BU29" s="209" t="e">
        <f t="shared" si="52"/>
        <v>#DIV/0!</v>
      </c>
      <c r="BV29" s="209" t="e">
        <f t="shared" si="53"/>
        <v>#DIV/0!</v>
      </c>
      <c r="BW29" s="209" t="e">
        <f t="shared" si="54"/>
        <v>#DIV/0!</v>
      </c>
      <c r="BX29" s="209"/>
      <c r="BY29" s="209"/>
      <c r="BZ29" s="194"/>
      <c r="CA29" s="161"/>
      <c r="CB29" s="34"/>
      <c r="CC29" s="6"/>
      <c r="CD29" s="6"/>
      <c r="CE29" s="6"/>
    </row>
    <row r="30" spans="1:85" ht="57.6" customHeight="1" x14ac:dyDescent="0.2">
      <c r="A30" s="18"/>
      <c r="B30" s="18"/>
      <c r="C30" s="18"/>
      <c r="D30" s="18"/>
      <c r="E30" s="18"/>
      <c r="F30" s="18"/>
      <c r="G30" s="18"/>
      <c r="H30" s="17" t="s">
        <v>1606</v>
      </c>
      <c r="I30" s="24" t="s">
        <v>88</v>
      </c>
      <c r="J30" s="431" t="s">
        <v>77</v>
      </c>
      <c r="K30" s="431"/>
      <c r="L30" s="147">
        <v>1368</v>
      </c>
      <c r="M30" s="73" t="s">
        <v>6024</v>
      </c>
      <c r="N30" s="17" t="s">
        <v>1606</v>
      </c>
      <c r="O30" s="24" t="s">
        <v>88</v>
      </c>
      <c r="P30" s="181" t="s">
        <v>1630</v>
      </c>
      <c r="Q30" s="181" t="s">
        <v>1600</v>
      </c>
      <c r="R30" s="209">
        <v>1368</v>
      </c>
      <c r="S30" s="189">
        <v>1500</v>
      </c>
      <c r="T30" s="235">
        <v>1368</v>
      </c>
      <c r="U30" s="209"/>
      <c r="V30" s="209"/>
      <c r="W30" s="209"/>
      <c r="X30" s="235">
        <f t="shared" si="46"/>
        <v>1094.4000000000001</v>
      </c>
      <c r="Y30" s="209"/>
      <c r="Z30" s="209"/>
      <c r="AA30" s="209"/>
      <c r="AB30" s="209">
        <f t="shared" si="48"/>
        <v>820.8</v>
      </c>
      <c r="AC30" s="209"/>
      <c r="AD30" s="209"/>
      <c r="AE30" s="209"/>
      <c r="AF30" s="209"/>
      <c r="AG30" s="209"/>
      <c r="AH30" s="209"/>
      <c r="AI30" s="209"/>
      <c r="AJ30" s="209"/>
      <c r="AK30" s="225">
        <v>1500</v>
      </c>
      <c r="AL30" s="209">
        <f t="shared" si="3"/>
        <v>900</v>
      </c>
      <c r="AM30" s="209">
        <f t="shared" si="4"/>
        <v>600</v>
      </c>
      <c r="AN30" s="209">
        <f t="shared" si="5"/>
        <v>300</v>
      </c>
      <c r="AO30" s="251">
        <f t="shared" si="6"/>
        <v>1200</v>
      </c>
      <c r="AP30" s="209">
        <f t="shared" ref="AP30:AP36" si="58">ROUND(AO30*0.4,-1)</f>
        <v>480</v>
      </c>
      <c r="AQ30" s="209">
        <f t="shared" ref="AQ30:AQ36" si="59">ROUND(AO30*0.3,-1)</f>
        <v>360</v>
      </c>
      <c r="AR30" s="209">
        <f t="shared" si="9"/>
        <v>240</v>
      </c>
      <c r="AS30" s="209">
        <f t="shared" si="49"/>
        <v>900</v>
      </c>
      <c r="AT30" s="209">
        <f t="shared" si="56"/>
        <v>360</v>
      </c>
      <c r="AU30" s="209">
        <f t="shared" si="57"/>
        <v>270</v>
      </c>
      <c r="AV30" s="209">
        <f t="shared" si="12"/>
        <v>180</v>
      </c>
      <c r="AW30" s="209">
        <f t="shared" si="55"/>
        <v>9.6491228070175428</v>
      </c>
      <c r="AX30" s="209" t="e">
        <f t="shared" si="55"/>
        <v>#DIV/0!</v>
      </c>
      <c r="AY30" s="209" t="e">
        <f t="shared" si="55"/>
        <v>#DIV/0!</v>
      </c>
      <c r="AZ30" s="209" t="e">
        <f t="shared" si="55"/>
        <v>#DIV/0!</v>
      </c>
      <c r="BA30" s="209">
        <f t="shared" si="55"/>
        <v>9.6491228070175357</v>
      </c>
      <c r="BB30" s="209" t="e">
        <f t="shared" si="55"/>
        <v>#DIV/0!</v>
      </c>
      <c r="BC30" s="209" t="e">
        <f t="shared" si="55"/>
        <v>#DIV/0!</v>
      </c>
      <c r="BD30" s="209" t="e">
        <f t="shared" si="55"/>
        <v>#DIV/0!</v>
      </c>
      <c r="BE30" s="209">
        <f t="shared" si="55"/>
        <v>9.6491228070175499</v>
      </c>
      <c r="BF30" s="209" t="e">
        <f t="shared" si="55"/>
        <v>#DIV/0!</v>
      </c>
      <c r="BG30" s="209" t="e">
        <f t="shared" si="55"/>
        <v>#DIV/0!</v>
      </c>
      <c r="BH30" s="209" t="e">
        <f t="shared" si="55"/>
        <v>#DIV/0!</v>
      </c>
      <c r="BI30" s="209">
        <f t="shared" si="50"/>
        <v>1500</v>
      </c>
      <c r="BJ30" s="209">
        <f t="shared" si="50"/>
        <v>900</v>
      </c>
      <c r="BK30" s="209">
        <f t="shared" si="50"/>
        <v>600</v>
      </c>
      <c r="BL30" s="209">
        <f t="shared" si="50"/>
        <v>300</v>
      </c>
      <c r="BM30" s="209">
        <f t="shared" si="50"/>
        <v>1200</v>
      </c>
      <c r="BN30" s="209">
        <f t="shared" si="50"/>
        <v>480</v>
      </c>
      <c r="BO30" s="209">
        <f t="shared" si="50"/>
        <v>360</v>
      </c>
      <c r="BP30" s="209">
        <f t="shared" si="50"/>
        <v>240</v>
      </c>
      <c r="BQ30" s="209">
        <f t="shared" si="50"/>
        <v>900</v>
      </c>
      <c r="BR30" s="209">
        <f t="shared" si="50"/>
        <v>360</v>
      </c>
      <c r="BS30" s="209">
        <f t="shared" si="50"/>
        <v>270</v>
      </c>
      <c r="BT30" s="209">
        <f t="shared" si="50"/>
        <v>180</v>
      </c>
      <c r="BU30" s="209">
        <f t="shared" si="52"/>
        <v>9.6491228070175428</v>
      </c>
      <c r="BV30" s="209">
        <f t="shared" si="53"/>
        <v>9.6491228070175357</v>
      </c>
      <c r="BW30" s="209">
        <f t="shared" si="54"/>
        <v>9.6491228070175499</v>
      </c>
      <c r="BX30" s="209"/>
      <c r="BY30" s="209"/>
      <c r="BZ30" s="194"/>
      <c r="CA30" s="161" t="s">
        <v>6008</v>
      </c>
      <c r="CB30" s="32"/>
      <c r="CC30" s="6"/>
      <c r="CD30" s="6"/>
      <c r="CE30" s="6"/>
      <c r="CF30" s="446" t="s">
        <v>122</v>
      </c>
      <c r="CG30" s="1" t="s">
        <v>6034</v>
      </c>
    </row>
    <row r="31" spans="1:85" ht="22.9" customHeight="1" x14ac:dyDescent="0.2">
      <c r="A31" s="18"/>
      <c r="B31" s="18"/>
      <c r="C31" s="18"/>
      <c r="D31" s="18"/>
      <c r="E31" s="18"/>
      <c r="F31" s="18"/>
      <c r="G31" s="18"/>
      <c r="H31" s="17" t="s">
        <v>1607</v>
      </c>
      <c r="I31" s="24" t="s">
        <v>88</v>
      </c>
      <c r="J31" s="431" t="s">
        <v>77</v>
      </c>
      <c r="K31" s="431"/>
      <c r="L31" s="147">
        <v>1368</v>
      </c>
      <c r="M31" s="73" t="s">
        <v>6024</v>
      </c>
      <c r="N31" s="17" t="s">
        <v>1607</v>
      </c>
      <c r="O31" s="24" t="s">
        <v>88</v>
      </c>
      <c r="P31" s="161" t="s">
        <v>473</v>
      </c>
      <c r="Q31" s="181" t="s">
        <v>6033</v>
      </c>
      <c r="R31" s="209">
        <v>1368</v>
      </c>
      <c r="S31" s="189">
        <v>1500</v>
      </c>
      <c r="T31" s="235">
        <v>1368</v>
      </c>
      <c r="U31" s="209"/>
      <c r="V31" s="209"/>
      <c r="W31" s="209"/>
      <c r="X31" s="235">
        <f t="shared" si="46"/>
        <v>1094.4000000000001</v>
      </c>
      <c r="Y31" s="209"/>
      <c r="Z31" s="209"/>
      <c r="AA31" s="209"/>
      <c r="AB31" s="209">
        <f t="shared" si="48"/>
        <v>820.8</v>
      </c>
      <c r="AC31" s="209"/>
      <c r="AD31" s="209"/>
      <c r="AE31" s="209"/>
      <c r="AF31" s="209"/>
      <c r="AG31" s="209"/>
      <c r="AH31" s="209"/>
      <c r="AI31" s="209"/>
      <c r="AJ31" s="209"/>
      <c r="AK31" s="225">
        <v>1500</v>
      </c>
      <c r="AL31" s="209">
        <f t="shared" si="3"/>
        <v>900</v>
      </c>
      <c r="AM31" s="209">
        <f t="shared" si="4"/>
        <v>600</v>
      </c>
      <c r="AN31" s="209">
        <f t="shared" si="5"/>
        <v>300</v>
      </c>
      <c r="AO31" s="251">
        <f t="shared" si="6"/>
        <v>1200</v>
      </c>
      <c r="AP31" s="209">
        <f t="shared" si="58"/>
        <v>480</v>
      </c>
      <c r="AQ31" s="209">
        <f t="shared" si="59"/>
        <v>360</v>
      </c>
      <c r="AR31" s="209">
        <f t="shared" si="9"/>
        <v>240</v>
      </c>
      <c r="AS31" s="209">
        <f t="shared" si="49"/>
        <v>900</v>
      </c>
      <c r="AT31" s="209">
        <f t="shared" si="56"/>
        <v>360</v>
      </c>
      <c r="AU31" s="209">
        <f t="shared" si="57"/>
        <v>270</v>
      </c>
      <c r="AV31" s="209">
        <f t="shared" si="12"/>
        <v>180</v>
      </c>
      <c r="AW31" s="209">
        <f t="shared" si="55"/>
        <v>9.6491228070175428</v>
      </c>
      <c r="AX31" s="209" t="e">
        <f t="shared" si="55"/>
        <v>#DIV/0!</v>
      </c>
      <c r="AY31" s="209" t="e">
        <f t="shared" si="55"/>
        <v>#DIV/0!</v>
      </c>
      <c r="AZ31" s="209" t="e">
        <f t="shared" si="55"/>
        <v>#DIV/0!</v>
      </c>
      <c r="BA31" s="209">
        <f t="shared" si="55"/>
        <v>9.6491228070175357</v>
      </c>
      <c r="BB31" s="209" t="e">
        <f t="shared" si="55"/>
        <v>#DIV/0!</v>
      </c>
      <c r="BC31" s="209" t="e">
        <f t="shared" si="55"/>
        <v>#DIV/0!</v>
      </c>
      <c r="BD31" s="209" t="e">
        <f t="shared" si="55"/>
        <v>#DIV/0!</v>
      </c>
      <c r="BE31" s="209">
        <f t="shared" si="55"/>
        <v>9.6491228070175499</v>
      </c>
      <c r="BF31" s="209" t="e">
        <f t="shared" si="55"/>
        <v>#DIV/0!</v>
      </c>
      <c r="BG31" s="209" t="e">
        <f t="shared" si="55"/>
        <v>#DIV/0!</v>
      </c>
      <c r="BH31" s="209" t="e">
        <f t="shared" si="55"/>
        <v>#DIV/0!</v>
      </c>
      <c r="BI31" s="209">
        <f t="shared" si="50"/>
        <v>1500</v>
      </c>
      <c r="BJ31" s="209">
        <f t="shared" si="50"/>
        <v>900</v>
      </c>
      <c r="BK31" s="209">
        <f t="shared" si="50"/>
        <v>600</v>
      </c>
      <c r="BL31" s="209">
        <f t="shared" si="50"/>
        <v>300</v>
      </c>
      <c r="BM31" s="209">
        <f t="shared" si="50"/>
        <v>1200</v>
      </c>
      <c r="BN31" s="209">
        <f t="shared" si="50"/>
        <v>480</v>
      </c>
      <c r="BO31" s="209">
        <f t="shared" si="50"/>
        <v>360</v>
      </c>
      <c r="BP31" s="209">
        <f t="shared" si="50"/>
        <v>240</v>
      </c>
      <c r="BQ31" s="209">
        <f t="shared" si="50"/>
        <v>900</v>
      </c>
      <c r="BR31" s="209">
        <f t="shared" si="50"/>
        <v>360</v>
      </c>
      <c r="BS31" s="209">
        <f t="shared" si="50"/>
        <v>270</v>
      </c>
      <c r="BT31" s="209">
        <f t="shared" si="50"/>
        <v>180</v>
      </c>
      <c r="BU31" s="209">
        <f t="shared" si="52"/>
        <v>9.6491228070175428</v>
      </c>
      <c r="BV31" s="209">
        <f t="shared" si="53"/>
        <v>9.6491228070175357</v>
      </c>
      <c r="BW31" s="209">
        <f t="shared" si="54"/>
        <v>9.6491228070175499</v>
      </c>
      <c r="BX31" s="209"/>
      <c r="BY31" s="209"/>
      <c r="BZ31" s="194"/>
      <c r="CA31" s="161" t="s">
        <v>6008</v>
      </c>
      <c r="CB31" s="34"/>
      <c r="CC31" s="6"/>
      <c r="CD31" s="6"/>
      <c r="CE31" s="6"/>
      <c r="CF31" s="447"/>
    </row>
    <row r="32" spans="1:85" ht="22.9" customHeight="1" x14ac:dyDescent="0.2">
      <c r="A32" s="18"/>
      <c r="B32" s="18"/>
      <c r="C32" s="18"/>
      <c r="D32" s="18"/>
      <c r="E32" s="18"/>
      <c r="F32" s="18"/>
      <c r="G32" s="18"/>
      <c r="H32" s="17" t="s">
        <v>1608</v>
      </c>
      <c r="I32" s="24" t="s">
        <v>88</v>
      </c>
      <c r="J32" s="431" t="s">
        <v>77</v>
      </c>
      <c r="K32" s="431"/>
      <c r="L32" s="147">
        <v>1368</v>
      </c>
      <c r="M32" s="73" t="s">
        <v>6024</v>
      </c>
      <c r="N32" s="17" t="s">
        <v>1608</v>
      </c>
      <c r="O32" s="24" t="s">
        <v>88</v>
      </c>
      <c r="P32" s="161" t="s">
        <v>473</v>
      </c>
      <c r="Q32" s="181" t="s">
        <v>6033</v>
      </c>
      <c r="R32" s="209">
        <v>1368</v>
      </c>
      <c r="S32" s="189">
        <v>1500</v>
      </c>
      <c r="T32" s="235">
        <v>1368</v>
      </c>
      <c r="U32" s="209"/>
      <c r="V32" s="209"/>
      <c r="W32" s="209"/>
      <c r="X32" s="235">
        <f t="shared" si="46"/>
        <v>1094.4000000000001</v>
      </c>
      <c r="Y32" s="209"/>
      <c r="Z32" s="209"/>
      <c r="AA32" s="209"/>
      <c r="AB32" s="209">
        <f t="shared" si="48"/>
        <v>820.8</v>
      </c>
      <c r="AC32" s="209"/>
      <c r="AD32" s="209"/>
      <c r="AE32" s="209"/>
      <c r="AF32" s="209"/>
      <c r="AG32" s="209"/>
      <c r="AH32" s="209"/>
      <c r="AI32" s="209"/>
      <c r="AJ32" s="209"/>
      <c r="AK32" s="225">
        <v>1500</v>
      </c>
      <c r="AL32" s="209">
        <f t="shared" si="3"/>
        <v>900</v>
      </c>
      <c r="AM32" s="209">
        <f t="shared" si="4"/>
        <v>600</v>
      </c>
      <c r="AN32" s="209">
        <f t="shared" si="5"/>
        <v>300</v>
      </c>
      <c r="AO32" s="251">
        <f t="shared" si="6"/>
        <v>1200</v>
      </c>
      <c r="AP32" s="209">
        <f t="shared" si="58"/>
        <v>480</v>
      </c>
      <c r="AQ32" s="209">
        <f t="shared" si="59"/>
        <v>360</v>
      </c>
      <c r="AR32" s="209">
        <f t="shared" si="9"/>
        <v>240</v>
      </c>
      <c r="AS32" s="209">
        <f t="shared" si="49"/>
        <v>900</v>
      </c>
      <c r="AT32" s="209">
        <f t="shared" si="56"/>
        <v>360</v>
      </c>
      <c r="AU32" s="209">
        <f t="shared" si="57"/>
        <v>270</v>
      </c>
      <c r="AV32" s="209">
        <f t="shared" si="12"/>
        <v>180</v>
      </c>
      <c r="AW32" s="209">
        <f t="shared" si="55"/>
        <v>9.6491228070175428</v>
      </c>
      <c r="AX32" s="209" t="e">
        <f t="shared" si="55"/>
        <v>#DIV/0!</v>
      </c>
      <c r="AY32" s="209" t="e">
        <f t="shared" si="55"/>
        <v>#DIV/0!</v>
      </c>
      <c r="AZ32" s="209" t="e">
        <f t="shared" si="55"/>
        <v>#DIV/0!</v>
      </c>
      <c r="BA32" s="209">
        <f t="shared" si="55"/>
        <v>9.6491228070175357</v>
      </c>
      <c r="BB32" s="209" t="e">
        <f t="shared" si="55"/>
        <v>#DIV/0!</v>
      </c>
      <c r="BC32" s="209" t="e">
        <f t="shared" si="55"/>
        <v>#DIV/0!</v>
      </c>
      <c r="BD32" s="209" t="e">
        <f t="shared" si="55"/>
        <v>#DIV/0!</v>
      </c>
      <c r="BE32" s="209">
        <f t="shared" si="55"/>
        <v>9.6491228070175499</v>
      </c>
      <c r="BF32" s="209" t="e">
        <f t="shared" si="55"/>
        <v>#DIV/0!</v>
      </c>
      <c r="BG32" s="209" t="e">
        <f t="shared" si="55"/>
        <v>#DIV/0!</v>
      </c>
      <c r="BH32" s="209" t="e">
        <f t="shared" si="55"/>
        <v>#DIV/0!</v>
      </c>
      <c r="BI32" s="209">
        <f t="shared" si="50"/>
        <v>1500</v>
      </c>
      <c r="BJ32" s="209">
        <f t="shared" si="50"/>
        <v>900</v>
      </c>
      <c r="BK32" s="209">
        <f t="shared" si="50"/>
        <v>600</v>
      </c>
      <c r="BL32" s="209">
        <f t="shared" si="50"/>
        <v>300</v>
      </c>
      <c r="BM32" s="209">
        <f t="shared" si="50"/>
        <v>1200</v>
      </c>
      <c r="BN32" s="209">
        <f t="shared" si="50"/>
        <v>480</v>
      </c>
      <c r="BO32" s="209">
        <f t="shared" si="50"/>
        <v>360</v>
      </c>
      <c r="BP32" s="209">
        <f t="shared" si="50"/>
        <v>240</v>
      </c>
      <c r="BQ32" s="209">
        <f t="shared" si="50"/>
        <v>900</v>
      </c>
      <c r="BR32" s="209">
        <f t="shared" si="50"/>
        <v>360</v>
      </c>
      <c r="BS32" s="209">
        <f t="shared" si="50"/>
        <v>270</v>
      </c>
      <c r="BT32" s="209">
        <f t="shared" si="50"/>
        <v>180</v>
      </c>
      <c r="BU32" s="209">
        <f t="shared" si="52"/>
        <v>9.6491228070175428</v>
      </c>
      <c r="BV32" s="209">
        <f t="shared" si="53"/>
        <v>9.6491228070175357</v>
      </c>
      <c r="BW32" s="209">
        <f t="shared" si="54"/>
        <v>9.6491228070175499</v>
      </c>
      <c r="BX32" s="209"/>
      <c r="BY32" s="209"/>
      <c r="BZ32" s="194"/>
      <c r="CA32" s="161" t="s">
        <v>6008</v>
      </c>
      <c r="CB32" s="34"/>
      <c r="CC32" s="6"/>
      <c r="CD32" s="6"/>
      <c r="CE32" s="6"/>
      <c r="CF32" s="447"/>
    </row>
    <row r="33" spans="1:85" ht="22.9" customHeight="1" x14ac:dyDescent="0.2">
      <c r="A33" s="246">
        <v>4</v>
      </c>
      <c r="B33" s="247" t="s">
        <v>5588</v>
      </c>
      <c r="C33" s="246" t="s">
        <v>88</v>
      </c>
      <c r="D33" s="246" t="s">
        <v>5589</v>
      </c>
      <c r="E33" s="246" t="s">
        <v>123</v>
      </c>
      <c r="F33" s="246">
        <v>700</v>
      </c>
      <c r="G33" s="246">
        <v>4</v>
      </c>
      <c r="H33" s="247" t="s">
        <v>1617</v>
      </c>
      <c r="I33" s="246" t="s">
        <v>88</v>
      </c>
      <c r="J33" s="246" t="s">
        <v>1618</v>
      </c>
      <c r="K33" s="246" t="s">
        <v>473</v>
      </c>
      <c r="L33" s="246">
        <v>820</v>
      </c>
      <c r="M33" s="73" t="s">
        <v>6067</v>
      </c>
      <c r="N33" s="21" t="s">
        <v>6013</v>
      </c>
      <c r="O33" s="156" t="s">
        <v>88</v>
      </c>
      <c r="P33" s="161" t="s">
        <v>1610</v>
      </c>
      <c r="Q33" s="161" t="s">
        <v>6015</v>
      </c>
      <c r="R33" s="209">
        <v>820</v>
      </c>
      <c r="S33" s="189">
        <v>1000</v>
      </c>
      <c r="T33" s="235">
        <v>820</v>
      </c>
      <c r="U33" s="209"/>
      <c r="V33" s="209"/>
      <c r="W33" s="209"/>
      <c r="X33" s="235">
        <f t="shared" si="46"/>
        <v>656</v>
      </c>
      <c r="Y33" s="209"/>
      <c r="Z33" s="209"/>
      <c r="AA33" s="209"/>
      <c r="AB33" s="209">
        <f t="shared" si="48"/>
        <v>492</v>
      </c>
      <c r="AC33" s="209"/>
      <c r="AD33" s="209"/>
      <c r="AE33" s="209"/>
      <c r="AF33" s="209"/>
      <c r="AG33" s="209"/>
      <c r="AH33" s="209"/>
      <c r="AI33" s="209"/>
      <c r="AJ33" s="209"/>
      <c r="AK33" s="225">
        <v>1000</v>
      </c>
      <c r="AL33" s="209">
        <f t="shared" si="3"/>
        <v>600</v>
      </c>
      <c r="AM33" s="209">
        <f t="shared" si="4"/>
        <v>400</v>
      </c>
      <c r="AN33" s="209">
        <f t="shared" si="5"/>
        <v>200</v>
      </c>
      <c r="AO33" s="251">
        <f t="shared" si="6"/>
        <v>800</v>
      </c>
      <c r="AP33" s="209">
        <f t="shared" si="58"/>
        <v>320</v>
      </c>
      <c r="AQ33" s="209">
        <f t="shared" si="59"/>
        <v>240</v>
      </c>
      <c r="AR33" s="209">
        <f t="shared" si="9"/>
        <v>160</v>
      </c>
      <c r="AS33" s="209">
        <f t="shared" si="49"/>
        <v>600</v>
      </c>
      <c r="AT33" s="209">
        <f t="shared" si="56"/>
        <v>240</v>
      </c>
      <c r="AU33" s="209">
        <f t="shared" si="57"/>
        <v>180</v>
      </c>
      <c r="AV33" s="209">
        <f t="shared" si="12"/>
        <v>120</v>
      </c>
      <c r="AW33" s="209">
        <f t="shared" si="55"/>
        <v>21.951219512195124</v>
      </c>
      <c r="AX33" s="209" t="e">
        <f t="shared" si="55"/>
        <v>#DIV/0!</v>
      </c>
      <c r="AY33" s="209" t="e">
        <f t="shared" si="55"/>
        <v>#DIV/0!</v>
      </c>
      <c r="AZ33" s="209" t="e">
        <f t="shared" si="55"/>
        <v>#DIV/0!</v>
      </c>
      <c r="BA33" s="209">
        <f t="shared" si="55"/>
        <v>21.951219512195124</v>
      </c>
      <c r="BB33" s="209" t="e">
        <f t="shared" si="55"/>
        <v>#DIV/0!</v>
      </c>
      <c r="BC33" s="209" t="e">
        <f t="shared" si="55"/>
        <v>#DIV/0!</v>
      </c>
      <c r="BD33" s="209" t="e">
        <f t="shared" si="55"/>
        <v>#DIV/0!</v>
      </c>
      <c r="BE33" s="209">
        <f t="shared" si="55"/>
        <v>21.951219512195124</v>
      </c>
      <c r="BF33" s="209" t="e">
        <f t="shared" si="55"/>
        <v>#DIV/0!</v>
      </c>
      <c r="BG33" s="209" t="e">
        <f t="shared" si="55"/>
        <v>#DIV/0!</v>
      </c>
      <c r="BH33" s="209" t="e">
        <f t="shared" si="55"/>
        <v>#DIV/0!</v>
      </c>
      <c r="BI33" s="209">
        <f t="shared" si="50"/>
        <v>1000</v>
      </c>
      <c r="BJ33" s="209">
        <f t="shared" si="50"/>
        <v>600</v>
      </c>
      <c r="BK33" s="209">
        <f t="shared" si="50"/>
        <v>400</v>
      </c>
      <c r="BL33" s="209">
        <f t="shared" si="50"/>
        <v>200</v>
      </c>
      <c r="BM33" s="209">
        <f t="shared" si="50"/>
        <v>800</v>
      </c>
      <c r="BN33" s="209">
        <f t="shared" si="50"/>
        <v>320</v>
      </c>
      <c r="BO33" s="209">
        <f t="shared" si="50"/>
        <v>240</v>
      </c>
      <c r="BP33" s="209">
        <f t="shared" si="50"/>
        <v>160</v>
      </c>
      <c r="BQ33" s="209">
        <f t="shared" si="50"/>
        <v>600</v>
      </c>
      <c r="BR33" s="209">
        <f t="shared" si="50"/>
        <v>240</v>
      </c>
      <c r="BS33" s="209">
        <f t="shared" si="50"/>
        <v>180</v>
      </c>
      <c r="BT33" s="209">
        <f t="shared" si="50"/>
        <v>120</v>
      </c>
      <c r="BU33" s="209">
        <f t="shared" si="52"/>
        <v>21.951219512195124</v>
      </c>
      <c r="BV33" s="209">
        <f t="shared" si="53"/>
        <v>21.951219512195124</v>
      </c>
      <c r="BW33" s="209">
        <f t="shared" si="54"/>
        <v>21.951219512195124</v>
      </c>
      <c r="BX33" s="209"/>
      <c r="BY33" s="209"/>
      <c r="BZ33" s="194"/>
      <c r="CA33" s="161" t="s">
        <v>6016</v>
      </c>
      <c r="CB33" s="34"/>
      <c r="CC33" s="6"/>
      <c r="CD33" s="6"/>
      <c r="CE33" s="6"/>
      <c r="CF33" s="1" t="s">
        <v>6035</v>
      </c>
      <c r="CG33" s="1" t="s">
        <v>6039</v>
      </c>
    </row>
    <row r="34" spans="1:85" ht="40.15" customHeight="1" x14ac:dyDescent="0.2">
      <c r="A34" s="246">
        <v>5</v>
      </c>
      <c r="B34" s="247" t="s">
        <v>5591</v>
      </c>
      <c r="C34" s="246" t="s">
        <v>90</v>
      </c>
      <c r="D34" s="246" t="s">
        <v>1620</v>
      </c>
      <c r="E34" s="246" t="s">
        <v>1621</v>
      </c>
      <c r="F34" s="246">
        <v>250</v>
      </c>
      <c r="G34" s="246">
        <v>5</v>
      </c>
      <c r="H34" s="247" t="s">
        <v>1619</v>
      </c>
      <c r="I34" s="246" t="s">
        <v>90</v>
      </c>
      <c r="J34" s="246" t="s">
        <v>1620</v>
      </c>
      <c r="K34" s="246" t="s">
        <v>1621</v>
      </c>
      <c r="L34" s="246">
        <v>300</v>
      </c>
      <c r="M34" s="73" t="s">
        <v>6068</v>
      </c>
      <c r="N34" s="161" t="s">
        <v>6037</v>
      </c>
      <c r="O34" s="156" t="s">
        <v>90</v>
      </c>
      <c r="P34" s="161" t="s">
        <v>1610</v>
      </c>
      <c r="Q34" s="161" t="s">
        <v>6036</v>
      </c>
      <c r="R34" s="147">
        <v>300</v>
      </c>
      <c r="S34" s="189">
        <v>700</v>
      </c>
      <c r="T34" s="237">
        <v>300</v>
      </c>
      <c r="U34" s="147"/>
      <c r="V34" s="147"/>
      <c r="W34" s="147"/>
      <c r="X34" s="237">
        <f t="shared" si="46"/>
        <v>240</v>
      </c>
      <c r="Y34" s="147"/>
      <c r="Z34" s="147"/>
      <c r="AA34" s="147"/>
      <c r="AB34" s="147">
        <f t="shared" si="48"/>
        <v>180</v>
      </c>
      <c r="AC34" s="147"/>
      <c r="AD34" s="147"/>
      <c r="AE34" s="147"/>
      <c r="AF34" s="147"/>
      <c r="AG34" s="147"/>
      <c r="AH34" s="147"/>
      <c r="AI34" s="147"/>
      <c r="AJ34" s="147"/>
      <c r="AK34" s="225">
        <v>700</v>
      </c>
      <c r="AL34" s="147">
        <f t="shared" si="3"/>
        <v>420</v>
      </c>
      <c r="AM34" s="147">
        <f t="shared" si="4"/>
        <v>280</v>
      </c>
      <c r="AN34" s="147">
        <f t="shared" si="5"/>
        <v>140</v>
      </c>
      <c r="AO34" s="253">
        <f t="shared" si="6"/>
        <v>560</v>
      </c>
      <c r="AP34" s="147">
        <f t="shared" si="58"/>
        <v>220</v>
      </c>
      <c r="AQ34" s="147">
        <f t="shared" si="59"/>
        <v>170</v>
      </c>
      <c r="AR34" s="147">
        <f t="shared" si="9"/>
        <v>110</v>
      </c>
      <c r="AS34" s="147">
        <f t="shared" si="49"/>
        <v>420</v>
      </c>
      <c r="AT34" s="147">
        <f t="shared" si="56"/>
        <v>170</v>
      </c>
      <c r="AU34" s="147">
        <f t="shared" si="57"/>
        <v>130</v>
      </c>
      <c r="AV34" s="147">
        <f t="shared" si="12"/>
        <v>80</v>
      </c>
      <c r="AW34" s="147">
        <f t="shared" si="55"/>
        <v>133.33333333333331</v>
      </c>
      <c r="AX34" s="147" t="e">
        <f t="shared" si="55"/>
        <v>#DIV/0!</v>
      </c>
      <c r="AY34" s="147" t="e">
        <f t="shared" si="55"/>
        <v>#DIV/0!</v>
      </c>
      <c r="AZ34" s="147" t="e">
        <f t="shared" si="55"/>
        <v>#DIV/0!</v>
      </c>
      <c r="BA34" s="147">
        <f t="shared" si="55"/>
        <v>133.33333333333331</v>
      </c>
      <c r="BB34" s="147" t="e">
        <f t="shared" si="55"/>
        <v>#DIV/0!</v>
      </c>
      <c r="BC34" s="147" t="e">
        <f t="shared" si="55"/>
        <v>#DIV/0!</v>
      </c>
      <c r="BD34" s="147" t="e">
        <f t="shared" si="55"/>
        <v>#DIV/0!</v>
      </c>
      <c r="BE34" s="147">
        <f t="shared" si="55"/>
        <v>133.33333333333331</v>
      </c>
      <c r="BF34" s="147" t="e">
        <f t="shared" si="55"/>
        <v>#DIV/0!</v>
      </c>
      <c r="BG34" s="147" t="e">
        <f t="shared" si="55"/>
        <v>#DIV/0!</v>
      </c>
      <c r="BH34" s="147" t="e">
        <f t="shared" si="55"/>
        <v>#DIV/0!</v>
      </c>
      <c r="BI34" s="147">
        <f t="shared" si="50"/>
        <v>700</v>
      </c>
      <c r="BJ34" s="147">
        <f t="shared" si="50"/>
        <v>420</v>
      </c>
      <c r="BK34" s="147">
        <f t="shared" si="50"/>
        <v>280</v>
      </c>
      <c r="BL34" s="147">
        <f t="shared" si="50"/>
        <v>140</v>
      </c>
      <c r="BM34" s="147">
        <f t="shared" si="50"/>
        <v>560</v>
      </c>
      <c r="BN34" s="147">
        <f t="shared" si="50"/>
        <v>220</v>
      </c>
      <c r="BO34" s="147">
        <f t="shared" si="50"/>
        <v>170</v>
      </c>
      <c r="BP34" s="147">
        <f t="shared" si="50"/>
        <v>110</v>
      </c>
      <c r="BQ34" s="147">
        <f t="shared" si="50"/>
        <v>420</v>
      </c>
      <c r="BR34" s="147">
        <f t="shared" si="50"/>
        <v>170</v>
      </c>
      <c r="BS34" s="147">
        <f t="shared" si="50"/>
        <v>130</v>
      </c>
      <c r="BT34" s="147">
        <f t="shared" si="50"/>
        <v>80</v>
      </c>
      <c r="BU34" s="147">
        <f t="shared" si="52"/>
        <v>133.33333333333331</v>
      </c>
      <c r="BV34" s="147">
        <f t="shared" si="53"/>
        <v>133.33333333333331</v>
      </c>
      <c r="BW34" s="147">
        <f t="shared" si="54"/>
        <v>133.33333333333331</v>
      </c>
      <c r="BX34" s="147"/>
      <c r="BY34" s="147"/>
      <c r="BZ34" s="34"/>
      <c r="CA34" s="161" t="s">
        <v>6012</v>
      </c>
      <c r="CB34" s="6"/>
      <c r="CC34" s="6"/>
      <c r="CD34" s="1"/>
      <c r="CE34" s="1"/>
      <c r="CF34" s="1" t="s">
        <v>6038</v>
      </c>
      <c r="CG34" s="1" t="s">
        <v>6040</v>
      </c>
    </row>
    <row r="35" spans="1:85" ht="34.15" customHeight="1" x14ac:dyDescent="0.2">
      <c r="A35" s="246">
        <v>6</v>
      </c>
      <c r="B35" s="247" t="s">
        <v>5592</v>
      </c>
      <c r="C35" s="246" t="s">
        <v>90</v>
      </c>
      <c r="D35" s="246" t="s">
        <v>123</v>
      </c>
      <c r="E35" s="246" t="s">
        <v>5593</v>
      </c>
      <c r="F35" s="246">
        <v>250</v>
      </c>
      <c r="G35" s="246">
        <v>6</v>
      </c>
      <c r="H35" s="247" t="s">
        <v>1622</v>
      </c>
      <c r="I35" s="246" t="s">
        <v>90</v>
      </c>
      <c r="J35" s="246" t="s">
        <v>473</v>
      </c>
      <c r="K35" s="246" t="s">
        <v>1623</v>
      </c>
      <c r="L35" s="246">
        <v>300</v>
      </c>
      <c r="M35" s="73" t="s">
        <v>6069</v>
      </c>
      <c r="N35" s="17" t="s">
        <v>1622</v>
      </c>
      <c r="O35" s="24" t="s">
        <v>90</v>
      </c>
      <c r="P35" s="161" t="s">
        <v>6015</v>
      </c>
      <c r="Q35" s="17" t="s">
        <v>473</v>
      </c>
      <c r="R35" s="147">
        <v>300</v>
      </c>
      <c r="S35" s="189">
        <v>1000</v>
      </c>
      <c r="T35" s="237">
        <v>300</v>
      </c>
      <c r="U35" s="147"/>
      <c r="V35" s="147"/>
      <c r="W35" s="147"/>
      <c r="X35" s="237">
        <f t="shared" si="46"/>
        <v>240</v>
      </c>
      <c r="Y35" s="147"/>
      <c r="Z35" s="147"/>
      <c r="AA35" s="147"/>
      <c r="AB35" s="147">
        <f t="shared" si="48"/>
        <v>180</v>
      </c>
      <c r="AC35" s="147"/>
      <c r="AD35" s="147"/>
      <c r="AE35" s="147"/>
      <c r="AF35" s="147"/>
      <c r="AG35" s="147"/>
      <c r="AH35" s="147"/>
      <c r="AI35" s="147"/>
      <c r="AJ35" s="147"/>
      <c r="AK35" s="225">
        <v>1000</v>
      </c>
      <c r="AL35" s="147">
        <f t="shared" si="3"/>
        <v>600</v>
      </c>
      <c r="AM35" s="147">
        <f t="shared" si="4"/>
        <v>400</v>
      </c>
      <c r="AN35" s="147">
        <f t="shared" si="5"/>
        <v>200</v>
      </c>
      <c r="AO35" s="253">
        <f t="shared" si="6"/>
        <v>800</v>
      </c>
      <c r="AP35" s="147">
        <f t="shared" si="58"/>
        <v>320</v>
      </c>
      <c r="AQ35" s="147">
        <f t="shared" si="59"/>
        <v>240</v>
      </c>
      <c r="AR35" s="147">
        <f t="shared" si="9"/>
        <v>160</v>
      </c>
      <c r="AS35" s="147">
        <f t="shared" si="49"/>
        <v>600</v>
      </c>
      <c r="AT35" s="147">
        <f t="shared" si="56"/>
        <v>240</v>
      </c>
      <c r="AU35" s="147">
        <f t="shared" si="57"/>
        <v>180</v>
      </c>
      <c r="AV35" s="147">
        <f t="shared" si="12"/>
        <v>120</v>
      </c>
      <c r="AW35" s="147">
        <f t="shared" si="55"/>
        <v>233.33333333333334</v>
      </c>
      <c r="AX35" s="147" t="e">
        <f t="shared" si="55"/>
        <v>#DIV/0!</v>
      </c>
      <c r="AY35" s="147" t="e">
        <f t="shared" si="55"/>
        <v>#DIV/0!</v>
      </c>
      <c r="AZ35" s="147" t="e">
        <f t="shared" ref="AZ35:BH36" si="60">(AN35-W35)/W35*100</f>
        <v>#DIV/0!</v>
      </c>
      <c r="BA35" s="147">
        <f t="shared" si="60"/>
        <v>233.33333333333334</v>
      </c>
      <c r="BB35" s="147" t="e">
        <f t="shared" si="60"/>
        <v>#DIV/0!</v>
      </c>
      <c r="BC35" s="147" t="e">
        <f t="shared" si="60"/>
        <v>#DIV/0!</v>
      </c>
      <c r="BD35" s="147" t="e">
        <f t="shared" si="60"/>
        <v>#DIV/0!</v>
      </c>
      <c r="BE35" s="147">
        <f t="shared" si="60"/>
        <v>233.33333333333334</v>
      </c>
      <c r="BF35" s="147" t="e">
        <f t="shared" si="60"/>
        <v>#DIV/0!</v>
      </c>
      <c r="BG35" s="147" t="e">
        <f t="shared" si="60"/>
        <v>#DIV/0!</v>
      </c>
      <c r="BH35" s="147" t="e">
        <f t="shared" si="60"/>
        <v>#DIV/0!</v>
      </c>
      <c r="BI35" s="147">
        <f t="shared" si="50"/>
        <v>1000</v>
      </c>
      <c r="BJ35" s="147">
        <f t="shared" si="50"/>
        <v>600</v>
      </c>
      <c r="BK35" s="147">
        <f t="shared" si="50"/>
        <v>400</v>
      </c>
      <c r="BL35" s="147">
        <f t="shared" si="50"/>
        <v>200</v>
      </c>
      <c r="BM35" s="147">
        <f t="shared" si="50"/>
        <v>800</v>
      </c>
      <c r="BN35" s="147">
        <f t="shared" si="50"/>
        <v>320</v>
      </c>
      <c r="BO35" s="147">
        <f t="shared" si="50"/>
        <v>240</v>
      </c>
      <c r="BP35" s="147">
        <f t="shared" si="50"/>
        <v>160</v>
      </c>
      <c r="BQ35" s="147">
        <f t="shared" si="50"/>
        <v>600</v>
      </c>
      <c r="BR35" s="147">
        <f t="shared" si="50"/>
        <v>240</v>
      </c>
      <c r="BS35" s="147">
        <f t="shared" si="50"/>
        <v>180</v>
      </c>
      <c r="BT35" s="147">
        <f t="shared" si="50"/>
        <v>120</v>
      </c>
      <c r="BU35" s="147">
        <f t="shared" si="52"/>
        <v>233.33333333333334</v>
      </c>
      <c r="BV35" s="147">
        <f t="shared" si="53"/>
        <v>233.33333333333334</v>
      </c>
      <c r="BW35" s="147">
        <f t="shared" si="54"/>
        <v>233.33333333333334</v>
      </c>
      <c r="BX35" s="147"/>
      <c r="BY35" s="147"/>
      <c r="BZ35" s="34"/>
      <c r="CA35" s="231" t="s">
        <v>6016</v>
      </c>
      <c r="CB35" s="6"/>
      <c r="CC35" s="6"/>
      <c r="CD35" s="1"/>
      <c r="CE35" s="1"/>
      <c r="CG35" s="1" t="s">
        <v>6039</v>
      </c>
    </row>
    <row r="36" spans="1:85" ht="44.45" customHeight="1" x14ac:dyDescent="0.2">
      <c r="A36" s="18"/>
      <c r="B36" s="18"/>
      <c r="C36" s="18"/>
      <c r="D36" s="18"/>
      <c r="E36" s="18"/>
      <c r="F36" s="18"/>
      <c r="G36" s="246">
        <v>9</v>
      </c>
      <c r="H36" s="247" t="s">
        <v>5596</v>
      </c>
      <c r="I36" s="246" t="s">
        <v>90</v>
      </c>
      <c r="J36" s="494" t="s">
        <v>2306</v>
      </c>
      <c r="K36" s="494"/>
      <c r="L36" s="246">
        <v>350</v>
      </c>
      <c r="M36" s="73" t="s">
        <v>6070</v>
      </c>
      <c r="N36" s="161" t="s">
        <v>6017</v>
      </c>
      <c r="O36" s="156" t="s">
        <v>90</v>
      </c>
      <c r="P36" s="181" t="s">
        <v>473</v>
      </c>
      <c r="Q36" s="181" t="s">
        <v>6041</v>
      </c>
      <c r="R36" s="147">
        <v>350</v>
      </c>
      <c r="S36" s="189">
        <v>1000</v>
      </c>
      <c r="T36" s="237">
        <v>350</v>
      </c>
      <c r="U36" s="147"/>
      <c r="V36" s="147"/>
      <c r="W36" s="147"/>
      <c r="X36" s="237">
        <f t="shared" si="46"/>
        <v>280</v>
      </c>
      <c r="Y36" s="147"/>
      <c r="Z36" s="147"/>
      <c r="AA36" s="147"/>
      <c r="AB36" s="147">
        <f t="shared" si="48"/>
        <v>210</v>
      </c>
      <c r="AC36" s="147"/>
      <c r="AD36" s="147"/>
      <c r="AE36" s="147"/>
      <c r="AF36" s="147"/>
      <c r="AG36" s="147"/>
      <c r="AH36" s="147"/>
      <c r="AI36" s="147"/>
      <c r="AJ36" s="147"/>
      <c r="AK36" s="225">
        <v>1000</v>
      </c>
      <c r="AL36" s="147">
        <f t="shared" si="3"/>
        <v>600</v>
      </c>
      <c r="AM36" s="147">
        <f t="shared" si="4"/>
        <v>400</v>
      </c>
      <c r="AN36" s="147">
        <f t="shared" si="5"/>
        <v>200</v>
      </c>
      <c r="AO36" s="253">
        <f t="shared" si="6"/>
        <v>800</v>
      </c>
      <c r="AP36" s="147">
        <f t="shared" si="58"/>
        <v>320</v>
      </c>
      <c r="AQ36" s="147">
        <f t="shared" si="59"/>
        <v>240</v>
      </c>
      <c r="AR36" s="147">
        <f t="shared" si="9"/>
        <v>160</v>
      </c>
      <c r="AS36" s="147">
        <f t="shared" si="49"/>
        <v>600</v>
      </c>
      <c r="AT36" s="147">
        <f t="shared" si="56"/>
        <v>240</v>
      </c>
      <c r="AU36" s="147">
        <f t="shared" si="57"/>
        <v>180</v>
      </c>
      <c r="AV36" s="147">
        <f t="shared" si="12"/>
        <v>120</v>
      </c>
      <c r="AW36" s="147">
        <f t="shared" ref="AW36:AY36" si="61">(AK36-T36)/T36*100</f>
        <v>185.71428571428572</v>
      </c>
      <c r="AX36" s="147" t="e">
        <f t="shared" si="61"/>
        <v>#DIV/0!</v>
      </c>
      <c r="AY36" s="147" t="e">
        <f t="shared" si="61"/>
        <v>#DIV/0!</v>
      </c>
      <c r="AZ36" s="147" t="e">
        <f t="shared" si="60"/>
        <v>#DIV/0!</v>
      </c>
      <c r="BA36" s="147">
        <f t="shared" si="60"/>
        <v>185.71428571428572</v>
      </c>
      <c r="BB36" s="147" t="e">
        <f t="shared" si="60"/>
        <v>#DIV/0!</v>
      </c>
      <c r="BC36" s="147" t="e">
        <f t="shared" si="60"/>
        <v>#DIV/0!</v>
      </c>
      <c r="BD36" s="147" t="e">
        <f t="shared" si="60"/>
        <v>#DIV/0!</v>
      </c>
      <c r="BE36" s="147">
        <f t="shared" si="60"/>
        <v>185.71428571428572</v>
      </c>
      <c r="BF36" s="147" t="e">
        <f t="shared" si="60"/>
        <v>#DIV/0!</v>
      </c>
      <c r="BG36" s="147" t="e">
        <f t="shared" si="60"/>
        <v>#DIV/0!</v>
      </c>
      <c r="BH36" s="147" t="e">
        <f t="shared" si="60"/>
        <v>#DIV/0!</v>
      </c>
      <c r="BI36" s="147">
        <f t="shared" si="50"/>
        <v>1000</v>
      </c>
      <c r="BJ36" s="147">
        <f t="shared" si="50"/>
        <v>600</v>
      </c>
      <c r="BK36" s="147">
        <f t="shared" si="50"/>
        <v>400</v>
      </c>
      <c r="BL36" s="147">
        <f t="shared" si="50"/>
        <v>200</v>
      </c>
      <c r="BM36" s="147">
        <f t="shared" si="50"/>
        <v>800</v>
      </c>
      <c r="BN36" s="147">
        <f t="shared" si="50"/>
        <v>320</v>
      </c>
      <c r="BO36" s="147">
        <f t="shared" si="50"/>
        <v>240</v>
      </c>
      <c r="BP36" s="147">
        <f t="shared" si="50"/>
        <v>160</v>
      </c>
      <c r="BQ36" s="147">
        <f t="shared" si="50"/>
        <v>600</v>
      </c>
      <c r="BR36" s="147">
        <f t="shared" si="50"/>
        <v>240</v>
      </c>
      <c r="BS36" s="147">
        <f t="shared" si="50"/>
        <v>180</v>
      </c>
      <c r="BT36" s="147">
        <f t="shared" si="50"/>
        <v>120</v>
      </c>
      <c r="BU36" s="147">
        <f t="shared" si="52"/>
        <v>185.71428571428572</v>
      </c>
      <c r="BV36" s="147">
        <f t="shared" si="53"/>
        <v>185.71428571428572</v>
      </c>
      <c r="BW36" s="147">
        <f t="shared" si="54"/>
        <v>185.71428571428572</v>
      </c>
      <c r="BX36" s="147"/>
      <c r="BY36" s="147"/>
      <c r="BZ36" s="34"/>
      <c r="CA36" s="161" t="s">
        <v>6059</v>
      </c>
      <c r="CB36" s="6"/>
      <c r="CC36" s="6"/>
      <c r="CD36" s="1"/>
      <c r="CE36" s="1"/>
      <c r="CF36" s="1" t="s">
        <v>6043</v>
      </c>
      <c r="CG36" s="1" t="s">
        <v>6042</v>
      </c>
    </row>
  </sheetData>
  <autoFilter ref="A5:CJ36"/>
  <mergeCells count="412">
    <mergeCell ref="AR27:AR28"/>
    <mergeCell ref="AQ27:AQ28"/>
    <mergeCell ref="AP27:AP28"/>
    <mergeCell ref="AO27:AO28"/>
    <mergeCell ref="X27:X28"/>
    <mergeCell ref="Q27:Q28"/>
    <mergeCell ref="P27:P28"/>
    <mergeCell ref="N27:N28"/>
    <mergeCell ref="M27:M28"/>
    <mergeCell ref="M1:CE1"/>
    <mergeCell ref="A2:F2"/>
    <mergeCell ref="G2:L2"/>
    <mergeCell ref="M2:CE2"/>
    <mergeCell ref="A3:A4"/>
    <mergeCell ref="B3:B4"/>
    <mergeCell ref="D3:E3"/>
    <mergeCell ref="F3:F4"/>
    <mergeCell ref="G3:G4"/>
    <mergeCell ref="H3:H4"/>
    <mergeCell ref="BU3:BW3"/>
    <mergeCell ref="BX3:BY3"/>
    <mergeCell ref="BZ3:BZ4"/>
    <mergeCell ref="CA3:CA4"/>
    <mergeCell ref="CB3:CE3"/>
    <mergeCell ref="T4:W4"/>
    <mergeCell ref="X4:AA4"/>
    <mergeCell ref="AB4:AE4"/>
    <mergeCell ref="AF4:AF5"/>
    <mergeCell ref="AG4:AG5"/>
    <mergeCell ref="AF3:AI3"/>
    <mergeCell ref="AW3:BH3"/>
    <mergeCell ref="BI3:BT3"/>
    <mergeCell ref="AH4:AH5"/>
    <mergeCell ref="AI4:AI5"/>
    <mergeCell ref="AJ4:AJ5"/>
    <mergeCell ref="AK4:AN4"/>
    <mergeCell ref="BM4:BP4"/>
    <mergeCell ref="BQ4:BT4"/>
    <mergeCell ref="A6:A9"/>
    <mergeCell ref="B6:B9"/>
    <mergeCell ref="G6:G10"/>
    <mergeCell ref="H6:H10"/>
    <mergeCell ref="M6:M10"/>
    <mergeCell ref="N6:N10"/>
    <mergeCell ref="P6:P7"/>
    <mergeCell ref="Q6:Q7"/>
    <mergeCell ref="AO4:AR4"/>
    <mergeCell ref="AS4:AV4"/>
    <mergeCell ref="AW4:AZ4"/>
    <mergeCell ref="BA4:BD4"/>
    <mergeCell ref="BE4:BH4"/>
    <mergeCell ref="BI4:BL4"/>
    <mergeCell ref="S3:S4"/>
    <mergeCell ref="J3:K3"/>
    <mergeCell ref="L3:L4"/>
    <mergeCell ref="M3:M5"/>
    <mergeCell ref="N3:N5"/>
    <mergeCell ref="P3:Q3"/>
    <mergeCell ref="R3:R4"/>
    <mergeCell ref="X6:X7"/>
    <mergeCell ref="Y6:Y7"/>
    <mergeCell ref="Z6:Z7"/>
    <mergeCell ref="AA6:AA7"/>
    <mergeCell ref="AB6:AB7"/>
    <mergeCell ref="AC6:AC7"/>
    <mergeCell ref="R6:R7"/>
    <mergeCell ref="S6:S7"/>
    <mergeCell ref="T6:T7"/>
    <mergeCell ref="U6:U7"/>
    <mergeCell ref="V6:V7"/>
    <mergeCell ref="W6:W7"/>
    <mergeCell ref="AJ6:AJ7"/>
    <mergeCell ref="AK6:AK7"/>
    <mergeCell ref="AL6:AL7"/>
    <mergeCell ref="AM6:AM7"/>
    <mergeCell ref="AN6:AN7"/>
    <mergeCell ref="AO6:AO7"/>
    <mergeCell ref="AD6:AD7"/>
    <mergeCell ref="AE6:AE7"/>
    <mergeCell ref="AF6:AF7"/>
    <mergeCell ref="AG6:AG7"/>
    <mergeCell ref="AH6:AH7"/>
    <mergeCell ref="AI6:AI7"/>
    <mergeCell ref="AV6:AV7"/>
    <mergeCell ref="AW6:AW7"/>
    <mergeCell ref="AX6:AX7"/>
    <mergeCell ref="AY6:AY7"/>
    <mergeCell ref="AZ6:AZ7"/>
    <mergeCell ref="BA6:BA7"/>
    <mergeCell ref="AP6:AP7"/>
    <mergeCell ref="AQ6:AQ7"/>
    <mergeCell ref="AR6:AR7"/>
    <mergeCell ref="AS6:AS7"/>
    <mergeCell ref="AT6:AT7"/>
    <mergeCell ref="AU6:AU7"/>
    <mergeCell ref="BJ6:BJ7"/>
    <mergeCell ref="BK6:BK7"/>
    <mergeCell ref="BL6:BL7"/>
    <mergeCell ref="BM6:BM7"/>
    <mergeCell ref="BB6:BB7"/>
    <mergeCell ref="BC6:BC7"/>
    <mergeCell ref="BD6:BD7"/>
    <mergeCell ref="BE6:BE7"/>
    <mergeCell ref="BF6:BF7"/>
    <mergeCell ref="BG6:BG7"/>
    <mergeCell ref="BZ6:BZ7"/>
    <mergeCell ref="CA6:CA7"/>
    <mergeCell ref="P9:P10"/>
    <mergeCell ref="Q9:Q10"/>
    <mergeCell ref="R9:R10"/>
    <mergeCell ref="S9:S10"/>
    <mergeCell ref="T9:T10"/>
    <mergeCell ref="U9:U10"/>
    <mergeCell ref="V9:V10"/>
    <mergeCell ref="W9:W10"/>
    <mergeCell ref="BT6:BT7"/>
    <mergeCell ref="BU6:BU7"/>
    <mergeCell ref="BV6:BV7"/>
    <mergeCell ref="BW6:BW7"/>
    <mergeCell ref="BX6:BX7"/>
    <mergeCell ref="BY6:BY7"/>
    <mergeCell ref="BN6:BN7"/>
    <mergeCell ref="BO6:BO7"/>
    <mergeCell ref="BP6:BP7"/>
    <mergeCell ref="BQ6:BQ7"/>
    <mergeCell ref="BR6:BR7"/>
    <mergeCell ref="BS6:BS7"/>
    <mergeCell ref="BH6:BH7"/>
    <mergeCell ref="BI6:BI7"/>
    <mergeCell ref="AD9:AD10"/>
    <mergeCell ref="AE9:AE10"/>
    <mergeCell ref="AF9:AF10"/>
    <mergeCell ref="AG9:AG10"/>
    <mergeCell ref="AH9:AH10"/>
    <mergeCell ref="AI9:AI10"/>
    <mergeCell ref="X9:X10"/>
    <mergeCell ref="Y9:Y10"/>
    <mergeCell ref="Z9:Z10"/>
    <mergeCell ref="AA9:AA10"/>
    <mergeCell ref="AB9:AB10"/>
    <mergeCell ref="AC9:AC10"/>
    <mergeCell ref="AP9:AP10"/>
    <mergeCell ref="AQ9:AQ10"/>
    <mergeCell ref="AR9:AR10"/>
    <mergeCell ref="AS9:AS10"/>
    <mergeCell ref="AT9:AT10"/>
    <mergeCell ref="AU9:AU10"/>
    <mergeCell ref="AJ9:AJ10"/>
    <mergeCell ref="AK9:AK10"/>
    <mergeCell ref="AL9:AL10"/>
    <mergeCell ref="AM9:AM10"/>
    <mergeCell ref="AN9:AN10"/>
    <mergeCell ref="AO9:AO10"/>
    <mergeCell ref="BB9:BB10"/>
    <mergeCell ref="BC9:BC10"/>
    <mergeCell ref="BD9:BD10"/>
    <mergeCell ref="BE9:BE10"/>
    <mergeCell ref="BF9:BF10"/>
    <mergeCell ref="BG9:BG10"/>
    <mergeCell ref="AV9:AV10"/>
    <mergeCell ref="AW9:AW10"/>
    <mergeCell ref="AX9:AX10"/>
    <mergeCell ref="AY9:AY10"/>
    <mergeCell ref="AZ9:AZ10"/>
    <mergeCell ref="BA9:BA10"/>
    <mergeCell ref="BQ9:BQ10"/>
    <mergeCell ref="BR9:BR10"/>
    <mergeCell ref="BS9:BS10"/>
    <mergeCell ref="BH9:BH10"/>
    <mergeCell ref="BI9:BI10"/>
    <mergeCell ref="BJ9:BJ10"/>
    <mergeCell ref="BK9:BK10"/>
    <mergeCell ref="BL9:BL10"/>
    <mergeCell ref="BM9:BM10"/>
    <mergeCell ref="A14:A16"/>
    <mergeCell ref="B14:B16"/>
    <mergeCell ref="G14:G16"/>
    <mergeCell ref="H14:H16"/>
    <mergeCell ref="M14:M16"/>
    <mergeCell ref="N14:N16"/>
    <mergeCell ref="BZ9:BZ10"/>
    <mergeCell ref="CA9:CA10"/>
    <mergeCell ref="A11:A12"/>
    <mergeCell ref="B11:B12"/>
    <mergeCell ref="G11:G12"/>
    <mergeCell ref="H11:H12"/>
    <mergeCell ref="M11:M12"/>
    <mergeCell ref="N11:N12"/>
    <mergeCell ref="D12:E12"/>
    <mergeCell ref="BT9:BT10"/>
    <mergeCell ref="BU9:BU10"/>
    <mergeCell ref="BV9:BV10"/>
    <mergeCell ref="BW9:BW10"/>
    <mergeCell ref="BX9:BX10"/>
    <mergeCell ref="BY9:BY10"/>
    <mergeCell ref="BN9:BN10"/>
    <mergeCell ref="BO9:BO10"/>
    <mergeCell ref="BP9:BP10"/>
    <mergeCell ref="V14:V16"/>
    <mergeCell ref="W14:W16"/>
    <mergeCell ref="X14:X16"/>
    <mergeCell ref="Y14:Y16"/>
    <mergeCell ref="Z14:Z16"/>
    <mergeCell ref="AA14:AA16"/>
    <mergeCell ref="P14:P16"/>
    <mergeCell ref="Q14:Q16"/>
    <mergeCell ref="R14:R16"/>
    <mergeCell ref="S14:S16"/>
    <mergeCell ref="T14:T16"/>
    <mergeCell ref="U14:U16"/>
    <mergeCell ref="AH14:AH16"/>
    <mergeCell ref="AI14:AI16"/>
    <mergeCell ref="AJ14:AJ16"/>
    <mergeCell ref="AK14:AK16"/>
    <mergeCell ref="AL14:AL16"/>
    <mergeCell ref="AM14:AM16"/>
    <mergeCell ref="AB14:AB16"/>
    <mergeCell ref="AC14:AC16"/>
    <mergeCell ref="AD14:AD16"/>
    <mergeCell ref="AE14:AE16"/>
    <mergeCell ref="AF14:AF16"/>
    <mergeCell ref="AG14:AG16"/>
    <mergeCell ref="CA14:CA16"/>
    <mergeCell ref="M18:M19"/>
    <mergeCell ref="N18:N19"/>
    <mergeCell ref="BR14:BR16"/>
    <mergeCell ref="BS14:BS16"/>
    <mergeCell ref="BT14:BT16"/>
    <mergeCell ref="BU14:BU16"/>
    <mergeCell ref="BV14:BV16"/>
    <mergeCell ref="BW14:BW16"/>
    <mergeCell ref="BL14:BL16"/>
    <mergeCell ref="BM14:BM16"/>
    <mergeCell ref="BN14:BN16"/>
    <mergeCell ref="BO14:BO16"/>
    <mergeCell ref="BP14:BP16"/>
    <mergeCell ref="BQ14:BQ16"/>
    <mergeCell ref="BF14:BF16"/>
    <mergeCell ref="BG14:BG16"/>
    <mergeCell ref="BH14:BH16"/>
    <mergeCell ref="BI14:BI16"/>
    <mergeCell ref="BJ14:BJ16"/>
    <mergeCell ref="BK14:BK16"/>
    <mergeCell ref="AZ14:AZ16"/>
    <mergeCell ref="BA14:BA16"/>
    <mergeCell ref="BB14:BB16"/>
    <mergeCell ref="A20:A22"/>
    <mergeCell ref="B20:B22"/>
    <mergeCell ref="G20:G22"/>
    <mergeCell ref="H20:H22"/>
    <mergeCell ref="M20:M22"/>
    <mergeCell ref="N20:N22"/>
    <mergeCell ref="BX14:BX16"/>
    <mergeCell ref="BY14:BY16"/>
    <mergeCell ref="BZ14:BZ16"/>
    <mergeCell ref="BC14:BC16"/>
    <mergeCell ref="BD14:BD16"/>
    <mergeCell ref="BE14:BE16"/>
    <mergeCell ref="AT14:AT16"/>
    <mergeCell ref="AU14:AU16"/>
    <mergeCell ref="AV14:AV16"/>
    <mergeCell ref="AW14:AW16"/>
    <mergeCell ref="AX14:AX16"/>
    <mergeCell ref="AY14:AY16"/>
    <mergeCell ref="AN14:AN16"/>
    <mergeCell ref="AO14:AO16"/>
    <mergeCell ref="AP14:AP16"/>
    <mergeCell ref="AQ14:AQ16"/>
    <mergeCell ref="AR14:AR16"/>
    <mergeCell ref="AS14:AS16"/>
    <mergeCell ref="V20:V22"/>
    <mergeCell ref="W20:W22"/>
    <mergeCell ref="X20:X22"/>
    <mergeCell ref="Y20:Y22"/>
    <mergeCell ref="Z20:Z22"/>
    <mergeCell ref="AA20:AA22"/>
    <mergeCell ref="P20:P22"/>
    <mergeCell ref="Q20:Q22"/>
    <mergeCell ref="R20:R22"/>
    <mergeCell ref="S20:S22"/>
    <mergeCell ref="T20:T22"/>
    <mergeCell ref="U20:U22"/>
    <mergeCell ref="AH20:AH22"/>
    <mergeCell ref="AI20:AI22"/>
    <mergeCell ref="AJ20:AJ22"/>
    <mergeCell ref="AK20:AK22"/>
    <mergeCell ref="AL20:AL22"/>
    <mergeCell ref="AM20:AM22"/>
    <mergeCell ref="AB20:AB22"/>
    <mergeCell ref="AC20:AC22"/>
    <mergeCell ref="AD20:AD22"/>
    <mergeCell ref="AE20:AE22"/>
    <mergeCell ref="AF20:AF22"/>
    <mergeCell ref="AG20:AG22"/>
    <mergeCell ref="AT20:AT22"/>
    <mergeCell ref="AU20:AU22"/>
    <mergeCell ref="AV20:AV22"/>
    <mergeCell ref="AW20:AW22"/>
    <mergeCell ref="AX20:AX22"/>
    <mergeCell ref="AY20:AY22"/>
    <mergeCell ref="AN20:AN22"/>
    <mergeCell ref="AO20:AO22"/>
    <mergeCell ref="AP20:AP22"/>
    <mergeCell ref="AQ20:AQ22"/>
    <mergeCell ref="AR20:AR22"/>
    <mergeCell ref="AS20:AS22"/>
    <mergeCell ref="BH20:BH22"/>
    <mergeCell ref="BI20:BI22"/>
    <mergeCell ref="BJ20:BJ22"/>
    <mergeCell ref="BK20:BK22"/>
    <mergeCell ref="AZ20:AZ22"/>
    <mergeCell ref="BA20:BA22"/>
    <mergeCell ref="BB20:BB22"/>
    <mergeCell ref="BC20:BC22"/>
    <mergeCell ref="BD20:BD22"/>
    <mergeCell ref="BE20:BE22"/>
    <mergeCell ref="BX20:BX22"/>
    <mergeCell ref="BY20:BY22"/>
    <mergeCell ref="BZ20:BZ22"/>
    <mergeCell ref="CA20:CA22"/>
    <mergeCell ref="J23:K23"/>
    <mergeCell ref="A24:A26"/>
    <mergeCell ref="B24:B26"/>
    <mergeCell ref="G24:G26"/>
    <mergeCell ref="H24:H26"/>
    <mergeCell ref="M24:M26"/>
    <mergeCell ref="BR20:BR22"/>
    <mergeCell ref="BS20:BS22"/>
    <mergeCell ref="BT20:BT22"/>
    <mergeCell ref="BU20:BU22"/>
    <mergeCell ref="BV20:BV22"/>
    <mergeCell ref="BW20:BW22"/>
    <mergeCell ref="BL20:BL22"/>
    <mergeCell ref="BM20:BM22"/>
    <mergeCell ref="BN20:BN22"/>
    <mergeCell ref="BO20:BO22"/>
    <mergeCell ref="BP20:BP22"/>
    <mergeCell ref="BQ20:BQ22"/>
    <mergeCell ref="BF20:BF22"/>
    <mergeCell ref="BG20:BG22"/>
    <mergeCell ref="U24:U25"/>
    <mergeCell ref="V24:V25"/>
    <mergeCell ref="W24:W25"/>
    <mergeCell ref="X24:X25"/>
    <mergeCell ref="Y24:Y25"/>
    <mergeCell ref="Z24:Z25"/>
    <mergeCell ref="N24:N26"/>
    <mergeCell ref="P24:P25"/>
    <mergeCell ref="Q24:Q25"/>
    <mergeCell ref="R24:R25"/>
    <mergeCell ref="S24:S25"/>
    <mergeCell ref="T24:T25"/>
    <mergeCell ref="AG24:AG25"/>
    <mergeCell ref="AH24:AH25"/>
    <mergeCell ref="AI24:AI25"/>
    <mergeCell ref="AJ24:AJ25"/>
    <mergeCell ref="AK24:AK25"/>
    <mergeCell ref="AL24:AL25"/>
    <mergeCell ref="AA24:AA25"/>
    <mergeCell ref="AB24:AB25"/>
    <mergeCell ref="AC24:AC25"/>
    <mergeCell ref="AD24:AD25"/>
    <mergeCell ref="AE24:AE25"/>
    <mergeCell ref="AF24:AF25"/>
    <mergeCell ref="AS24:AS25"/>
    <mergeCell ref="AT24:AT25"/>
    <mergeCell ref="AU24:AU25"/>
    <mergeCell ref="AV24:AV25"/>
    <mergeCell ref="AW24:AW25"/>
    <mergeCell ref="AX24:AX25"/>
    <mergeCell ref="AM24:AM25"/>
    <mergeCell ref="AN24:AN25"/>
    <mergeCell ref="AO24:AO25"/>
    <mergeCell ref="AP24:AP25"/>
    <mergeCell ref="AQ24:AQ25"/>
    <mergeCell ref="AR24:AR25"/>
    <mergeCell ref="BE24:BE25"/>
    <mergeCell ref="BF24:BF25"/>
    <mergeCell ref="BG24:BG25"/>
    <mergeCell ref="BH24:BH25"/>
    <mergeCell ref="BI24:BI25"/>
    <mergeCell ref="BJ24:BJ25"/>
    <mergeCell ref="AY24:AY25"/>
    <mergeCell ref="AZ24:AZ25"/>
    <mergeCell ref="BA24:BA25"/>
    <mergeCell ref="BB24:BB25"/>
    <mergeCell ref="BC24:BC25"/>
    <mergeCell ref="BD24:BD25"/>
    <mergeCell ref="CF30:CF32"/>
    <mergeCell ref="J31:K31"/>
    <mergeCell ref="J32:K32"/>
    <mergeCell ref="J36:K36"/>
    <mergeCell ref="X3:AA3"/>
    <mergeCell ref="AO3:AR3"/>
    <mergeCell ref="BW24:BW25"/>
    <mergeCell ref="BX24:BX25"/>
    <mergeCell ref="BY24:BY25"/>
    <mergeCell ref="BZ24:BZ25"/>
    <mergeCell ref="CA24:CA25"/>
    <mergeCell ref="J30:K30"/>
    <mergeCell ref="BQ24:BQ25"/>
    <mergeCell ref="BR24:BR25"/>
    <mergeCell ref="BS24:BS25"/>
    <mergeCell ref="BT24:BT25"/>
    <mergeCell ref="BU24:BU25"/>
    <mergeCell ref="BV24:BV25"/>
    <mergeCell ref="BK24:BK25"/>
    <mergeCell ref="BL24:BL25"/>
    <mergeCell ref="BM24:BM25"/>
    <mergeCell ref="BN24:BN25"/>
    <mergeCell ref="BO24:BO25"/>
    <mergeCell ref="BP24:BP25"/>
  </mergeCells>
  <printOptions horizontalCentered="1"/>
  <pageMargins left="0.51181102362204722" right="0.51181102362204722" top="0.74803149606299213" bottom="0.74803149606299213" header="0.51181102362204722" footer="5"/>
  <pageSetup paperSize="9" scale="85" orientation="landscape" r:id="rId1"/>
  <headerFooter differentFirst="1" alignWithMargins="0">
    <oddHeader>&amp;C&amp;14&amp;P</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J36"/>
  <sheetViews>
    <sheetView view="pageBreakPreview" topLeftCell="M1" zoomScale="86" zoomScaleNormal="85" zoomScaleSheetLayoutView="86" workbookViewId="0">
      <pane ySplit="4" topLeftCell="A29" activePane="bottomLeft" state="frozen"/>
      <selection activeCell="M1" sqref="A1:XFD1048576"/>
      <selection pane="bottomLeft" activeCell="M1" sqref="A1:XFD1048576"/>
    </sheetView>
  </sheetViews>
  <sheetFormatPr defaultColWidth="9.33203125" defaultRowHeight="18.75" x14ac:dyDescent="0.2"/>
  <cols>
    <col min="1" max="1" width="7.1640625" style="1" hidden="1" customWidth="1"/>
    <col min="2" max="2" width="24.5" style="1" hidden="1" customWidth="1"/>
    <col min="3" max="3" width="16.33203125" style="1" hidden="1" customWidth="1"/>
    <col min="4" max="5" width="24.5" style="1" hidden="1" customWidth="1"/>
    <col min="6" max="6" width="13.83203125" style="1" hidden="1" customWidth="1"/>
    <col min="7" max="7" width="7.1640625" style="1" hidden="1" customWidth="1"/>
    <col min="8" max="11" width="13.83203125" style="1" hidden="1" customWidth="1"/>
    <col min="12" max="12" width="12.1640625" style="1" hidden="1" customWidth="1"/>
    <col min="13" max="13" width="7.1640625" style="127" customWidth="1"/>
    <col min="14" max="14" width="42.5" style="2" customWidth="1"/>
    <col min="15" max="15" width="15.83203125" style="2" hidden="1" customWidth="1"/>
    <col min="16" max="16" width="34.1640625" style="28" customWidth="1"/>
    <col min="17" max="17" width="28" style="28" customWidth="1"/>
    <col min="18" max="18" width="16.6640625" style="212" hidden="1" customWidth="1"/>
    <col min="19" max="19" width="16.6640625" style="191" hidden="1" customWidth="1"/>
    <col min="20" max="20" width="8.6640625" style="238" hidden="1" customWidth="1"/>
    <col min="21" max="23" width="6.83203125" style="222" hidden="1" customWidth="1"/>
    <col min="24" max="24" width="8.1640625" style="238" hidden="1" customWidth="1"/>
    <col min="25" max="27" width="6.83203125" style="222" hidden="1" customWidth="1"/>
    <col min="28" max="28" width="14.5" style="238" customWidth="1"/>
    <col min="29" max="31" width="6.83203125" style="222" hidden="1" customWidth="1"/>
    <col min="32" max="35" width="5.33203125" style="222" hidden="1" customWidth="1"/>
    <col min="36" max="36" width="10.5" style="222" hidden="1" customWidth="1"/>
    <col min="37" max="38" width="8.6640625" style="222" hidden="1" customWidth="1"/>
    <col min="39" max="39" width="7.83203125" style="222" hidden="1" customWidth="1"/>
    <col min="40" max="40" width="7.5" style="222" hidden="1" customWidth="1"/>
    <col min="41" max="41" width="8.1640625" style="254" hidden="1" customWidth="1"/>
    <col min="42" max="44" width="6.83203125" style="222" hidden="1" customWidth="1"/>
    <col min="45" max="45" width="10.1640625" style="254" customWidth="1"/>
    <col min="46" max="46" width="8.83203125" style="222" customWidth="1"/>
    <col min="47" max="47" width="9" style="222" customWidth="1"/>
    <col min="48" max="48" width="9.1640625" style="222" customWidth="1"/>
    <col min="49" max="60" width="9.1640625" style="223" hidden="1" customWidth="1"/>
    <col min="61" max="61" width="6.33203125" style="222" hidden="1" customWidth="1"/>
    <col min="62" max="72" width="5.33203125" style="222" hidden="1" customWidth="1"/>
    <col min="73" max="73" width="9.5" style="222" hidden="1" customWidth="1"/>
    <col min="74" max="75" width="8.1640625" style="222" hidden="1" customWidth="1"/>
    <col min="76" max="76" width="9.5" style="222" hidden="1" customWidth="1"/>
    <col min="77" max="77" width="10.5" style="222" hidden="1" customWidth="1"/>
    <col min="78" max="78" width="16.6640625" style="196" hidden="1" customWidth="1"/>
    <col min="79" max="79" width="19.5" style="232" customWidth="1"/>
    <col min="80" max="83" width="11" style="3" hidden="1" customWidth="1"/>
    <col min="84" max="86" width="14.5" style="1" bestFit="1" customWidth="1"/>
    <col min="87" max="87" width="11.5" style="1" bestFit="1" customWidth="1"/>
    <col min="88" max="16384" width="9.33203125" style="1"/>
  </cols>
  <sheetData>
    <row r="1" spans="1:88" ht="25.9" customHeight="1" x14ac:dyDescent="0.2">
      <c r="M1" s="429" t="s">
        <v>6102</v>
      </c>
      <c r="N1" s="429"/>
      <c r="O1" s="429"/>
      <c r="P1" s="429"/>
      <c r="Q1" s="429"/>
      <c r="R1" s="429"/>
      <c r="S1" s="429"/>
      <c r="T1" s="429"/>
      <c r="U1" s="429"/>
      <c r="V1" s="429"/>
      <c r="W1" s="429"/>
      <c r="X1" s="429"/>
      <c r="Y1" s="429"/>
      <c r="Z1" s="429"/>
      <c r="AA1" s="429"/>
      <c r="AB1" s="429"/>
      <c r="AC1" s="429"/>
      <c r="AD1" s="429"/>
      <c r="AE1" s="429"/>
      <c r="AF1" s="429"/>
      <c r="AG1" s="429"/>
      <c r="AH1" s="429"/>
      <c r="AI1" s="429"/>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9"/>
      <c r="BN1" s="429"/>
      <c r="BO1" s="429"/>
      <c r="BP1" s="429"/>
      <c r="BQ1" s="429"/>
      <c r="BR1" s="429"/>
      <c r="BS1" s="429"/>
      <c r="BT1" s="429"/>
      <c r="BU1" s="429"/>
      <c r="BV1" s="429"/>
      <c r="BW1" s="429"/>
      <c r="BX1" s="429"/>
      <c r="BY1" s="429"/>
      <c r="BZ1" s="429"/>
      <c r="CA1" s="429"/>
      <c r="CB1" s="429"/>
      <c r="CC1" s="429"/>
      <c r="CD1" s="429"/>
      <c r="CE1" s="429"/>
      <c r="CF1" s="62"/>
      <c r="CG1" s="62"/>
      <c r="CH1" s="62"/>
      <c r="CI1" s="62"/>
      <c r="CJ1" s="62"/>
    </row>
    <row r="2" spans="1:88" x14ac:dyDescent="0.2">
      <c r="A2" s="443" t="s">
        <v>5578</v>
      </c>
      <c r="B2" s="443"/>
      <c r="C2" s="443"/>
      <c r="D2" s="443"/>
      <c r="E2" s="443"/>
      <c r="F2" s="443"/>
      <c r="G2" s="443" t="s">
        <v>5579</v>
      </c>
      <c r="H2" s="443"/>
      <c r="I2" s="443"/>
      <c r="J2" s="443"/>
      <c r="K2" s="443"/>
      <c r="L2" s="443"/>
      <c r="M2" s="428" t="s">
        <v>9</v>
      </c>
      <c r="N2" s="428"/>
      <c r="O2" s="428"/>
      <c r="P2" s="428"/>
      <c r="Q2" s="428"/>
      <c r="R2" s="428"/>
      <c r="S2" s="428"/>
      <c r="T2" s="428"/>
      <c r="U2" s="428"/>
      <c r="V2" s="428"/>
      <c r="W2" s="428"/>
      <c r="X2" s="428"/>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28"/>
      <c r="BW2" s="428"/>
      <c r="BX2" s="428"/>
      <c r="BY2" s="428"/>
      <c r="BZ2" s="428"/>
      <c r="CA2" s="428"/>
      <c r="CB2" s="428"/>
      <c r="CC2" s="428"/>
      <c r="CD2" s="428"/>
      <c r="CE2" s="428"/>
      <c r="CF2" s="62"/>
      <c r="CG2" s="62"/>
      <c r="CH2" s="62"/>
      <c r="CI2" s="62"/>
      <c r="CJ2" s="62"/>
    </row>
    <row r="3" spans="1:88" ht="84.6" customHeight="1" x14ac:dyDescent="0.2">
      <c r="A3" s="442" t="s">
        <v>4385</v>
      </c>
      <c r="B3" s="426" t="s">
        <v>0</v>
      </c>
      <c r="C3" s="15"/>
      <c r="D3" s="426" t="s">
        <v>3</v>
      </c>
      <c r="E3" s="426"/>
      <c r="F3" s="426" t="s">
        <v>76</v>
      </c>
      <c r="G3" s="442" t="s">
        <v>4385</v>
      </c>
      <c r="H3" s="426" t="s">
        <v>0</v>
      </c>
      <c r="I3" s="15"/>
      <c r="J3" s="426" t="s">
        <v>3</v>
      </c>
      <c r="K3" s="426"/>
      <c r="L3" s="426" t="s">
        <v>76</v>
      </c>
      <c r="M3" s="442" t="s">
        <v>4385</v>
      </c>
      <c r="N3" s="426" t="s">
        <v>0</v>
      </c>
      <c r="O3" s="15"/>
      <c r="P3" s="426" t="s">
        <v>3</v>
      </c>
      <c r="Q3" s="426"/>
      <c r="R3" s="475" t="s">
        <v>76</v>
      </c>
      <c r="S3" s="509" t="s">
        <v>6028</v>
      </c>
      <c r="T3" s="239" t="s">
        <v>6045</v>
      </c>
      <c r="U3" s="239"/>
      <c r="V3" s="239"/>
      <c r="W3" s="239"/>
      <c r="X3" s="491" t="s">
        <v>6045</v>
      </c>
      <c r="Y3" s="492"/>
      <c r="Z3" s="492"/>
      <c r="AA3" s="493"/>
      <c r="AB3" s="491" t="s">
        <v>6045</v>
      </c>
      <c r="AC3" s="492"/>
      <c r="AD3" s="492"/>
      <c r="AE3" s="493"/>
      <c r="AF3" s="505" t="s">
        <v>6046</v>
      </c>
      <c r="AG3" s="505"/>
      <c r="AH3" s="505"/>
      <c r="AI3" s="505"/>
      <c r="AJ3" s="240" t="s">
        <v>6047</v>
      </c>
      <c r="AK3" s="239" t="s">
        <v>6048</v>
      </c>
      <c r="AL3" s="239"/>
      <c r="AM3" s="239"/>
      <c r="AN3" s="239"/>
      <c r="AO3" s="491" t="s">
        <v>6048</v>
      </c>
      <c r="AP3" s="492"/>
      <c r="AQ3" s="492"/>
      <c r="AR3" s="493"/>
      <c r="AS3" s="491" t="s">
        <v>6048</v>
      </c>
      <c r="AT3" s="492"/>
      <c r="AU3" s="492"/>
      <c r="AV3" s="493"/>
      <c r="AW3" s="512" t="s">
        <v>6049</v>
      </c>
      <c r="AX3" s="512"/>
      <c r="AY3" s="512"/>
      <c r="AZ3" s="512"/>
      <c r="BA3" s="512"/>
      <c r="BB3" s="512"/>
      <c r="BC3" s="512"/>
      <c r="BD3" s="512"/>
      <c r="BE3" s="512"/>
      <c r="BF3" s="512"/>
      <c r="BG3" s="512"/>
      <c r="BH3" s="512"/>
      <c r="BI3" s="505" t="s">
        <v>6050</v>
      </c>
      <c r="BJ3" s="505"/>
      <c r="BK3" s="505"/>
      <c r="BL3" s="505"/>
      <c r="BM3" s="505"/>
      <c r="BN3" s="505"/>
      <c r="BO3" s="505"/>
      <c r="BP3" s="505"/>
      <c r="BQ3" s="505"/>
      <c r="BR3" s="505"/>
      <c r="BS3" s="505"/>
      <c r="BT3" s="505"/>
      <c r="BU3" s="505" t="s">
        <v>6051</v>
      </c>
      <c r="BV3" s="505"/>
      <c r="BW3" s="505"/>
      <c r="BX3" s="510" t="s">
        <v>6052</v>
      </c>
      <c r="BY3" s="510"/>
      <c r="BZ3" s="511" t="s">
        <v>6029</v>
      </c>
      <c r="CA3" s="426" t="s">
        <v>4384</v>
      </c>
      <c r="CB3" s="426" t="s">
        <v>8</v>
      </c>
      <c r="CC3" s="426"/>
      <c r="CD3" s="426"/>
      <c r="CE3" s="426"/>
      <c r="CF3" s="62"/>
      <c r="CG3" s="62"/>
      <c r="CH3" s="62"/>
      <c r="CI3" s="62"/>
      <c r="CJ3" s="62"/>
    </row>
    <row r="4" spans="1:88" ht="56.25" hidden="1" x14ac:dyDescent="0.2">
      <c r="A4" s="442"/>
      <c r="B4" s="426"/>
      <c r="C4" s="15" t="s">
        <v>828</v>
      </c>
      <c r="D4" s="15" t="s">
        <v>2</v>
      </c>
      <c r="E4" s="15" t="s">
        <v>1</v>
      </c>
      <c r="F4" s="426"/>
      <c r="G4" s="442"/>
      <c r="H4" s="426"/>
      <c r="I4" s="15" t="s">
        <v>828</v>
      </c>
      <c r="J4" s="15" t="s">
        <v>2</v>
      </c>
      <c r="K4" s="15" t="s">
        <v>1</v>
      </c>
      <c r="L4" s="426"/>
      <c r="M4" s="442"/>
      <c r="N4" s="426"/>
      <c r="O4" s="15" t="s">
        <v>828</v>
      </c>
      <c r="P4" s="15" t="s">
        <v>2</v>
      </c>
      <c r="Q4" s="15" t="s">
        <v>1</v>
      </c>
      <c r="R4" s="475"/>
      <c r="S4" s="509"/>
      <c r="T4" s="505" t="s">
        <v>6053</v>
      </c>
      <c r="U4" s="505"/>
      <c r="V4" s="505"/>
      <c r="W4" s="505"/>
      <c r="X4" s="505" t="s">
        <v>6054</v>
      </c>
      <c r="Y4" s="505"/>
      <c r="Z4" s="505"/>
      <c r="AA4" s="505"/>
      <c r="AB4" s="505" t="s">
        <v>6055</v>
      </c>
      <c r="AC4" s="505"/>
      <c r="AD4" s="505"/>
      <c r="AE4" s="505"/>
      <c r="AF4" s="506" t="s">
        <v>4</v>
      </c>
      <c r="AG4" s="506" t="s">
        <v>5</v>
      </c>
      <c r="AH4" s="506" t="s">
        <v>6</v>
      </c>
      <c r="AI4" s="506" t="s">
        <v>7</v>
      </c>
      <c r="AJ4" s="506" t="s">
        <v>6053</v>
      </c>
      <c r="AK4" s="505" t="s">
        <v>6053</v>
      </c>
      <c r="AL4" s="505"/>
      <c r="AM4" s="505"/>
      <c r="AN4" s="505"/>
      <c r="AO4" s="507" t="s">
        <v>6056</v>
      </c>
      <c r="AP4" s="507"/>
      <c r="AQ4" s="507"/>
      <c r="AR4" s="507"/>
      <c r="AS4" s="507" t="s">
        <v>6057</v>
      </c>
      <c r="AT4" s="507"/>
      <c r="AU4" s="507"/>
      <c r="AV4" s="507"/>
      <c r="AW4" s="508" t="s">
        <v>6053</v>
      </c>
      <c r="AX4" s="508"/>
      <c r="AY4" s="508"/>
      <c r="AZ4" s="508"/>
      <c r="BA4" s="508" t="s">
        <v>6056</v>
      </c>
      <c r="BB4" s="508"/>
      <c r="BC4" s="508"/>
      <c r="BD4" s="508"/>
      <c r="BE4" s="508" t="s">
        <v>6057</v>
      </c>
      <c r="BF4" s="508"/>
      <c r="BG4" s="508"/>
      <c r="BH4" s="508"/>
      <c r="BI4" s="507" t="s">
        <v>6053</v>
      </c>
      <c r="BJ4" s="507"/>
      <c r="BK4" s="507"/>
      <c r="BL4" s="507"/>
      <c r="BM4" s="507" t="s">
        <v>6056</v>
      </c>
      <c r="BN4" s="507"/>
      <c r="BO4" s="507"/>
      <c r="BP4" s="507"/>
      <c r="BQ4" s="507" t="s">
        <v>6057</v>
      </c>
      <c r="BR4" s="507"/>
      <c r="BS4" s="507"/>
      <c r="BT4" s="507"/>
      <c r="BU4" s="242" t="s">
        <v>6053</v>
      </c>
      <c r="BV4" s="242" t="s">
        <v>6056</v>
      </c>
      <c r="BW4" s="242" t="s">
        <v>6057</v>
      </c>
      <c r="BX4" s="189" t="s">
        <v>8</v>
      </c>
      <c r="BY4" s="189" t="s">
        <v>6058</v>
      </c>
      <c r="BZ4" s="511"/>
      <c r="CA4" s="426"/>
      <c r="CB4" s="5" t="s">
        <v>4</v>
      </c>
      <c r="CC4" s="5" t="s">
        <v>5</v>
      </c>
      <c r="CD4" s="5" t="s">
        <v>6</v>
      </c>
      <c r="CE4" s="5" t="s">
        <v>7</v>
      </c>
      <c r="CF4" s="62"/>
      <c r="CG4" s="62"/>
      <c r="CH4" s="62"/>
      <c r="CI4" s="62"/>
      <c r="CJ4" s="62"/>
    </row>
    <row r="5" spans="1:88" s="41" customFormat="1" ht="37.5" x14ac:dyDescent="0.2">
      <c r="A5" s="31"/>
      <c r="B5" s="31"/>
      <c r="C5" s="31"/>
      <c r="D5" s="31"/>
      <c r="E5" s="31"/>
      <c r="F5" s="31"/>
      <c r="G5" s="31"/>
      <c r="H5" s="31"/>
      <c r="I5" s="31"/>
      <c r="J5" s="31"/>
      <c r="K5" s="31"/>
      <c r="L5" s="31"/>
      <c r="M5" s="442"/>
      <c r="N5" s="426"/>
      <c r="O5" s="31"/>
      <c r="P5" s="15" t="s">
        <v>2</v>
      </c>
      <c r="Q5" s="15" t="s">
        <v>1</v>
      </c>
      <c r="R5" s="233"/>
      <c r="S5" s="190"/>
      <c r="T5" s="243" t="s">
        <v>4</v>
      </c>
      <c r="U5" s="241" t="s">
        <v>5</v>
      </c>
      <c r="V5" s="241" t="s">
        <v>6</v>
      </c>
      <c r="W5" s="241" t="s">
        <v>7</v>
      </c>
      <c r="X5" s="243" t="s">
        <v>4</v>
      </c>
      <c r="Y5" s="241" t="s">
        <v>5</v>
      </c>
      <c r="Z5" s="241" t="s">
        <v>6</v>
      </c>
      <c r="AA5" s="241" t="s">
        <v>7</v>
      </c>
      <c r="AB5" s="243"/>
      <c r="AC5" s="241" t="s">
        <v>5</v>
      </c>
      <c r="AD5" s="241" t="s">
        <v>6</v>
      </c>
      <c r="AE5" s="241" t="s">
        <v>7</v>
      </c>
      <c r="AF5" s="506"/>
      <c r="AG5" s="506"/>
      <c r="AH5" s="506"/>
      <c r="AI5" s="506"/>
      <c r="AJ5" s="506"/>
      <c r="AK5" s="241" t="s">
        <v>4</v>
      </c>
      <c r="AL5" s="241" t="s">
        <v>5</v>
      </c>
      <c r="AM5" s="241" t="s">
        <v>6</v>
      </c>
      <c r="AN5" s="241" t="s">
        <v>7</v>
      </c>
      <c r="AO5" s="250" t="s">
        <v>4</v>
      </c>
      <c r="AP5" s="244" t="s">
        <v>5</v>
      </c>
      <c r="AQ5" s="244" t="s">
        <v>6</v>
      </c>
      <c r="AR5" s="244" t="s">
        <v>7</v>
      </c>
      <c r="AS5" s="250" t="s">
        <v>4</v>
      </c>
      <c r="AT5" s="244" t="s">
        <v>5</v>
      </c>
      <c r="AU5" s="244" t="s">
        <v>6</v>
      </c>
      <c r="AV5" s="244" t="s">
        <v>7</v>
      </c>
      <c r="AW5" s="245" t="s">
        <v>4</v>
      </c>
      <c r="AX5" s="245" t="s">
        <v>5</v>
      </c>
      <c r="AY5" s="245" t="s">
        <v>6</v>
      </c>
      <c r="AZ5" s="245" t="s">
        <v>7</v>
      </c>
      <c r="BA5" s="245" t="s">
        <v>4</v>
      </c>
      <c r="BB5" s="245" t="s">
        <v>5</v>
      </c>
      <c r="BC5" s="245" t="s">
        <v>6</v>
      </c>
      <c r="BD5" s="245" t="s">
        <v>7</v>
      </c>
      <c r="BE5" s="245" t="s">
        <v>4</v>
      </c>
      <c r="BF5" s="245" t="s">
        <v>5</v>
      </c>
      <c r="BG5" s="245" t="s">
        <v>6</v>
      </c>
      <c r="BH5" s="245" t="s">
        <v>7</v>
      </c>
      <c r="BI5" s="244" t="s">
        <v>4</v>
      </c>
      <c r="BJ5" s="244" t="s">
        <v>5</v>
      </c>
      <c r="BK5" s="244" t="s">
        <v>6</v>
      </c>
      <c r="BL5" s="244" t="s">
        <v>7</v>
      </c>
      <c r="BM5" s="244" t="s">
        <v>4</v>
      </c>
      <c r="BN5" s="244" t="s">
        <v>5</v>
      </c>
      <c r="BO5" s="244" t="s">
        <v>6</v>
      </c>
      <c r="BP5" s="244" t="s">
        <v>7</v>
      </c>
      <c r="BQ5" s="244" t="s">
        <v>4</v>
      </c>
      <c r="BR5" s="244" t="s">
        <v>5</v>
      </c>
      <c r="BS5" s="244" t="s">
        <v>6</v>
      </c>
      <c r="BT5" s="244" t="s">
        <v>7</v>
      </c>
      <c r="BU5" s="244" t="s">
        <v>4</v>
      </c>
      <c r="BV5" s="244" t="s">
        <v>4</v>
      </c>
      <c r="BW5" s="244" t="s">
        <v>4</v>
      </c>
      <c r="BX5" s="243"/>
      <c r="BY5" s="243"/>
      <c r="BZ5" s="195"/>
      <c r="CA5" s="234"/>
      <c r="CB5" s="9"/>
      <c r="CC5" s="9"/>
      <c r="CD5" s="9"/>
      <c r="CE5" s="9"/>
    </row>
    <row r="6" spans="1:88" ht="24" customHeight="1" x14ac:dyDescent="0.2">
      <c r="A6" s="494">
        <v>1</v>
      </c>
      <c r="B6" s="502" t="s">
        <v>2344</v>
      </c>
      <c r="C6" s="246" t="s">
        <v>86</v>
      </c>
      <c r="D6" s="246" t="s">
        <v>1611</v>
      </c>
      <c r="E6" s="246" t="s">
        <v>5580</v>
      </c>
      <c r="F6" s="246">
        <v>500</v>
      </c>
      <c r="G6" s="494">
        <v>1</v>
      </c>
      <c r="H6" s="502" t="s">
        <v>5583</v>
      </c>
      <c r="I6" s="246" t="s">
        <v>86</v>
      </c>
      <c r="J6" s="246" t="s">
        <v>1611</v>
      </c>
      <c r="K6" s="246" t="s">
        <v>5584</v>
      </c>
      <c r="L6" s="246">
        <v>600</v>
      </c>
      <c r="M6" s="503" t="s">
        <v>1642</v>
      </c>
      <c r="N6" s="431" t="s">
        <v>1610</v>
      </c>
      <c r="O6" s="24" t="s">
        <v>86</v>
      </c>
      <c r="P6" s="476" t="s">
        <v>6010</v>
      </c>
      <c r="Q6" s="476" t="s">
        <v>1612</v>
      </c>
      <c r="R6" s="495">
        <v>1100</v>
      </c>
      <c r="S6" s="500">
        <v>1500</v>
      </c>
      <c r="T6" s="501">
        <v>1100</v>
      </c>
      <c r="U6" s="495"/>
      <c r="V6" s="495"/>
      <c r="W6" s="495"/>
      <c r="X6" s="501">
        <f>T6*80%</f>
        <v>880</v>
      </c>
      <c r="Y6" s="495"/>
      <c r="Z6" s="495"/>
      <c r="AA6" s="495"/>
      <c r="AB6" s="501">
        <f>T6*70%</f>
        <v>770</v>
      </c>
      <c r="AC6" s="495"/>
      <c r="AD6" s="495"/>
      <c r="AE6" s="495"/>
      <c r="AF6" s="495"/>
      <c r="AG6" s="495"/>
      <c r="AH6" s="495"/>
      <c r="AI6" s="495"/>
      <c r="AJ6" s="495"/>
      <c r="AK6" s="583">
        <v>1500</v>
      </c>
      <c r="AL6" s="495">
        <f>ROUND(AK6*0.4,-1)</f>
        <v>600</v>
      </c>
      <c r="AM6" s="495">
        <f>ROUND(AK6*0.3,-1)</f>
        <v>450</v>
      </c>
      <c r="AN6" s="495">
        <f>ROUND(AK6*0.2,-1)</f>
        <v>300</v>
      </c>
      <c r="AO6" s="499">
        <f>ROUND(AK6*80%,-1)</f>
        <v>1200</v>
      </c>
      <c r="AP6" s="495">
        <f>ROUND(AO6*0.4,-1)</f>
        <v>480</v>
      </c>
      <c r="AQ6" s="495">
        <f>ROUND(AO6*0.3,-1)</f>
        <v>360</v>
      </c>
      <c r="AR6" s="495">
        <f>ROUND(AO6*0.2,-1)</f>
        <v>240</v>
      </c>
      <c r="AS6" s="499">
        <f>ROUND(AK6*70%,-1)</f>
        <v>1050</v>
      </c>
      <c r="AT6" s="495">
        <f>ROUND(AS6*0.4,-1)</f>
        <v>420</v>
      </c>
      <c r="AU6" s="495">
        <f>ROUND(AS6*0.3,-1)</f>
        <v>320</v>
      </c>
      <c r="AV6" s="495">
        <f>ROUND(AS6*0.2,-1)</f>
        <v>210</v>
      </c>
      <c r="AW6" s="495">
        <f>(AK6-T6)/T6*100</f>
        <v>36.363636363636367</v>
      </c>
      <c r="AX6" s="495">
        <f t="shared" ref="AX6:BH12" si="0">(AL6-U6)/AL6*100</f>
        <v>100</v>
      </c>
      <c r="AY6" s="495">
        <f t="shared" si="0"/>
        <v>100</v>
      </c>
      <c r="AZ6" s="495">
        <f t="shared" si="0"/>
        <v>100</v>
      </c>
      <c r="BA6" s="495">
        <f t="shared" si="0"/>
        <v>26.666666666666668</v>
      </c>
      <c r="BB6" s="495">
        <f t="shared" si="0"/>
        <v>100</v>
      </c>
      <c r="BC6" s="495">
        <f t="shared" si="0"/>
        <v>100</v>
      </c>
      <c r="BD6" s="495">
        <f t="shared" si="0"/>
        <v>100</v>
      </c>
      <c r="BE6" s="495">
        <f t="shared" si="0"/>
        <v>26.666666666666668</v>
      </c>
      <c r="BF6" s="495">
        <f t="shared" si="0"/>
        <v>100</v>
      </c>
      <c r="BG6" s="495">
        <f t="shared" si="0"/>
        <v>100</v>
      </c>
      <c r="BH6" s="495">
        <f t="shared" si="0"/>
        <v>100</v>
      </c>
      <c r="BI6" s="495">
        <f>AK6</f>
        <v>1500</v>
      </c>
      <c r="BJ6" s="495">
        <f t="shared" ref="BJ6:BT9" si="1">AL6</f>
        <v>600</v>
      </c>
      <c r="BK6" s="495">
        <f t="shared" si="1"/>
        <v>450</v>
      </c>
      <c r="BL6" s="495">
        <f t="shared" si="1"/>
        <v>300</v>
      </c>
      <c r="BM6" s="495">
        <f t="shared" si="1"/>
        <v>1200</v>
      </c>
      <c r="BN6" s="495">
        <f t="shared" si="1"/>
        <v>480</v>
      </c>
      <c r="BO6" s="495">
        <f t="shared" si="1"/>
        <v>360</v>
      </c>
      <c r="BP6" s="495">
        <f t="shared" si="1"/>
        <v>240</v>
      </c>
      <c r="BQ6" s="495">
        <f t="shared" si="1"/>
        <v>1050</v>
      </c>
      <c r="BR6" s="495">
        <f t="shared" si="1"/>
        <v>420</v>
      </c>
      <c r="BS6" s="495">
        <f t="shared" si="1"/>
        <v>320</v>
      </c>
      <c r="BT6" s="495">
        <f t="shared" si="1"/>
        <v>210</v>
      </c>
      <c r="BU6" s="495">
        <f>(BI6-T6)/T6*100</f>
        <v>36.363636363636367</v>
      </c>
      <c r="BV6" s="495">
        <f>(BM6-X6)/X6*100</f>
        <v>36.363636363636367</v>
      </c>
      <c r="BW6" s="495">
        <f>(BQ6-AB6)/AB6*100</f>
        <v>36.363636363636367</v>
      </c>
      <c r="BX6" s="495"/>
      <c r="BY6" s="495"/>
      <c r="BZ6" s="496"/>
      <c r="CA6" s="476" t="s">
        <v>6006</v>
      </c>
      <c r="CB6" s="34"/>
      <c r="CC6" s="6"/>
      <c r="CD6" s="6"/>
      <c r="CE6" s="6"/>
    </row>
    <row r="7" spans="1:88" ht="24" customHeight="1" x14ac:dyDescent="0.2">
      <c r="A7" s="494"/>
      <c r="B7" s="502"/>
      <c r="C7" s="246"/>
      <c r="D7" s="246"/>
      <c r="E7" s="246"/>
      <c r="F7" s="246"/>
      <c r="G7" s="494"/>
      <c r="H7" s="502"/>
      <c r="I7" s="246" t="s">
        <v>129</v>
      </c>
      <c r="J7" s="246" t="s">
        <v>5584</v>
      </c>
      <c r="K7" s="246" t="s">
        <v>1612</v>
      </c>
      <c r="L7" s="248">
        <v>1.1000000000000001</v>
      </c>
      <c r="M7" s="503"/>
      <c r="N7" s="431"/>
      <c r="O7" s="24"/>
      <c r="P7" s="476"/>
      <c r="Q7" s="476"/>
      <c r="R7" s="495"/>
      <c r="S7" s="500"/>
      <c r="T7" s="501"/>
      <c r="U7" s="495"/>
      <c r="V7" s="495"/>
      <c r="W7" s="495"/>
      <c r="X7" s="501">
        <f>T7*80%</f>
        <v>0</v>
      </c>
      <c r="Y7" s="495"/>
      <c r="Z7" s="495"/>
      <c r="AA7" s="495"/>
      <c r="AB7" s="501">
        <f>T7*60%</f>
        <v>0</v>
      </c>
      <c r="AC7" s="495"/>
      <c r="AD7" s="495"/>
      <c r="AE7" s="495"/>
      <c r="AF7" s="495"/>
      <c r="AG7" s="495"/>
      <c r="AH7" s="495"/>
      <c r="AI7" s="495"/>
      <c r="AJ7" s="495"/>
      <c r="AK7" s="583"/>
      <c r="AL7" s="495">
        <f t="shared" ref="AL7:AL25" si="2">ROUND(AK7*0.6,-1)</f>
        <v>0</v>
      </c>
      <c r="AM7" s="495">
        <f t="shared" ref="AM7:AM25" si="3">ROUND(AK7*0.4,-1)</f>
        <v>0</v>
      </c>
      <c r="AN7" s="495">
        <f t="shared" ref="AN7:AN36" si="4">ROUND(AK7*0.2,-1)</f>
        <v>0</v>
      </c>
      <c r="AO7" s="499">
        <f t="shared" ref="AO7:AO36" si="5">ROUND(AK7*80%,-1)</f>
        <v>0</v>
      </c>
      <c r="AP7" s="495">
        <f t="shared" ref="AP7:AP25" si="6">ROUND(AO7*0.6,-1)</f>
        <v>0</v>
      </c>
      <c r="AQ7" s="495">
        <f t="shared" ref="AQ7:AQ25" si="7">ROUND(AO7*0.4,-1)</f>
        <v>0</v>
      </c>
      <c r="AR7" s="495">
        <f t="shared" ref="AR7:AR36" si="8">ROUND(AO7*0.2,-1)</f>
        <v>0</v>
      </c>
      <c r="AS7" s="499">
        <f t="shared" ref="AS7" si="9">ROUND(AK7*60%,-1)</f>
        <v>0</v>
      </c>
      <c r="AT7" s="495">
        <f t="shared" ref="AT7:AT25" si="10">ROUND(AS7*0.6,-1)</f>
        <v>0</v>
      </c>
      <c r="AU7" s="495">
        <f t="shared" ref="AU7:AU25" si="11">ROUND(AS7*0.4,-1)</f>
        <v>0</v>
      </c>
      <c r="AV7" s="495">
        <f t="shared" ref="AV7:AV36" si="12">ROUND(AS7*0.2,-1)</f>
        <v>0</v>
      </c>
      <c r="AW7" s="495" t="e">
        <f t="shared" ref="AW7:AW12" si="13">(AK7-T7)/T7*100</f>
        <v>#DIV/0!</v>
      </c>
      <c r="AX7" s="495" t="e">
        <f t="shared" si="0"/>
        <v>#DIV/0!</v>
      </c>
      <c r="AY7" s="495" t="e">
        <f t="shared" si="0"/>
        <v>#DIV/0!</v>
      </c>
      <c r="AZ7" s="495" t="e">
        <f t="shared" si="0"/>
        <v>#DIV/0!</v>
      </c>
      <c r="BA7" s="495" t="e">
        <f t="shared" si="0"/>
        <v>#DIV/0!</v>
      </c>
      <c r="BB7" s="495" t="e">
        <f t="shared" si="0"/>
        <v>#DIV/0!</v>
      </c>
      <c r="BC7" s="495" t="e">
        <f t="shared" si="0"/>
        <v>#DIV/0!</v>
      </c>
      <c r="BD7" s="495" t="e">
        <f t="shared" si="0"/>
        <v>#DIV/0!</v>
      </c>
      <c r="BE7" s="495" t="e">
        <f t="shared" si="0"/>
        <v>#DIV/0!</v>
      </c>
      <c r="BF7" s="495" t="e">
        <f t="shared" si="0"/>
        <v>#DIV/0!</v>
      </c>
      <c r="BG7" s="495" t="e">
        <f t="shared" si="0"/>
        <v>#DIV/0!</v>
      </c>
      <c r="BH7" s="495" t="e">
        <f t="shared" si="0"/>
        <v>#DIV/0!</v>
      </c>
      <c r="BI7" s="495">
        <f>AK7</f>
        <v>0</v>
      </c>
      <c r="BJ7" s="495">
        <f t="shared" si="1"/>
        <v>0</v>
      </c>
      <c r="BK7" s="495">
        <f t="shared" si="1"/>
        <v>0</v>
      </c>
      <c r="BL7" s="495">
        <f t="shared" si="1"/>
        <v>0</v>
      </c>
      <c r="BM7" s="495">
        <f t="shared" si="1"/>
        <v>0</v>
      </c>
      <c r="BN7" s="495">
        <f t="shared" si="1"/>
        <v>0</v>
      </c>
      <c r="BO7" s="495">
        <f t="shared" si="1"/>
        <v>0</v>
      </c>
      <c r="BP7" s="495">
        <f t="shared" si="1"/>
        <v>0</v>
      </c>
      <c r="BQ7" s="495">
        <f t="shared" si="1"/>
        <v>0</v>
      </c>
      <c r="BR7" s="495">
        <f t="shared" si="1"/>
        <v>0</v>
      </c>
      <c r="BS7" s="495">
        <f t="shared" si="1"/>
        <v>0</v>
      </c>
      <c r="BT7" s="495">
        <f t="shared" si="1"/>
        <v>0</v>
      </c>
      <c r="BU7" s="495" t="e">
        <f>(BI7-T7)/T7*100</f>
        <v>#DIV/0!</v>
      </c>
      <c r="BV7" s="495" t="e">
        <f>(BM7-X7)/X7*100</f>
        <v>#DIV/0!</v>
      </c>
      <c r="BW7" s="495" t="e">
        <f>(BQ7-AB7)/AB7*100</f>
        <v>#DIV/0!</v>
      </c>
      <c r="BX7" s="495"/>
      <c r="BY7" s="495"/>
      <c r="BZ7" s="496"/>
      <c r="CA7" s="476"/>
      <c r="CB7" s="34"/>
      <c r="CC7" s="6"/>
      <c r="CD7" s="6"/>
      <c r="CE7" s="6"/>
    </row>
    <row r="8" spans="1:88" ht="32.450000000000003" customHeight="1" x14ac:dyDescent="0.2">
      <c r="A8" s="494"/>
      <c r="B8" s="502"/>
      <c r="C8" s="246" t="s">
        <v>88</v>
      </c>
      <c r="D8" s="246" t="s">
        <v>5581</v>
      </c>
      <c r="E8" s="246" t="s">
        <v>5582</v>
      </c>
      <c r="F8" s="246">
        <v>700</v>
      </c>
      <c r="G8" s="494"/>
      <c r="H8" s="502"/>
      <c r="I8" s="246" t="s">
        <v>194</v>
      </c>
      <c r="J8" s="246" t="s">
        <v>1612</v>
      </c>
      <c r="K8" s="246" t="s">
        <v>1613</v>
      </c>
      <c r="L8" s="248">
        <v>1.4</v>
      </c>
      <c r="M8" s="503"/>
      <c r="N8" s="431"/>
      <c r="O8" s="24" t="s">
        <v>194</v>
      </c>
      <c r="P8" s="21" t="s">
        <v>1612</v>
      </c>
      <c r="Q8" s="21" t="s">
        <v>473</v>
      </c>
      <c r="R8" s="209">
        <v>1400</v>
      </c>
      <c r="S8" s="189">
        <v>1800</v>
      </c>
      <c r="T8" s="235">
        <v>1400</v>
      </c>
      <c r="U8" s="209"/>
      <c r="V8" s="209"/>
      <c r="W8" s="209"/>
      <c r="X8" s="235">
        <f>T8*80%</f>
        <v>1120</v>
      </c>
      <c r="Y8" s="209"/>
      <c r="Z8" s="209"/>
      <c r="AA8" s="209"/>
      <c r="AB8" s="235">
        <f>T8*70%</f>
        <v>979.99999999999989</v>
      </c>
      <c r="AC8" s="209"/>
      <c r="AD8" s="209"/>
      <c r="AE8" s="209"/>
      <c r="AF8" s="209"/>
      <c r="AG8" s="209"/>
      <c r="AH8" s="209"/>
      <c r="AI8" s="209"/>
      <c r="AJ8" s="209"/>
      <c r="AK8" s="225">
        <v>1800</v>
      </c>
      <c r="AL8" s="209">
        <f>ROUND(AK8*0.4,-1)</f>
        <v>720</v>
      </c>
      <c r="AM8" s="209">
        <f>ROUND(AK8*0.3,-1)</f>
        <v>540</v>
      </c>
      <c r="AN8" s="209">
        <f t="shared" si="4"/>
        <v>360</v>
      </c>
      <c r="AO8" s="251">
        <f t="shared" si="5"/>
        <v>1440</v>
      </c>
      <c r="AP8" s="209">
        <f>ROUND(AO8*0.4,-1)</f>
        <v>580</v>
      </c>
      <c r="AQ8" s="209">
        <f>ROUND(AO8*0.3,-1)</f>
        <v>430</v>
      </c>
      <c r="AR8" s="209">
        <f t="shared" si="8"/>
        <v>290</v>
      </c>
      <c r="AS8" s="251">
        <f>ROUND(AK8*70%,-1)</f>
        <v>1260</v>
      </c>
      <c r="AT8" s="209">
        <f>ROUND(AS8*0.4,-1)</f>
        <v>500</v>
      </c>
      <c r="AU8" s="209">
        <f>ROUND(AS8*0.3,-1)</f>
        <v>380</v>
      </c>
      <c r="AV8" s="209">
        <f t="shared" si="12"/>
        <v>250</v>
      </c>
      <c r="AW8" s="209">
        <f>(AK8-T8)/T8*100</f>
        <v>28.571428571428569</v>
      </c>
      <c r="AX8" s="209">
        <f t="shared" si="0"/>
        <v>100</v>
      </c>
      <c r="AY8" s="209">
        <f t="shared" si="0"/>
        <v>100</v>
      </c>
      <c r="AZ8" s="209">
        <f t="shared" si="0"/>
        <v>100</v>
      </c>
      <c r="BA8" s="209">
        <f t="shared" si="0"/>
        <v>22.222222222222221</v>
      </c>
      <c r="BB8" s="209">
        <f t="shared" si="0"/>
        <v>100</v>
      </c>
      <c r="BC8" s="209">
        <f t="shared" si="0"/>
        <v>100</v>
      </c>
      <c r="BD8" s="209">
        <f t="shared" si="0"/>
        <v>100</v>
      </c>
      <c r="BE8" s="209">
        <f t="shared" si="0"/>
        <v>22.222222222222232</v>
      </c>
      <c r="BF8" s="209">
        <f t="shared" si="0"/>
        <v>100</v>
      </c>
      <c r="BG8" s="209">
        <f t="shared" si="0"/>
        <v>100</v>
      </c>
      <c r="BH8" s="209">
        <f t="shared" si="0"/>
        <v>100</v>
      </c>
      <c r="BI8" s="209">
        <f>AK8</f>
        <v>1800</v>
      </c>
      <c r="BJ8" s="209">
        <f t="shared" si="1"/>
        <v>720</v>
      </c>
      <c r="BK8" s="209">
        <f t="shared" si="1"/>
        <v>540</v>
      </c>
      <c r="BL8" s="209">
        <f t="shared" si="1"/>
        <v>360</v>
      </c>
      <c r="BM8" s="209">
        <f t="shared" si="1"/>
        <v>1440</v>
      </c>
      <c r="BN8" s="209">
        <f t="shared" si="1"/>
        <v>580</v>
      </c>
      <c r="BO8" s="209">
        <f t="shared" si="1"/>
        <v>430</v>
      </c>
      <c r="BP8" s="209">
        <f t="shared" si="1"/>
        <v>290</v>
      </c>
      <c r="BQ8" s="209">
        <f t="shared" si="1"/>
        <v>1260</v>
      </c>
      <c r="BR8" s="209">
        <f t="shared" si="1"/>
        <v>500</v>
      </c>
      <c r="BS8" s="209">
        <f t="shared" si="1"/>
        <v>380</v>
      </c>
      <c r="BT8" s="209">
        <f t="shared" si="1"/>
        <v>250</v>
      </c>
      <c r="BU8" s="209">
        <f t="shared" ref="BU8:BU9" si="14">(BI8-T8)/T8*100</f>
        <v>28.571428571428569</v>
      </c>
      <c r="BV8" s="209">
        <f t="shared" ref="BV8:BV9" si="15">(BM8-X8)/X8*100</f>
        <v>28.571428571428569</v>
      </c>
      <c r="BW8" s="209">
        <f t="shared" ref="BW8:BW9" si="16">(BQ8-AB8)/AB8*100</f>
        <v>28.571428571428587</v>
      </c>
      <c r="BX8" s="209"/>
      <c r="BY8" s="209"/>
      <c r="BZ8" s="194"/>
      <c r="CA8" s="161"/>
      <c r="CB8" s="34"/>
      <c r="CC8" s="6"/>
      <c r="CD8" s="6"/>
      <c r="CE8" s="6"/>
    </row>
    <row r="9" spans="1:88" ht="23.45" customHeight="1" x14ac:dyDescent="0.2">
      <c r="A9" s="494"/>
      <c r="B9" s="502"/>
      <c r="C9" s="246" t="s">
        <v>86</v>
      </c>
      <c r="D9" s="246" t="s">
        <v>5582</v>
      </c>
      <c r="E9" s="246" t="s">
        <v>1602</v>
      </c>
      <c r="F9" s="246">
        <v>500</v>
      </c>
      <c r="G9" s="494"/>
      <c r="H9" s="502"/>
      <c r="I9" s="246" t="s">
        <v>88</v>
      </c>
      <c r="J9" s="246" t="s">
        <v>1613</v>
      </c>
      <c r="K9" s="246" t="s">
        <v>1614</v>
      </c>
      <c r="L9" s="246">
        <v>900</v>
      </c>
      <c r="M9" s="503"/>
      <c r="N9" s="431"/>
      <c r="O9" s="24" t="s">
        <v>88</v>
      </c>
      <c r="P9" s="476" t="s">
        <v>473</v>
      </c>
      <c r="Q9" s="476" t="s">
        <v>1602</v>
      </c>
      <c r="R9" s="495">
        <v>900</v>
      </c>
      <c r="S9" s="500">
        <v>1300</v>
      </c>
      <c r="T9" s="501">
        <v>900</v>
      </c>
      <c r="U9" s="495"/>
      <c r="V9" s="495"/>
      <c r="W9" s="495"/>
      <c r="X9" s="501">
        <f>T9*80%</f>
        <v>720</v>
      </c>
      <c r="Y9" s="495"/>
      <c r="Z9" s="495"/>
      <c r="AA9" s="495"/>
      <c r="AB9" s="501">
        <f>T9*70%</f>
        <v>630</v>
      </c>
      <c r="AC9" s="495"/>
      <c r="AD9" s="495"/>
      <c r="AE9" s="495"/>
      <c r="AF9" s="495"/>
      <c r="AG9" s="495"/>
      <c r="AH9" s="495"/>
      <c r="AI9" s="495"/>
      <c r="AJ9" s="495"/>
      <c r="AK9" s="583">
        <v>1300</v>
      </c>
      <c r="AL9" s="495">
        <f>ROUND(AK9*0.4,-1)</f>
        <v>520</v>
      </c>
      <c r="AM9" s="495">
        <f>ROUND(AK9*0.3,-1)</f>
        <v>390</v>
      </c>
      <c r="AN9" s="495">
        <f t="shared" si="4"/>
        <v>260</v>
      </c>
      <c r="AO9" s="499">
        <f t="shared" si="5"/>
        <v>1040</v>
      </c>
      <c r="AP9" s="495">
        <f>ROUND(AO9*0.4,-1)</f>
        <v>420</v>
      </c>
      <c r="AQ9" s="495">
        <f>ROUND(AO9*0.3,-1)</f>
        <v>310</v>
      </c>
      <c r="AR9" s="495">
        <f t="shared" si="8"/>
        <v>210</v>
      </c>
      <c r="AS9" s="499">
        <f>ROUND(AK9*70%,-1)</f>
        <v>910</v>
      </c>
      <c r="AT9" s="495">
        <f>ROUND(AS9*0.4,-1)</f>
        <v>360</v>
      </c>
      <c r="AU9" s="495">
        <f>ROUND(AS9*0.3,-1)</f>
        <v>270</v>
      </c>
      <c r="AV9" s="495">
        <f t="shared" si="12"/>
        <v>180</v>
      </c>
      <c r="AW9" s="495">
        <f>(AK9-T9)/T9*100</f>
        <v>44.444444444444443</v>
      </c>
      <c r="AX9" s="495">
        <f t="shared" si="0"/>
        <v>100</v>
      </c>
      <c r="AY9" s="495">
        <f t="shared" si="0"/>
        <v>100</v>
      </c>
      <c r="AZ9" s="495">
        <f t="shared" si="0"/>
        <v>100</v>
      </c>
      <c r="BA9" s="495">
        <f t="shared" si="0"/>
        <v>30.76923076923077</v>
      </c>
      <c r="BB9" s="495">
        <f t="shared" si="0"/>
        <v>100</v>
      </c>
      <c r="BC9" s="495">
        <f t="shared" si="0"/>
        <v>100</v>
      </c>
      <c r="BD9" s="495">
        <f t="shared" si="0"/>
        <v>100</v>
      </c>
      <c r="BE9" s="495">
        <f t="shared" si="0"/>
        <v>30.76923076923077</v>
      </c>
      <c r="BF9" s="495">
        <f t="shared" si="0"/>
        <v>100</v>
      </c>
      <c r="BG9" s="495">
        <f t="shared" si="0"/>
        <v>100</v>
      </c>
      <c r="BH9" s="495">
        <f t="shared" si="0"/>
        <v>100</v>
      </c>
      <c r="BI9" s="495">
        <f>AK9</f>
        <v>1300</v>
      </c>
      <c r="BJ9" s="495">
        <f t="shared" si="1"/>
        <v>520</v>
      </c>
      <c r="BK9" s="495">
        <f t="shared" si="1"/>
        <v>390</v>
      </c>
      <c r="BL9" s="495">
        <f t="shared" si="1"/>
        <v>260</v>
      </c>
      <c r="BM9" s="495">
        <f t="shared" si="1"/>
        <v>1040</v>
      </c>
      <c r="BN9" s="495">
        <f t="shared" si="1"/>
        <v>420</v>
      </c>
      <c r="BO9" s="495">
        <f t="shared" si="1"/>
        <v>310</v>
      </c>
      <c r="BP9" s="495">
        <f t="shared" si="1"/>
        <v>210</v>
      </c>
      <c r="BQ9" s="495">
        <f t="shared" si="1"/>
        <v>910</v>
      </c>
      <c r="BR9" s="495">
        <f t="shared" si="1"/>
        <v>360</v>
      </c>
      <c r="BS9" s="495">
        <f t="shared" si="1"/>
        <v>270</v>
      </c>
      <c r="BT9" s="495">
        <f t="shared" si="1"/>
        <v>180</v>
      </c>
      <c r="BU9" s="495">
        <f t="shared" si="14"/>
        <v>44.444444444444443</v>
      </c>
      <c r="BV9" s="495">
        <f t="shared" si="15"/>
        <v>44.444444444444443</v>
      </c>
      <c r="BW9" s="495">
        <f t="shared" si="16"/>
        <v>44.444444444444443</v>
      </c>
      <c r="BX9" s="495"/>
      <c r="BY9" s="495"/>
      <c r="BZ9" s="496"/>
      <c r="CA9" s="476" t="s">
        <v>6006</v>
      </c>
      <c r="CB9" s="34"/>
      <c r="CC9" s="6"/>
      <c r="CD9" s="6"/>
      <c r="CE9" s="6"/>
    </row>
    <row r="10" spans="1:88" ht="23.45" customHeight="1" x14ac:dyDescent="0.2">
      <c r="A10" s="18"/>
      <c r="B10" s="18"/>
      <c r="C10" s="18"/>
      <c r="D10" s="18"/>
      <c r="E10" s="18"/>
      <c r="F10" s="18"/>
      <c r="G10" s="494"/>
      <c r="H10" s="502"/>
      <c r="I10" s="246" t="s">
        <v>86</v>
      </c>
      <c r="J10" s="246" t="s">
        <v>1614</v>
      </c>
      <c r="K10" s="246" t="s">
        <v>1602</v>
      </c>
      <c r="L10" s="246">
        <v>600</v>
      </c>
      <c r="M10" s="503"/>
      <c r="N10" s="431"/>
      <c r="O10" s="24" t="s">
        <v>86</v>
      </c>
      <c r="P10" s="476"/>
      <c r="Q10" s="476"/>
      <c r="R10" s="495"/>
      <c r="S10" s="500"/>
      <c r="T10" s="501"/>
      <c r="U10" s="495"/>
      <c r="V10" s="495"/>
      <c r="W10" s="495"/>
      <c r="X10" s="501">
        <f t="shared" ref="X10:X36" si="17">T10*80%</f>
        <v>0</v>
      </c>
      <c r="Y10" s="495"/>
      <c r="Z10" s="495"/>
      <c r="AA10" s="495"/>
      <c r="AB10" s="501">
        <f t="shared" ref="AB10" si="18">X10*80%</f>
        <v>0</v>
      </c>
      <c r="AC10" s="495"/>
      <c r="AD10" s="495"/>
      <c r="AE10" s="495"/>
      <c r="AF10" s="495"/>
      <c r="AG10" s="495"/>
      <c r="AH10" s="495"/>
      <c r="AI10" s="495"/>
      <c r="AJ10" s="495"/>
      <c r="AK10" s="583"/>
      <c r="AL10" s="495">
        <f t="shared" si="2"/>
        <v>0</v>
      </c>
      <c r="AM10" s="495"/>
      <c r="AN10" s="495"/>
      <c r="AO10" s="499"/>
      <c r="AP10" s="495"/>
      <c r="AQ10" s="495"/>
      <c r="AR10" s="495"/>
      <c r="AS10" s="499"/>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5"/>
      <c r="BW10" s="495"/>
      <c r="BX10" s="495"/>
      <c r="BY10" s="495"/>
      <c r="BZ10" s="496"/>
      <c r="CA10" s="476"/>
      <c r="CB10" s="34"/>
      <c r="CC10" s="6"/>
      <c r="CD10" s="6"/>
      <c r="CE10" s="6"/>
    </row>
    <row r="11" spans="1:88" ht="48.6" customHeight="1" x14ac:dyDescent="0.2">
      <c r="A11" s="494">
        <v>2</v>
      </c>
      <c r="B11" s="502" t="s">
        <v>123</v>
      </c>
      <c r="C11" s="246" t="s">
        <v>194</v>
      </c>
      <c r="D11" s="249" t="s">
        <v>5564</v>
      </c>
      <c r="E11" s="249" t="s">
        <v>5565</v>
      </c>
      <c r="F11" s="248">
        <v>1.5</v>
      </c>
      <c r="G11" s="494">
        <v>2</v>
      </c>
      <c r="H11" s="502" t="s">
        <v>473</v>
      </c>
      <c r="I11" s="246" t="s">
        <v>194</v>
      </c>
      <c r="J11" s="246" t="s">
        <v>5564</v>
      </c>
      <c r="K11" s="246" t="s">
        <v>5571</v>
      </c>
      <c r="L11" s="248">
        <v>2.2000000000000002</v>
      </c>
      <c r="M11" s="503" t="s">
        <v>846</v>
      </c>
      <c r="N11" s="431" t="s">
        <v>1599</v>
      </c>
      <c r="O11" s="24" t="s">
        <v>194</v>
      </c>
      <c r="P11" s="18" t="s">
        <v>546</v>
      </c>
      <c r="Q11" s="181" t="s">
        <v>1628</v>
      </c>
      <c r="R11" s="209">
        <v>2200</v>
      </c>
      <c r="S11" s="189">
        <v>2800</v>
      </c>
      <c r="T11" s="235">
        <v>2200</v>
      </c>
      <c r="U11" s="209"/>
      <c r="V11" s="209"/>
      <c r="W11" s="209"/>
      <c r="X11" s="235">
        <f t="shared" si="17"/>
        <v>1760</v>
      </c>
      <c r="Y11" s="209"/>
      <c r="Z11" s="209"/>
      <c r="AA11" s="209"/>
      <c r="AB11" s="235">
        <f>T11*70%</f>
        <v>1540</v>
      </c>
      <c r="AC11" s="209"/>
      <c r="AD11" s="209"/>
      <c r="AE11" s="209"/>
      <c r="AF11" s="209"/>
      <c r="AG11" s="209"/>
      <c r="AH11" s="209"/>
      <c r="AI11" s="209"/>
      <c r="AJ11" s="209"/>
      <c r="AK11" s="225">
        <v>2800</v>
      </c>
      <c r="AL11" s="209">
        <f>ROUND(AK11*0.4,-1)</f>
        <v>1120</v>
      </c>
      <c r="AM11" s="209">
        <f>ROUND(AK11*0.3,-1)</f>
        <v>840</v>
      </c>
      <c r="AN11" s="209">
        <f t="shared" si="4"/>
        <v>560</v>
      </c>
      <c r="AO11" s="251">
        <f t="shared" si="5"/>
        <v>2240</v>
      </c>
      <c r="AP11" s="209">
        <f>ROUND(AO11*0.4,-1)</f>
        <v>900</v>
      </c>
      <c r="AQ11" s="209">
        <f>ROUND(AO11*0.3,-1)</f>
        <v>670</v>
      </c>
      <c r="AR11" s="209">
        <f t="shared" si="8"/>
        <v>450</v>
      </c>
      <c r="AS11" s="251">
        <f>ROUND(AK11*70%,-1)</f>
        <v>1960</v>
      </c>
      <c r="AT11" s="209">
        <f>ROUND(AS11*0.4,-1)</f>
        <v>780</v>
      </c>
      <c r="AU11" s="209">
        <f>ROUND(AS11*0.3,-1)</f>
        <v>590</v>
      </c>
      <c r="AV11" s="209">
        <f t="shared" si="12"/>
        <v>390</v>
      </c>
      <c r="AW11" s="209">
        <f t="shared" si="13"/>
        <v>27.27272727272727</v>
      </c>
      <c r="AX11" s="209">
        <f t="shared" si="0"/>
        <v>100</v>
      </c>
      <c r="AY11" s="209">
        <f t="shared" si="0"/>
        <v>100</v>
      </c>
      <c r="AZ11" s="209">
        <f t="shared" si="0"/>
        <v>100</v>
      </c>
      <c r="BA11" s="209">
        <f t="shared" si="0"/>
        <v>21.428571428571427</v>
      </c>
      <c r="BB11" s="209">
        <f t="shared" si="0"/>
        <v>100</v>
      </c>
      <c r="BC11" s="209">
        <f t="shared" si="0"/>
        <v>100</v>
      </c>
      <c r="BD11" s="209">
        <f t="shared" si="0"/>
        <v>100</v>
      </c>
      <c r="BE11" s="209">
        <f t="shared" si="0"/>
        <v>21.428571428571427</v>
      </c>
      <c r="BF11" s="209">
        <f t="shared" si="0"/>
        <v>100</v>
      </c>
      <c r="BG11" s="209">
        <f t="shared" si="0"/>
        <v>100</v>
      </c>
      <c r="BH11" s="209">
        <f t="shared" si="0"/>
        <v>100</v>
      </c>
      <c r="BI11" s="209">
        <f t="shared" ref="BI11:BT32" si="19">AK11</f>
        <v>2800</v>
      </c>
      <c r="BJ11" s="209">
        <f t="shared" si="19"/>
        <v>1120</v>
      </c>
      <c r="BK11" s="209">
        <f t="shared" si="19"/>
        <v>840</v>
      </c>
      <c r="BL11" s="209">
        <f t="shared" si="19"/>
        <v>560</v>
      </c>
      <c r="BM11" s="209">
        <f t="shared" si="19"/>
        <v>2240</v>
      </c>
      <c r="BN11" s="209">
        <f t="shared" si="19"/>
        <v>900</v>
      </c>
      <c r="BO11" s="209">
        <f t="shared" si="19"/>
        <v>670</v>
      </c>
      <c r="BP11" s="209">
        <f t="shared" si="19"/>
        <v>450</v>
      </c>
      <c r="BQ11" s="209">
        <f t="shared" si="19"/>
        <v>1960</v>
      </c>
      <c r="BR11" s="209">
        <f t="shared" si="19"/>
        <v>780</v>
      </c>
      <c r="BS11" s="209">
        <f t="shared" si="19"/>
        <v>590</v>
      </c>
      <c r="BT11" s="209">
        <f t="shared" si="19"/>
        <v>390</v>
      </c>
      <c r="BU11" s="209">
        <f t="shared" ref="BU11:BU36" si="20">(BI11-T11)/T11*100</f>
        <v>27.27272727272727</v>
      </c>
      <c r="BV11" s="209">
        <f t="shared" ref="BV11:BV36" si="21">(BM11-X11)/X11*100</f>
        <v>27.27272727272727</v>
      </c>
      <c r="BW11" s="209">
        <f t="shared" ref="BW11:BW36" si="22">(BQ11-AB11)/AB11*100</f>
        <v>27.27272727272727</v>
      </c>
      <c r="BX11" s="209"/>
      <c r="BY11" s="209"/>
      <c r="BZ11" s="206"/>
      <c r="CA11" s="161" t="s">
        <v>6006</v>
      </c>
      <c r="CB11" s="34"/>
      <c r="CC11" s="6"/>
      <c r="CD11" s="6"/>
      <c r="CE11" s="6"/>
    </row>
    <row r="12" spans="1:88" ht="41.45" customHeight="1" x14ac:dyDescent="0.2">
      <c r="A12" s="494"/>
      <c r="B12" s="502"/>
      <c r="C12" s="246" t="s">
        <v>129</v>
      </c>
      <c r="D12" s="494" t="s">
        <v>1514</v>
      </c>
      <c r="E12" s="494"/>
      <c r="F12" s="246">
        <v>1000</v>
      </c>
      <c r="G12" s="494"/>
      <c r="H12" s="502"/>
      <c r="I12" s="246" t="s">
        <v>129</v>
      </c>
      <c r="J12" s="246" t="s">
        <v>5571</v>
      </c>
      <c r="K12" s="246" t="s">
        <v>3152</v>
      </c>
      <c r="L12" s="248">
        <v>1.7</v>
      </c>
      <c r="M12" s="503"/>
      <c r="N12" s="431"/>
      <c r="O12" s="24" t="s">
        <v>129</v>
      </c>
      <c r="P12" s="181" t="s">
        <v>1628</v>
      </c>
      <c r="Q12" s="161" t="s">
        <v>6007</v>
      </c>
      <c r="R12" s="209">
        <v>1700</v>
      </c>
      <c r="S12" s="189">
        <v>2000</v>
      </c>
      <c r="T12" s="235">
        <v>1700</v>
      </c>
      <c r="U12" s="209"/>
      <c r="V12" s="209"/>
      <c r="W12" s="209"/>
      <c r="X12" s="235">
        <f t="shared" si="17"/>
        <v>1360</v>
      </c>
      <c r="Y12" s="209"/>
      <c r="Z12" s="209"/>
      <c r="AA12" s="209"/>
      <c r="AB12" s="235">
        <f>T12*70%</f>
        <v>1190</v>
      </c>
      <c r="AC12" s="209"/>
      <c r="AD12" s="209"/>
      <c r="AE12" s="209"/>
      <c r="AF12" s="209"/>
      <c r="AG12" s="209"/>
      <c r="AH12" s="209"/>
      <c r="AI12" s="209"/>
      <c r="AJ12" s="209"/>
      <c r="AK12" s="225">
        <v>2000</v>
      </c>
      <c r="AL12" s="209">
        <f>ROUND(AK12*0.4,-1)</f>
        <v>800</v>
      </c>
      <c r="AM12" s="209">
        <f>ROUND(AK12*0.3,-1)</f>
        <v>600</v>
      </c>
      <c r="AN12" s="209">
        <f t="shared" si="4"/>
        <v>400</v>
      </c>
      <c r="AO12" s="251">
        <f t="shared" si="5"/>
        <v>1600</v>
      </c>
      <c r="AP12" s="209">
        <f>ROUND(AO12*0.4,-1)</f>
        <v>640</v>
      </c>
      <c r="AQ12" s="209">
        <f>ROUND(AO12*0.3,-1)</f>
        <v>480</v>
      </c>
      <c r="AR12" s="209">
        <f t="shared" si="8"/>
        <v>320</v>
      </c>
      <c r="AS12" s="251">
        <f>ROUND(AK12*70%,-1)</f>
        <v>1400</v>
      </c>
      <c r="AT12" s="209">
        <f>ROUND(AS12*0.4,-1)</f>
        <v>560</v>
      </c>
      <c r="AU12" s="209">
        <f>ROUND(AS12*0.3,-1)</f>
        <v>420</v>
      </c>
      <c r="AV12" s="209">
        <f t="shared" si="12"/>
        <v>280</v>
      </c>
      <c r="AW12" s="209">
        <f t="shared" si="13"/>
        <v>17.647058823529413</v>
      </c>
      <c r="AX12" s="209">
        <f t="shared" si="0"/>
        <v>100</v>
      </c>
      <c r="AY12" s="209">
        <f t="shared" si="0"/>
        <v>100</v>
      </c>
      <c r="AZ12" s="209">
        <f t="shared" si="0"/>
        <v>100</v>
      </c>
      <c r="BA12" s="209">
        <f t="shared" si="0"/>
        <v>15</v>
      </c>
      <c r="BB12" s="209">
        <f t="shared" si="0"/>
        <v>100</v>
      </c>
      <c r="BC12" s="209">
        <f t="shared" si="0"/>
        <v>100</v>
      </c>
      <c r="BD12" s="209">
        <f t="shared" si="0"/>
        <v>100</v>
      </c>
      <c r="BE12" s="209">
        <f t="shared" si="0"/>
        <v>15</v>
      </c>
      <c r="BF12" s="209">
        <f t="shared" si="0"/>
        <v>100</v>
      </c>
      <c r="BG12" s="209">
        <f t="shared" si="0"/>
        <v>100</v>
      </c>
      <c r="BH12" s="209">
        <f t="shared" si="0"/>
        <v>100</v>
      </c>
      <c r="BI12" s="209">
        <f t="shared" si="19"/>
        <v>2000</v>
      </c>
      <c r="BJ12" s="209">
        <f t="shared" si="19"/>
        <v>800</v>
      </c>
      <c r="BK12" s="209">
        <f t="shared" si="19"/>
        <v>600</v>
      </c>
      <c r="BL12" s="209">
        <f t="shared" si="19"/>
        <v>400</v>
      </c>
      <c r="BM12" s="209">
        <f t="shared" si="19"/>
        <v>1600</v>
      </c>
      <c r="BN12" s="209">
        <f t="shared" si="19"/>
        <v>640</v>
      </c>
      <c r="BO12" s="209">
        <f t="shared" si="19"/>
        <v>480</v>
      </c>
      <c r="BP12" s="209">
        <f t="shared" si="19"/>
        <v>320</v>
      </c>
      <c r="BQ12" s="209">
        <f t="shared" si="19"/>
        <v>1400</v>
      </c>
      <c r="BR12" s="209">
        <f t="shared" si="19"/>
        <v>560</v>
      </c>
      <c r="BS12" s="209">
        <f t="shared" si="19"/>
        <v>420</v>
      </c>
      <c r="BT12" s="209">
        <f t="shared" si="19"/>
        <v>280</v>
      </c>
      <c r="BU12" s="209">
        <f t="shared" si="20"/>
        <v>17.647058823529413</v>
      </c>
      <c r="BV12" s="209">
        <f t="shared" si="21"/>
        <v>17.647058823529413</v>
      </c>
      <c r="BW12" s="209">
        <f t="shared" si="22"/>
        <v>17.647058823529413</v>
      </c>
      <c r="BX12" s="209"/>
      <c r="BY12" s="209"/>
      <c r="BZ12" s="206"/>
      <c r="CA12" s="161" t="s">
        <v>6006</v>
      </c>
      <c r="CB12" s="34"/>
      <c r="CC12" s="6"/>
      <c r="CD12" s="6"/>
      <c r="CE12" s="6"/>
    </row>
    <row r="13" spans="1:88" ht="46.15" customHeight="1" x14ac:dyDescent="0.2">
      <c r="A13" s="246">
        <v>3</v>
      </c>
      <c r="B13" s="247" t="s">
        <v>5586</v>
      </c>
      <c r="C13" s="246" t="s">
        <v>88</v>
      </c>
      <c r="D13" s="246" t="s">
        <v>5587</v>
      </c>
      <c r="E13" s="246" t="s">
        <v>1615</v>
      </c>
      <c r="F13" s="246">
        <v>700</v>
      </c>
      <c r="G13" s="246">
        <v>3</v>
      </c>
      <c r="H13" s="247" t="s">
        <v>5585</v>
      </c>
      <c r="I13" s="246" t="s">
        <v>88</v>
      </c>
      <c r="J13" s="246" t="s">
        <v>1616</v>
      </c>
      <c r="K13" s="246" t="s">
        <v>1615</v>
      </c>
      <c r="L13" s="246">
        <v>1.4</v>
      </c>
      <c r="M13" s="73" t="s">
        <v>843</v>
      </c>
      <c r="N13" s="161" t="s">
        <v>1633</v>
      </c>
      <c r="O13" s="24" t="s">
        <v>88</v>
      </c>
      <c r="P13" s="161" t="s">
        <v>156</v>
      </c>
      <c r="Q13" s="161" t="s">
        <v>6007</v>
      </c>
      <c r="R13" s="209">
        <v>1400</v>
      </c>
      <c r="S13" s="189">
        <v>1800</v>
      </c>
      <c r="T13" s="235">
        <v>1400</v>
      </c>
      <c r="U13" s="209"/>
      <c r="V13" s="209"/>
      <c r="W13" s="209"/>
      <c r="X13" s="235">
        <f t="shared" si="17"/>
        <v>1120</v>
      </c>
      <c r="Y13" s="209"/>
      <c r="Z13" s="209"/>
      <c r="AA13" s="209"/>
      <c r="AB13" s="235">
        <f>T13*70%</f>
        <v>979.99999999999989</v>
      </c>
      <c r="AC13" s="209"/>
      <c r="AD13" s="209"/>
      <c r="AE13" s="209"/>
      <c r="AF13" s="209"/>
      <c r="AG13" s="209"/>
      <c r="AH13" s="209"/>
      <c r="AI13" s="209"/>
      <c r="AJ13" s="209"/>
      <c r="AK13" s="225">
        <v>1800</v>
      </c>
      <c r="AL13" s="209">
        <f>ROUND(AK13*0.4,-1)</f>
        <v>720</v>
      </c>
      <c r="AM13" s="209">
        <f>ROUND(AK13*0.3,-1)</f>
        <v>540</v>
      </c>
      <c r="AN13" s="209">
        <f t="shared" si="4"/>
        <v>360</v>
      </c>
      <c r="AO13" s="251">
        <f t="shared" si="5"/>
        <v>1440</v>
      </c>
      <c r="AP13" s="209">
        <f>ROUND(AO13*0.4,-1)</f>
        <v>580</v>
      </c>
      <c r="AQ13" s="209">
        <f>ROUND(AO13*0.3,-1)</f>
        <v>430</v>
      </c>
      <c r="AR13" s="209">
        <f t="shared" si="8"/>
        <v>290</v>
      </c>
      <c r="AS13" s="251">
        <f>ROUND(AK13*70%,-1)</f>
        <v>1260</v>
      </c>
      <c r="AT13" s="209">
        <f>ROUND(AS13*0.4,-1)</f>
        <v>500</v>
      </c>
      <c r="AU13" s="209">
        <f>ROUND(AS13*0.3,-1)</f>
        <v>380</v>
      </c>
      <c r="AV13" s="209">
        <f t="shared" si="12"/>
        <v>250</v>
      </c>
      <c r="AW13" s="209"/>
      <c r="AX13" s="209"/>
      <c r="AY13" s="209"/>
      <c r="AZ13" s="209"/>
      <c r="BA13" s="209"/>
      <c r="BB13" s="209"/>
      <c r="BC13" s="209"/>
      <c r="BD13" s="209"/>
      <c r="BE13" s="209"/>
      <c r="BF13" s="209"/>
      <c r="BG13" s="209"/>
      <c r="BH13" s="209"/>
      <c r="BI13" s="209">
        <f t="shared" si="19"/>
        <v>1800</v>
      </c>
      <c r="BJ13" s="209">
        <f t="shared" si="19"/>
        <v>720</v>
      </c>
      <c r="BK13" s="209">
        <f t="shared" si="19"/>
        <v>540</v>
      </c>
      <c r="BL13" s="209">
        <f t="shared" si="19"/>
        <v>360</v>
      </c>
      <c r="BM13" s="209">
        <f t="shared" si="19"/>
        <v>1440</v>
      </c>
      <c r="BN13" s="209">
        <f t="shared" si="19"/>
        <v>580</v>
      </c>
      <c r="BO13" s="209">
        <f t="shared" si="19"/>
        <v>430</v>
      </c>
      <c r="BP13" s="209">
        <f t="shared" si="19"/>
        <v>290</v>
      </c>
      <c r="BQ13" s="209">
        <f t="shared" si="19"/>
        <v>1260</v>
      </c>
      <c r="BR13" s="209">
        <f t="shared" si="19"/>
        <v>500</v>
      </c>
      <c r="BS13" s="209">
        <f t="shared" si="19"/>
        <v>380</v>
      </c>
      <c r="BT13" s="209">
        <f t="shared" si="19"/>
        <v>250</v>
      </c>
      <c r="BU13" s="209">
        <f t="shared" si="20"/>
        <v>28.571428571428569</v>
      </c>
      <c r="BV13" s="209">
        <f t="shared" si="21"/>
        <v>28.571428571428569</v>
      </c>
      <c r="BW13" s="209">
        <f t="shared" si="22"/>
        <v>28.571428571428587</v>
      </c>
      <c r="BX13" s="209"/>
      <c r="BY13" s="209"/>
      <c r="BZ13" s="194"/>
      <c r="CA13" s="161" t="s">
        <v>6059</v>
      </c>
      <c r="CB13" s="34"/>
      <c r="CC13" s="6"/>
      <c r="CD13" s="6"/>
      <c r="CE13" s="6"/>
    </row>
    <row r="14" spans="1:88" ht="20.45" customHeight="1" x14ac:dyDescent="0.2">
      <c r="A14" s="494">
        <v>1</v>
      </c>
      <c r="B14" s="502" t="s">
        <v>5561</v>
      </c>
      <c r="C14" s="246" t="s">
        <v>86</v>
      </c>
      <c r="D14" s="249" t="s">
        <v>3148</v>
      </c>
      <c r="E14" s="249" t="s">
        <v>5562</v>
      </c>
      <c r="F14" s="246">
        <v>450</v>
      </c>
      <c r="G14" s="494">
        <v>1</v>
      </c>
      <c r="H14" s="502" t="s">
        <v>1597</v>
      </c>
      <c r="I14" s="246" t="s">
        <v>86</v>
      </c>
      <c r="J14" s="246" t="s">
        <v>3148</v>
      </c>
      <c r="K14" s="246" t="s">
        <v>1598</v>
      </c>
      <c r="L14" s="246">
        <v>700</v>
      </c>
      <c r="M14" s="503" t="s">
        <v>1647</v>
      </c>
      <c r="N14" s="431" t="s">
        <v>1597</v>
      </c>
      <c r="O14" s="24" t="s">
        <v>86</v>
      </c>
      <c r="P14" s="504" t="s">
        <v>6030</v>
      </c>
      <c r="Q14" s="504" t="s">
        <v>1602</v>
      </c>
      <c r="R14" s="495">
        <v>1100</v>
      </c>
      <c r="S14" s="500">
        <v>1500</v>
      </c>
      <c r="T14" s="501">
        <v>1100</v>
      </c>
      <c r="U14" s="495"/>
      <c r="V14" s="495"/>
      <c r="W14" s="495"/>
      <c r="X14" s="501">
        <f t="shared" si="17"/>
        <v>880</v>
      </c>
      <c r="Y14" s="495"/>
      <c r="Z14" s="495"/>
      <c r="AA14" s="495"/>
      <c r="AB14" s="501">
        <f>T14*70%</f>
        <v>770</v>
      </c>
      <c r="AC14" s="495"/>
      <c r="AD14" s="495"/>
      <c r="AE14" s="495"/>
      <c r="AF14" s="495"/>
      <c r="AG14" s="495"/>
      <c r="AH14" s="495"/>
      <c r="AI14" s="495"/>
      <c r="AJ14" s="495"/>
      <c r="AK14" s="583">
        <v>1500</v>
      </c>
      <c r="AL14" s="495">
        <f>ROUND(AK14*0.4,-1)</f>
        <v>600</v>
      </c>
      <c r="AM14" s="495">
        <f>ROUND(AK14*0.3,-1)</f>
        <v>450</v>
      </c>
      <c r="AN14" s="495">
        <f t="shared" si="4"/>
        <v>300</v>
      </c>
      <c r="AO14" s="499">
        <f t="shared" si="5"/>
        <v>1200</v>
      </c>
      <c r="AP14" s="495">
        <f>ROUND(AO14*0.4,-1)</f>
        <v>480</v>
      </c>
      <c r="AQ14" s="495">
        <f>ROUND(AO14*0.3,-1)</f>
        <v>360</v>
      </c>
      <c r="AR14" s="495">
        <f t="shared" si="8"/>
        <v>240</v>
      </c>
      <c r="AS14" s="499">
        <f>ROUND(AK14*70%,-1)</f>
        <v>1050</v>
      </c>
      <c r="AT14" s="495">
        <f>ROUND(AS14*0.4,-1)</f>
        <v>420</v>
      </c>
      <c r="AU14" s="495">
        <f>ROUND(AS14*0.3,-1)</f>
        <v>320</v>
      </c>
      <c r="AV14" s="495">
        <f t="shared" si="12"/>
        <v>210</v>
      </c>
      <c r="AW14" s="495">
        <f t="shared" ref="AW14:BH35" si="23">(AK14-T14)/T14*100</f>
        <v>36.363636363636367</v>
      </c>
      <c r="AX14" s="495" t="e">
        <f t="shared" si="23"/>
        <v>#DIV/0!</v>
      </c>
      <c r="AY14" s="495" t="e">
        <f t="shared" si="23"/>
        <v>#DIV/0!</v>
      </c>
      <c r="AZ14" s="495" t="e">
        <f t="shared" si="23"/>
        <v>#DIV/0!</v>
      </c>
      <c r="BA14" s="495">
        <f t="shared" si="23"/>
        <v>36.363636363636367</v>
      </c>
      <c r="BB14" s="495" t="e">
        <f t="shared" si="23"/>
        <v>#DIV/0!</v>
      </c>
      <c r="BC14" s="495" t="e">
        <f t="shared" si="23"/>
        <v>#DIV/0!</v>
      </c>
      <c r="BD14" s="495" t="e">
        <f t="shared" si="23"/>
        <v>#DIV/0!</v>
      </c>
      <c r="BE14" s="495">
        <f t="shared" si="23"/>
        <v>36.363636363636367</v>
      </c>
      <c r="BF14" s="495" t="e">
        <f t="shared" si="23"/>
        <v>#DIV/0!</v>
      </c>
      <c r="BG14" s="495" t="e">
        <f t="shared" si="23"/>
        <v>#DIV/0!</v>
      </c>
      <c r="BH14" s="495" t="e">
        <f t="shared" si="23"/>
        <v>#DIV/0!</v>
      </c>
      <c r="BI14" s="495">
        <f t="shared" si="19"/>
        <v>1500</v>
      </c>
      <c r="BJ14" s="495">
        <f t="shared" si="19"/>
        <v>600</v>
      </c>
      <c r="BK14" s="495">
        <f t="shared" si="19"/>
        <v>450</v>
      </c>
      <c r="BL14" s="495">
        <f t="shared" si="19"/>
        <v>300</v>
      </c>
      <c r="BM14" s="495">
        <f t="shared" si="19"/>
        <v>1200</v>
      </c>
      <c r="BN14" s="495">
        <f t="shared" si="19"/>
        <v>480</v>
      </c>
      <c r="BO14" s="495">
        <f t="shared" si="19"/>
        <v>360</v>
      </c>
      <c r="BP14" s="495">
        <f t="shared" si="19"/>
        <v>240</v>
      </c>
      <c r="BQ14" s="495">
        <f t="shared" si="19"/>
        <v>1050</v>
      </c>
      <c r="BR14" s="495">
        <f t="shared" si="19"/>
        <v>420</v>
      </c>
      <c r="BS14" s="495">
        <f t="shared" si="19"/>
        <v>320</v>
      </c>
      <c r="BT14" s="495">
        <f t="shared" si="19"/>
        <v>210</v>
      </c>
      <c r="BU14" s="495">
        <f t="shared" si="20"/>
        <v>36.363636363636367</v>
      </c>
      <c r="BV14" s="495">
        <f t="shared" si="21"/>
        <v>36.363636363636367</v>
      </c>
      <c r="BW14" s="495">
        <f t="shared" si="22"/>
        <v>36.363636363636367</v>
      </c>
      <c r="BX14" s="495"/>
      <c r="BY14" s="495"/>
      <c r="BZ14" s="496"/>
      <c r="CA14" s="476" t="s">
        <v>6006</v>
      </c>
      <c r="CB14" s="34"/>
      <c r="CC14" s="6"/>
      <c r="CD14" s="6"/>
      <c r="CE14" s="6"/>
    </row>
    <row r="15" spans="1:88" ht="15.6" customHeight="1" x14ac:dyDescent="0.2">
      <c r="A15" s="494"/>
      <c r="B15" s="502"/>
      <c r="C15" s="246"/>
      <c r="D15" s="249"/>
      <c r="E15" s="249"/>
      <c r="F15" s="246"/>
      <c r="G15" s="494"/>
      <c r="H15" s="502"/>
      <c r="I15" s="246" t="s">
        <v>88</v>
      </c>
      <c r="J15" s="246" t="s">
        <v>1598</v>
      </c>
      <c r="K15" s="246" t="s">
        <v>5569</v>
      </c>
      <c r="L15" s="246">
        <v>900</v>
      </c>
      <c r="M15" s="503"/>
      <c r="N15" s="431"/>
      <c r="O15" s="24"/>
      <c r="P15" s="504"/>
      <c r="Q15" s="504"/>
      <c r="R15" s="495"/>
      <c r="S15" s="500"/>
      <c r="T15" s="501"/>
      <c r="U15" s="495"/>
      <c r="V15" s="495"/>
      <c r="W15" s="495"/>
      <c r="X15" s="501">
        <f t="shared" si="17"/>
        <v>0</v>
      </c>
      <c r="Y15" s="495"/>
      <c r="Z15" s="495"/>
      <c r="AA15" s="495"/>
      <c r="AB15" s="501">
        <f t="shared" ref="AB15:AB25" si="24">T15*60%</f>
        <v>0</v>
      </c>
      <c r="AC15" s="495"/>
      <c r="AD15" s="495"/>
      <c r="AE15" s="495"/>
      <c r="AF15" s="495"/>
      <c r="AG15" s="495"/>
      <c r="AH15" s="495"/>
      <c r="AI15" s="495"/>
      <c r="AJ15" s="495"/>
      <c r="AK15" s="583"/>
      <c r="AL15" s="495">
        <f t="shared" si="2"/>
        <v>0</v>
      </c>
      <c r="AM15" s="495">
        <f t="shared" si="3"/>
        <v>0</v>
      </c>
      <c r="AN15" s="495">
        <f t="shared" si="4"/>
        <v>0</v>
      </c>
      <c r="AO15" s="499">
        <f t="shared" si="5"/>
        <v>0</v>
      </c>
      <c r="AP15" s="495">
        <f t="shared" si="6"/>
        <v>0</v>
      </c>
      <c r="AQ15" s="495">
        <f t="shared" si="7"/>
        <v>0</v>
      </c>
      <c r="AR15" s="495">
        <f t="shared" si="8"/>
        <v>0</v>
      </c>
      <c r="AS15" s="499">
        <f t="shared" ref="AS15:AS25" si="25">ROUND(AK15*60%,-1)</f>
        <v>0</v>
      </c>
      <c r="AT15" s="495">
        <f t="shared" si="10"/>
        <v>0</v>
      </c>
      <c r="AU15" s="495">
        <f t="shared" si="11"/>
        <v>0</v>
      </c>
      <c r="AV15" s="495">
        <f t="shared" si="12"/>
        <v>0</v>
      </c>
      <c r="AW15" s="495" t="e">
        <f t="shared" si="23"/>
        <v>#DIV/0!</v>
      </c>
      <c r="AX15" s="495" t="e">
        <f t="shared" si="23"/>
        <v>#DIV/0!</v>
      </c>
      <c r="AY15" s="495" t="e">
        <f t="shared" si="23"/>
        <v>#DIV/0!</v>
      </c>
      <c r="AZ15" s="495" t="e">
        <f t="shared" si="23"/>
        <v>#DIV/0!</v>
      </c>
      <c r="BA15" s="495" t="e">
        <f t="shared" si="23"/>
        <v>#DIV/0!</v>
      </c>
      <c r="BB15" s="495" t="e">
        <f t="shared" si="23"/>
        <v>#DIV/0!</v>
      </c>
      <c r="BC15" s="495" t="e">
        <f t="shared" si="23"/>
        <v>#DIV/0!</v>
      </c>
      <c r="BD15" s="495" t="e">
        <f t="shared" si="23"/>
        <v>#DIV/0!</v>
      </c>
      <c r="BE15" s="495" t="e">
        <f t="shared" si="23"/>
        <v>#DIV/0!</v>
      </c>
      <c r="BF15" s="495" t="e">
        <f t="shared" si="23"/>
        <v>#DIV/0!</v>
      </c>
      <c r="BG15" s="495" t="e">
        <f t="shared" si="23"/>
        <v>#DIV/0!</v>
      </c>
      <c r="BH15" s="495" t="e">
        <f t="shared" si="23"/>
        <v>#DIV/0!</v>
      </c>
      <c r="BI15" s="495">
        <f t="shared" si="19"/>
        <v>0</v>
      </c>
      <c r="BJ15" s="495">
        <f t="shared" si="19"/>
        <v>0</v>
      </c>
      <c r="BK15" s="495">
        <f t="shared" si="19"/>
        <v>0</v>
      </c>
      <c r="BL15" s="495">
        <f t="shared" si="19"/>
        <v>0</v>
      </c>
      <c r="BM15" s="495">
        <f t="shared" si="19"/>
        <v>0</v>
      </c>
      <c r="BN15" s="495">
        <f t="shared" si="19"/>
        <v>0</v>
      </c>
      <c r="BO15" s="495">
        <f t="shared" si="19"/>
        <v>0</v>
      </c>
      <c r="BP15" s="495">
        <f t="shared" si="19"/>
        <v>0</v>
      </c>
      <c r="BQ15" s="495">
        <f t="shared" si="19"/>
        <v>0</v>
      </c>
      <c r="BR15" s="495">
        <f t="shared" si="19"/>
        <v>0</v>
      </c>
      <c r="BS15" s="495">
        <f t="shared" si="19"/>
        <v>0</v>
      </c>
      <c r="BT15" s="495">
        <f t="shared" si="19"/>
        <v>0</v>
      </c>
      <c r="BU15" s="495" t="e">
        <f t="shared" si="20"/>
        <v>#DIV/0!</v>
      </c>
      <c r="BV15" s="495" t="e">
        <f t="shared" si="21"/>
        <v>#DIV/0!</v>
      </c>
      <c r="BW15" s="495" t="e">
        <f t="shared" si="22"/>
        <v>#DIV/0!</v>
      </c>
      <c r="BX15" s="495"/>
      <c r="BY15" s="495"/>
      <c r="BZ15" s="496"/>
      <c r="CA15" s="476"/>
      <c r="CB15" s="34"/>
      <c r="CC15" s="6"/>
      <c r="CD15" s="6"/>
      <c r="CE15" s="6"/>
    </row>
    <row r="16" spans="1:88" ht="16.899999999999999" customHeight="1" x14ac:dyDescent="0.2">
      <c r="A16" s="494"/>
      <c r="B16" s="502"/>
      <c r="C16" s="246" t="s">
        <v>88</v>
      </c>
      <c r="D16" s="249" t="s">
        <v>5562</v>
      </c>
      <c r="E16" s="249" t="s">
        <v>5563</v>
      </c>
      <c r="F16" s="246">
        <v>600</v>
      </c>
      <c r="G16" s="494"/>
      <c r="H16" s="502"/>
      <c r="I16" s="246" t="s">
        <v>88</v>
      </c>
      <c r="J16" s="246" t="s">
        <v>5569</v>
      </c>
      <c r="K16" s="246" t="s">
        <v>5570</v>
      </c>
      <c r="L16" s="248">
        <v>1.1000000000000001</v>
      </c>
      <c r="M16" s="503"/>
      <c r="N16" s="431"/>
      <c r="O16" s="24" t="s">
        <v>88</v>
      </c>
      <c r="P16" s="504"/>
      <c r="Q16" s="504"/>
      <c r="R16" s="495"/>
      <c r="S16" s="500"/>
      <c r="T16" s="501"/>
      <c r="U16" s="495"/>
      <c r="V16" s="495"/>
      <c r="W16" s="495"/>
      <c r="X16" s="501">
        <f t="shared" si="17"/>
        <v>0</v>
      </c>
      <c r="Y16" s="495"/>
      <c r="Z16" s="495"/>
      <c r="AA16" s="495"/>
      <c r="AB16" s="501">
        <f t="shared" si="24"/>
        <v>0</v>
      </c>
      <c r="AC16" s="495"/>
      <c r="AD16" s="495"/>
      <c r="AE16" s="495"/>
      <c r="AF16" s="495"/>
      <c r="AG16" s="495"/>
      <c r="AH16" s="495"/>
      <c r="AI16" s="495"/>
      <c r="AJ16" s="495"/>
      <c r="AK16" s="583"/>
      <c r="AL16" s="495">
        <f t="shared" si="2"/>
        <v>0</v>
      </c>
      <c r="AM16" s="495">
        <f>ROUND(AK16*0.4,-1)</f>
        <v>0</v>
      </c>
      <c r="AN16" s="495">
        <f>ROUND(AK16*0.2,-1)</f>
        <v>0</v>
      </c>
      <c r="AO16" s="499">
        <f>ROUND(AK16*80%,-1)</f>
        <v>0</v>
      </c>
      <c r="AP16" s="495">
        <f t="shared" si="6"/>
        <v>0</v>
      </c>
      <c r="AQ16" s="495">
        <f>ROUND(AO16*0.4,-1)</f>
        <v>0</v>
      </c>
      <c r="AR16" s="495">
        <f>ROUND(AO16*0.2,-1)</f>
        <v>0</v>
      </c>
      <c r="AS16" s="499">
        <f t="shared" si="25"/>
        <v>0</v>
      </c>
      <c r="AT16" s="495">
        <f t="shared" si="10"/>
        <v>0</v>
      </c>
      <c r="AU16" s="495">
        <f>ROUND(AS16*0.4,-1)</f>
        <v>0</v>
      </c>
      <c r="AV16" s="495">
        <f>ROUND(AS16*0.2,-1)</f>
        <v>0</v>
      </c>
      <c r="AW16" s="495" t="e">
        <f t="shared" si="23"/>
        <v>#DIV/0!</v>
      </c>
      <c r="AX16" s="495" t="e">
        <f t="shared" si="23"/>
        <v>#DIV/0!</v>
      </c>
      <c r="AY16" s="495" t="e">
        <f t="shared" si="23"/>
        <v>#DIV/0!</v>
      </c>
      <c r="AZ16" s="495" t="e">
        <f t="shared" si="23"/>
        <v>#DIV/0!</v>
      </c>
      <c r="BA16" s="495" t="e">
        <f t="shared" si="23"/>
        <v>#DIV/0!</v>
      </c>
      <c r="BB16" s="495" t="e">
        <f t="shared" si="23"/>
        <v>#DIV/0!</v>
      </c>
      <c r="BC16" s="495" t="e">
        <f t="shared" si="23"/>
        <v>#DIV/0!</v>
      </c>
      <c r="BD16" s="495" t="e">
        <f t="shared" si="23"/>
        <v>#DIV/0!</v>
      </c>
      <c r="BE16" s="495" t="e">
        <f t="shared" si="23"/>
        <v>#DIV/0!</v>
      </c>
      <c r="BF16" s="495" t="e">
        <f t="shared" si="23"/>
        <v>#DIV/0!</v>
      </c>
      <c r="BG16" s="495" t="e">
        <f t="shared" si="23"/>
        <v>#DIV/0!</v>
      </c>
      <c r="BH16" s="495" t="e">
        <f t="shared" si="23"/>
        <v>#DIV/0!</v>
      </c>
      <c r="BI16" s="495">
        <f t="shared" si="19"/>
        <v>0</v>
      </c>
      <c r="BJ16" s="495">
        <f t="shared" si="19"/>
        <v>0</v>
      </c>
      <c r="BK16" s="495">
        <f t="shared" si="19"/>
        <v>0</v>
      </c>
      <c r="BL16" s="495">
        <f t="shared" si="19"/>
        <v>0</v>
      </c>
      <c r="BM16" s="495">
        <f t="shared" si="19"/>
        <v>0</v>
      </c>
      <c r="BN16" s="495">
        <f t="shared" si="19"/>
        <v>0</v>
      </c>
      <c r="BO16" s="495">
        <f t="shared" si="19"/>
        <v>0</v>
      </c>
      <c r="BP16" s="495">
        <f t="shared" si="19"/>
        <v>0</v>
      </c>
      <c r="BQ16" s="495">
        <f t="shared" si="19"/>
        <v>0</v>
      </c>
      <c r="BR16" s="495">
        <f t="shared" si="19"/>
        <v>0</v>
      </c>
      <c r="BS16" s="495">
        <f t="shared" si="19"/>
        <v>0</v>
      </c>
      <c r="BT16" s="495">
        <f t="shared" si="19"/>
        <v>0</v>
      </c>
      <c r="BU16" s="495" t="e">
        <f t="shared" si="20"/>
        <v>#DIV/0!</v>
      </c>
      <c r="BV16" s="495" t="e">
        <f t="shared" si="21"/>
        <v>#DIV/0!</v>
      </c>
      <c r="BW16" s="495" t="e">
        <f t="shared" si="22"/>
        <v>#DIV/0!</v>
      </c>
      <c r="BX16" s="495"/>
      <c r="BY16" s="495"/>
      <c r="BZ16" s="496"/>
      <c r="CA16" s="476"/>
      <c r="CB16" s="34"/>
      <c r="CC16" s="6"/>
      <c r="CD16" s="6"/>
      <c r="CE16" s="6"/>
    </row>
    <row r="17" spans="1:85" ht="37.9" customHeight="1" x14ac:dyDescent="0.2">
      <c r="A17" s="246">
        <v>7</v>
      </c>
      <c r="B17" s="247" t="s">
        <v>5594</v>
      </c>
      <c r="C17" s="246" t="s">
        <v>86</v>
      </c>
      <c r="D17" s="246" t="s">
        <v>5590</v>
      </c>
      <c r="E17" s="246" t="s">
        <v>5564</v>
      </c>
      <c r="F17" s="246">
        <v>350</v>
      </c>
      <c r="G17" s="246">
        <v>7</v>
      </c>
      <c r="H17" s="247" t="s">
        <v>517</v>
      </c>
      <c r="I17" s="246" t="s">
        <v>86</v>
      </c>
      <c r="J17" s="246" t="s">
        <v>5590</v>
      </c>
      <c r="K17" s="246" t="s">
        <v>5564</v>
      </c>
      <c r="L17" s="246">
        <v>420</v>
      </c>
      <c r="M17" s="73" t="s">
        <v>1655</v>
      </c>
      <c r="N17" s="17" t="s">
        <v>517</v>
      </c>
      <c r="O17" s="24" t="s">
        <v>86</v>
      </c>
      <c r="P17" s="161" t="s">
        <v>1610</v>
      </c>
      <c r="Q17" s="161" t="s">
        <v>546</v>
      </c>
      <c r="R17" s="209">
        <v>420</v>
      </c>
      <c r="S17" s="189">
        <v>800</v>
      </c>
      <c r="T17" s="235">
        <v>420</v>
      </c>
      <c r="U17" s="209"/>
      <c r="V17" s="209"/>
      <c r="W17" s="209"/>
      <c r="X17" s="235">
        <f t="shared" si="17"/>
        <v>336</v>
      </c>
      <c r="Y17" s="209"/>
      <c r="Z17" s="209"/>
      <c r="AA17" s="209"/>
      <c r="AB17" s="235">
        <f>T17*70%</f>
        <v>294</v>
      </c>
      <c r="AC17" s="209"/>
      <c r="AD17" s="209"/>
      <c r="AE17" s="209"/>
      <c r="AF17" s="209"/>
      <c r="AG17" s="209"/>
      <c r="AH17" s="209"/>
      <c r="AI17" s="209"/>
      <c r="AJ17" s="209"/>
      <c r="AK17" s="225">
        <v>800</v>
      </c>
      <c r="AL17" s="209">
        <f>ROUND(AK17*0.4,-1)</f>
        <v>320</v>
      </c>
      <c r="AM17" s="209">
        <f>ROUND(AK17*0.3,-1)</f>
        <v>240</v>
      </c>
      <c r="AN17" s="209">
        <f t="shared" si="4"/>
        <v>160</v>
      </c>
      <c r="AO17" s="251">
        <f t="shared" si="5"/>
        <v>640</v>
      </c>
      <c r="AP17" s="209">
        <f>ROUND(AO17*0.4,-1)</f>
        <v>260</v>
      </c>
      <c r="AQ17" s="209">
        <f>ROUND(AO17*0.3,-1)</f>
        <v>190</v>
      </c>
      <c r="AR17" s="209">
        <f t="shared" si="8"/>
        <v>130</v>
      </c>
      <c r="AS17" s="251">
        <f>ROUND(AK17*70%,-1)</f>
        <v>560</v>
      </c>
      <c r="AT17" s="209">
        <f>ROUND(AS17*0.4,-1)</f>
        <v>220</v>
      </c>
      <c r="AU17" s="209">
        <f>ROUND(AS17*0.3,-1)</f>
        <v>170</v>
      </c>
      <c r="AV17" s="209">
        <f t="shared" si="12"/>
        <v>110</v>
      </c>
      <c r="AW17" s="209">
        <f t="shared" si="23"/>
        <v>90.476190476190482</v>
      </c>
      <c r="AX17" s="209" t="e">
        <f t="shared" si="23"/>
        <v>#DIV/0!</v>
      </c>
      <c r="AY17" s="209" t="e">
        <f t="shared" si="23"/>
        <v>#DIV/0!</v>
      </c>
      <c r="AZ17" s="209" t="e">
        <f t="shared" si="23"/>
        <v>#DIV/0!</v>
      </c>
      <c r="BA17" s="209">
        <f t="shared" si="23"/>
        <v>90.476190476190482</v>
      </c>
      <c r="BB17" s="209" t="e">
        <f t="shared" si="23"/>
        <v>#DIV/0!</v>
      </c>
      <c r="BC17" s="209" t="e">
        <f t="shared" si="23"/>
        <v>#DIV/0!</v>
      </c>
      <c r="BD17" s="209" t="e">
        <f t="shared" si="23"/>
        <v>#DIV/0!</v>
      </c>
      <c r="BE17" s="209">
        <f t="shared" si="23"/>
        <v>90.476190476190482</v>
      </c>
      <c r="BF17" s="209" t="e">
        <f t="shared" si="23"/>
        <v>#DIV/0!</v>
      </c>
      <c r="BG17" s="209" t="e">
        <f t="shared" si="23"/>
        <v>#DIV/0!</v>
      </c>
      <c r="BH17" s="209" t="e">
        <f t="shared" si="23"/>
        <v>#DIV/0!</v>
      </c>
      <c r="BI17" s="209">
        <f t="shared" si="19"/>
        <v>800</v>
      </c>
      <c r="BJ17" s="209">
        <f t="shared" si="19"/>
        <v>320</v>
      </c>
      <c r="BK17" s="209">
        <f t="shared" si="19"/>
        <v>240</v>
      </c>
      <c r="BL17" s="209">
        <f t="shared" si="19"/>
        <v>160</v>
      </c>
      <c r="BM17" s="209">
        <f t="shared" si="19"/>
        <v>640</v>
      </c>
      <c r="BN17" s="209">
        <f t="shared" si="19"/>
        <v>260</v>
      </c>
      <c r="BO17" s="209">
        <f t="shared" si="19"/>
        <v>190</v>
      </c>
      <c r="BP17" s="209">
        <f t="shared" si="19"/>
        <v>130</v>
      </c>
      <c r="BQ17" s="209">
        <f t="shared" si="19"/>
        <v>560</v>
      </c>
      <c r="BR17" s="209">
        <f t="shared" si="19"/>
        <v>220</v>
      </c>
      <c r="BS17" s="209">
        <f t="shared" si="19"/>
        <v>170</v>
      </c>
      <c r="BT17" s="209">
        <f t="shared" si="19"/>
        <v>110</v>
      </c>
      <c r="BU17" s="209">
        <f t="shared" si="20"/>
        <v>90.476190476190482</v>
      </c>
      <c r="BV17" s="209">
        <f t="shared" si="21"/>
        <v>90.476190476190482</v>
      </c>
      <c r="BW17" s="209">
        <f t="shared" si="22"/>
        <v>90.476190476190482</v>
      </c>
      <c r="BX17" s="209"/>
      <c r="BY17" s="209"/>
      <c r="BZ17" s="194"/>
      <c r="CA17" s="161" t="s">
        <v>6016</v>
      </c>
      <c r="CB17" s="34"/>
      <c r="CC17" s="6"/>
      <c r="CD17" s="6"/>
      <c r="CE17" s="6"/>
    </row>
    <row r="18" spans="1:85" s="165" customFormat="1" ht="56.25" x14ac:dyDescent="0.2">
      <c r="M18" s="503" t="s">
        <v>6061</v>
      </c>
      <c r="N18" s="476" t="s">
        <v>6018</v>
      </c>
      <c r="O18" s="160"/>
      <c r="P18" s="161" t="s">
        <v>6019</v>
      </c>
      <c r="Q18" s="161" t="s">
        <v>1562</v>
      </c>
      <c r="R18" s="210"/>
      <c r="S18" s="190">
        <v>1500</v>
      </c>
      <c r="T18" s="236"/>
      <c r="U18" s="210"/>
      <c r="V18" s="210"/>
      <c r="W18" s="210"/>
      <c r="X18" s="236">
        <f t="shared" si="17"/>
        <v>0</v>
      </c>
      <c r="Y18" s="210"/>
      <c r="Z18" s="210"/>
      <c r="AA18" s="210"/>
      <c r="AB18" s="236">
        <f>T18*70%</f>
        <v>0</v>
      </c>
      <c r="AC18" s="210"/>
      <c r="AD18" s="210"/>
      <c r="AE18" s="210"/>
      <c r="AF18" s="210"/>
      <c r="AG18" s="210"/>
      <c r="AH18" s="210"/>
      <c r="AI18" s="210"/>
      <c r="AJ18" s="210"/>
      <c r="AK18" s="226">
        <v>1500</v>
      </c>
      <c r="AL18" s="210">
        <f>ROUND(AK18*0.4,-1)</f>
        <v>600</v>
      </c>
      <c r="AM18" s="210">
        <f>ROUND(AK18*0.3,-1)</f>
        <v>450</v>
      </c>
      <c r="AN18" s="210">
        <f t="shared" si="4"/>
        <v>300</v>
      </c>
      <c r="AO18" s="252">
        <f t="shared" si="5"/>
        <v>1200</v>
      </c>
      <c r="AP18" s="210">
        <f>ROUND(AO18*0.4,-1)</f>
        <v>480</v>
      </c>
      <c r="AQ18" s="210">
        <f>ROUND(AO18*0.3,-1)</f>
        <v>360</v>
      </c>
      <c r="AR18" s="210">
        <f t="shared" si="8"/>
        <v>240</v>
      </c>
      <c r="AS18" s="252">
        <f>ROUND(AK18*70%,-1)</f>
        <v>1050</v>
      </c>
      <c r="AT18" s="210">
        <f>ROUND(AS18*0.4,-1)</f>
        <v>420</v>
      </c>
      <c r="AU18" s="210">
        <f>ROUND(AS18*0.3,-1)</f>
        <v>320</v>
      </c>
      <c r="AV18" s="210">
        <f t="shared" si="12"/>
        <v>210</v>
      </c>
      <c r="AW18" s="210" t="e">
        <f t="shared" si="23"/>
        <v>#DIV/0!</v>
      </c>
      <c r="AX18" s="210" t="e">
        <f t="shared" si="23"/>
        <v>#DIV/0!</v>
      </c>
      <c r="AY18" s="210" t="e">
        <f t="shared" si="23"/>
        <v>#DIV/0!</v>
      </c>
      <c r="AZ18" s="210" t="e">
        <f t="shared" si="23"/>
        <v>#DIV/0!</v>
      </c>
      <c r="BA18" s="210" t="e">
        <f t="shared" si="23"/>
        <v>#DIV/0!</v>
      </c>
      <c r="BB18" s="210" t="e">
        <f t="shared" si="23"/>
        <v>#DIV/0!</v>
      </c>
      <c r="BC18" s="210" t="e">
        <f t="shared" si="23"/>
        <v>#DIV/0!</v>
      </c>
      <c r="BD18" s="210" t="e">
        <f t="shared" si="23"/>
        <v>#DIV/0!</v>
      </c>
      <c r="BE18" s="210" t="e">
        <f t="shared" si="23"/>
        <v>#DIV/0!</v>
      </c>
      <c r="BF18" s="210" t="e">
        <f t="shared" si="23"/>
        <v>#DIV/0!</v>
      </c>
      <c r="BG18" s="210" t="e">
        <f t="shared" si="23"/>
        <v>#DIV/0!</v>
      </c>
      <c r="BH18" s="210" t="e">
        <f t="shared" si="23"/>
        <v>#DIV/0!</v>
      </c>
      <c r="BI18" s="210">
        <f t="shared" si="19"/>
        <v>1500</v>
      </c>
      <c r="BJ18" s="210">
        <f t="shared" si="19"/>
        <v>600</v>
      </c>
      <c r="BK18" s="210">
        <f t="shared" si="19"/>
        <v>450</v>
      </c>
      <c r="BL18" s="210">
        <f t="shared" si="19"/>
        <v>300</v>
      </c>
      <c r="BM18" s="210">
        <f t="shared" si="19"/>
        <v>1200</v>
      </c>
      <c r="BN18" s="210">
        <f t="shared" si="19"/>
        <v>480</v>
      </c>
      <c r="BO18" s="210">
        <f t="shared" si="19"/>
        <v>360</v>
      </c>
      <c r="BP18" s="210">
        <f t="shared" si="19"/>
        <v>240</v>
      </c>
      <c r="BQ18" s="210">
        <f t="shared" si="19"/>
        <v>1050</v>
      </c>
      <c r="BR18" s="210">
        <f t="shared" si="19"/>
        <v>420</v>
      </c>
      <c r="BS18" s="210">
        <f t="shared" si="19"/>
        <v>320</v>
      </c>
      <c r="BT18" s="210">
        <f t="shared" si="19"/>
        <v>210</v>
      </c>
      <c r="BU18" s="210" t="e">
        <f t="shared" si="20"/>
        <v>#DIV/0!</v>
      </c>
      <c r="BV18" s="210" t="e">
        <f t="shared" si="21"/>
        <v>#DIV/0!</v>
      </c>
      <c r="BW18" s="210" t="e">
        <f t="shared" si="22"/>
        <v>#DIV/0!</v>
      </c>
      <c r="BX18" s="210"/>
      <c r="BY18" s="210"/>
      <c r="BZ18" s="195"/>
      <c r="CA18" s="228" t="s">
        <v>6060</v>
      </c>
      <c r="CB18" s="166"/>
      <c r="CC18" s="166"/>
      <c r="CD18" s="166"/>
      <c r="CE18" s="166"/>
    </row>
    <row r="19" spans="1:85" s="165" customFormat="1" ht="57.6" customHeight="1" x14ac:dyDescent="0.2">
      <c r="M19" s="503"/>
      <c r="N19" s="476"/>
      <c r="O19" s="162"/>
      <c r="P19" s="161" t="s">
        <v>1562</v>
      </c>
      <c r="Q19" s="161" t="s">
        <v>1600</v>
      </c>
      <c r="R19" s="210"/>
      <c r="S19" s="190">
        <v>1300</v>
      </c>
      <c r="T19" s="236"/>
      <c r="U19" s="210"/>
      <c r="V19" s="210"/>
      <c r="W19" s="210"/>
      <c r="X19" s="236">
        <f t="shared" si="17"/>
        <v>0</v>
      </c>
      <c r="Y19" s="210"/>
      <c r="Z19" s="210"/>
      <c r="AA19" s="210"/>
      <c r="AB19" s="236">
        <f>T19*70%</f>
        <v>0</v>
      </c>
      <c r="AC19" s="210"/>
      <c r="AD19" s="210"/>
      <c r="AE19" s="210"/>
      <c r="AF19" s="210"/>
      <c r="AG19" s="210"/>
      <c r="AH19" s="210"/>
      <c r="AI19" s="210"/>
      <c r="AJ19" s="210"/>
      <c r="AK19" s="226">
        <v>1300</v>
      </c>
      <c r="AL19" s="210">
        <f>ROUND(AK19*0.4,-1)</f>
        <v>520</v>
      </c>
      <c r="AM19" s="210">
        <f>ROUND(AK19*0.3,-1)</f>
        <v>390</v>
      </c>
      <c r="AN19" s="210">
        <f t="shared" si="4"/>
        <v>260</v>
      </c>
      <c r="AO19" s="252">
        <f t="shared" si="5"/>
        <v>1040</v>
      </c>
      <c r="AP19" s="210">
        <f>ROUND(AO19*0.4,-1)</f>
        <v>420</v>
      </c>
      <c r="AQ19" s="210">
        <f>ROUND(AO19*0.3,-1)</f>
        <v>310</v>
      </c>
      <c r="AR19" s="210">
        <f t="shared" si="8"/>
        <v>210</v>
      </c>
      <c r="AS19" s="252">
        <f>ROUND(AK19*70%,-1)</f>
        <v>910</v>
      </c>
      <c r="AT19" s="210">
        <f>ROUND(AS19*0.4,-1)</f>
        <v>360</v>
      </c>
      <c r="AU19" s="210">
        <f>ROUND(AS19*0.3,-1)</f>
        <v>270</v>
      </c>
      <c r="AV19" s="210">
        <f t="shared" si="12"/>
        <v>180</v>
      </c>
      <c r="AW19" s="210" t="e">
        <f t="shared" si="23"/>
        <v>#DIV/0!</v>
      </c>
      <c r="AX19" s="210" t="e">
        <f t="shared" si="23"/>
        <v>#DIV/0!</v>
      </c>
      <c r="AY19" s="210" t="e">
        <f t="shared" si="23"/>
        <v>#DIV/0!</v>
      </c>
      <c r="AZ19" s="210" t="e">
        <f t="shared" si="23"/>
        <v>#DIV/0!</v>
      </c>
      <c r="BA19" s="210" t="e">
        <f t="shared" si="23"/>
        <v>#DIV/0!</v>
      </c>
      <c r="BB19" s="210" t="e">
        <f t="shared" si="23"/>
        <v>#DIV/0!</v>
      </c>
      <c r="BC19" s="210" t="e">
        <f t="shared" si="23"/>
        <v>#DIV/0!</v>
      </c>
      <c r="BD19" s="210" t="e">
        <f t="shared" si="23"/>
        <v>#DIV/0!</v>
      </c>
      <c r="BE19" s="210" t="e">
        <f t="shared" si="23"/>
        <v>#DIV/0!</v>
      </c>
      <c r="BF19" s="210" t="e">
        <f t="shared" si="23"/>
        <v>#DIV/0!</v>
      </c>
      <c r="BG19" s="210" t="e">
        <f t="shared" si="23"/>
        <v>#DIV/0!</v>
      </c>
      <c r="BH19" s="210" t="e">
        <f t="shared" si="23"/>
        <v>#DIV/0!</v>
      </c>
      <c r="BI19" s="210">
        <f t="shared" si="19"/>
        <v>1300</v>
      </c>
      <c r="BJ19" s="210">
        <f t="shared" si="19"/>
        <v>520</v>
      </c>
      <c r="BK19" s="210">
        <f t="shared" si="19"/>
        <v>390</v>
      </c>
      <c r="BL19" s="210">
        <f t="shared" si="19"/>
        <v>260</v>
      </c>
      <c r="BM19" s="210">
        <f t="shared" si="19"/>
        <v>1040</v>
      </c>
      <c r="BN19" s="210">
        <f t="shared" si="19"/>
        <v>420</v>
      </c>
      <c r="BO19" s="210">
        <f t="shared" si="19"/>
        <v>310</v>
      </c>
      <c r="BP19" s="210">
        <f t="shared" si="19"/>
        <v>210</v>
      </c>
      <c r="BQ19" s="210">
        <f t="shared" si="19"/>
        <v>910</v>
      </c>
      <c r="BR19" s="210">
        <f t="shared" si="19"/>
        <v>360</v>
      </c>
      <c r="BS19" s="210">
        <f t="shared" si="19"/>
        <v>270</v>
      </c>
      <c r="BT19" s="210">
        <f t="shared" si="19"/>
        <v>180</v>
      </c>
      <c r="BU19" s="210" t="e">
        <f t="shared" si="20"/>
        <v>#DIV/0!</v>
      </c>
      <c r="BV19" s="210" t="e">
        <f t="shared" si="21"/>
        <v>#DIV/0!</v>
      </c>
      <c r="BW19" s="210" t="e">
        <f t="shared" si="22"/>
        <v>#DIV/0!</v>
      </c>
      <c r="BX19" s="210"/>
      <c r="BY19" s="210"/>
      <c r="BZ19" s="195"/>
      <c r="CA19" s="228" t="s">
        <v>6060</v>
      </c>
      <c r="CB19" s="166"/>
      <c r="CC19" s="166"/>
      <c r="CD19" s="166"/>
      <c r="CE19" s="166"/>
    </row>
    <row r="20" spans="1:85" ht="14.45" customHeight="1" x14ac:dyDescent="0.2">
      <c r="A20" s="494">
        <v>4</v>
      </c>
      <c r="B20" s="502" t="s">
        <v>5567</v>
      </c>
      <c r="C20" s="246" t="s">
        <v>88</v>
      </c>
      <c r="D20" s="246" t="s">
        <v>1601</v>
      </c>
      <c r="E20" s="246" t="s">
        <v>5562</v>
      </c>
      <c r="F20" s="246">
        <v>600</v>
      </c>
      <c r="G20" s="494">
        <v>4</v>
      </c>
      <c r="H20" s="502" t="s">
        <v>1600</v>
      </c>
      <c r="I20" s="246" t="s">
        <v>88</v>
      </c>
      <c r="J20" s="246" t="s">
        <v>1601</v>
      </c>
      <c r="K20" s="246" t="s">
        <v>5569</v>
      </c>
      <c r="L20" s="248">
        <v>1.3</v>
      </c>
      <c r="M20" s="503" t="s">
        <v>6062</v>
      </c>
      <c r="N20" s="431" t="s">
        <v>1600</v>
      </c>
      <c r="O20" s="24" t="s">
        <v>88</v>
      </c>
      <c r="P20" s="476" t="s">
        <v>1565</v>
      </c>
      <c r="Q20" s="476" t="s">
        <v>1602</v>
      </c>
      <c r="R20" s="495">
        <v>1300</v>
      </c>
      <c r="S20" s="500">
        <v>1500</v>
      </c>
      <c r="T20" s="501">
        <v>1300</v>
      </c>
      <c r="U20" s="495"/>
      <c r="V20" s="495"/>
      <c r="W20" s="495"/>
      <c r="X20" s="501">
        <f t="shared" si="17"/>
        <v>1040</v>
      </c>
      <c r="Y20" s="495"/>
      <c r="Z20" s="495"/>
      <c r="AA20" s="495"/>
      <c r="AB20" s="501">
        <f>T20*70%</f>
        <v>909.99999999999989</v>
      </c>
      <c r="AC20" s="495"/>
      <c r="AD20" s="495"/>
      <c r="AE20" s="495"/>
      <c r="AF20" s="495"/>
      <c r="AG20" s="495"/>
      <c r="AH20" s="495"/>
      <c r="AI20" s="495"/>
      <c r="AJ20" s="495"/>
      <c r="AK20" s="583">
        <v>1500</v>
      </c>
      <c r="AL20" s="495">
        <f>ROUND(AK20*0.4,-1)</f>
        <v>600</v>
      </c>
      <c r="AM20" s="495">
        <f>ROUND(AK20*0.3,-1)</f>
        <v>450</v>
      </c>
      <c r="AN20" s="495">
        <f t="shared" si="4"/>
        <v>300</v>
      </c>
      <c r="AO20" s="499">
        <f t="shared" si="5"/>
        <v>1200</v>
      </c>
      <c r="AP20" s="495">
        <f>ROUND(AO20*0.4,-1)</f>
        <v>480</v>
      </c>
      <c r="AQ20" s="495">
        <f>ROUND(AO20*0.3,-1)</f>
        <v>360</v>
      </c>
      <c r="AR20" s="495">
        <f t="shared" si="8"/>
        <v>240</v>
      </c>
      <c r="AS20" s="499">
        <f>ROUND(AK20*70%,-1)</f>
        <v>1050</v>
      </c>
      <c r="AT20" s="495">
        <f>ROUND(AS20*0.4,-1)</f>
        <v>420</v>
      </c>
      <c r="AU20" s="495">
        <f>ROUND(AS20*0.3,-1)</f>
        <v>320</v>
      </c>
      <c r="AV20" s="495">
        <f t="shared" si="12"/>
        <v>210</v>
      </c>
      <c r="AW20" s="495">
        <f t="shared" si="23"/>
        <v>15.384615384615385</v>
      </c>
      <c r="AX20" s="495" t="e">
        <f t="shared" si="23"/>
        <v>#DIV/0!</v>
      </c>
      <c r="AY20" s="495" t="e">
        <f t="shared" si="23"/>
        <v>#DIV/0!</v>
      </c>
      <c r="AZ20" s="495" t="e">
        <f t="shared" si="23"/>
        <v>#DIV/0!</v>
      </c>
      <c r="BA20" s="495">
        <f t="shared" si="23"/>
        <v>15.384615384615385</v>
      </c>
      <c r="BB20" s="495" t="e">
        <f t="shared" si="23"/>
        <v>#DIV/0!</v>
      </c>
      <c r="BC20" s="495" t="e">
        <f t="shared" si="23"/>
        <v>#DIV/0!</v>
      </c>
      <c r="BD20" s="495" t="e">
        <f t="shared" si="23"/>
        <v>#DIV/0!</v>
      </c>
      <c r="BE20" s="495">
        <f t="shared" si="23"/>
        <v>15.384615384615399</v>
      </c>
      <c r="BF20" s="495" t="e">
        <f t="shared" si="23"/>
        <v>#DIV/0!</v>
      </c>
      <c r="BG20" s="495" t="e">
        <f t="shared" si="23"/>
        <v>#DIV/0!</v>
      </c>
      <c r="BH20" s="495" t="e">
        <f t="shared" si="23"/>
        <v>#DIV/0!</v>
      </c>
      <c r="BI20" s="495">
        <f t="shared" si="19"/>
        <v>1500</v>
      </c>
      <c r="BJ20" s="495">
        <f t="shared" si="19"/>
        <v>600</v>
      </c>
      <c r="BK20" s="495">
        <f t="shared" si="19"/>
        <v>450</v>
      </c>
      <c r="BL20" s="495">
        <f t="shared" si="19"/>
        <v>300</v>
      </c>
      <c r="BM20" s="495">
        <f t="shared" si="19"/>
        <v>1200</v>
      </c>
      <c r="BN20" s="495">
        <f t="shared" si="19"/>
        <v>480</v>
      </c>
      <c r="BO20" s="495">
        <f t="shared" si="19"/>
        <v>360</v>
      </c>
      <c r="BP20" s="495">
        <f t="shared" si="19"/>
        <v>240</v>
      </c>
      <c r="BQ20" s="495">
        <f t="shared" si="19"/>
        <v>1050</v>
      </c>
      <c r="BR20" s="495">
        <f t="shared" si="19"/>
        <v>420</v>
      </c>
      <c r="BS20" s="495">
        <f t="shared" si="19"/>
        <v>320</v>
      </c>
      <c r="BT20" s="495">
        <f t="shared" si="19"/>
        <v>210</v>
      </c>
      <c r="BU20" s="495">
        <f t="shared" si="20"/>
        <v>15.384615384615385</v>
      </c>
      <c r="BV20" s="495">
        <f t="shared" si="21"/>
        <v>15.384615384615385</v>
      </c>
      <c r="BW20" s="495">
        <f t="shared" si="22"/>
        <v>15.384615384615399</v>
      </c>
      <c r="BX20" s="495"/>
      <c r="BY20" s="495"/>
      <c r="BZ20" s="496"/>
      <c r="CA20" s="476" t="s">
        <v>6006</v>
      </c>
      <c r="CB20" s="34"/>
      <c r="CC20" s="6"/>
      <c r="CD20" s="6"/>
      <c r="CE20" s="6"/>
    </row>
    <row r="21" spans="1:85" ht="17.45" customHeight="1" x14ac:dyDescent="0.2">
      <c r="A21" s="494"/>
      <c r="B21" s="502"/>
      <c r="C21" s="246"/>
      <c r="D21" s="246"/>
      <c r="E21" s="246"/>
      <c r="F21" s="246"/>
      <c r="G21" s="494"/>
      <c r="H21" s="502"/>
      <c r="I21" s="246" t="s">
        <v>88</v>
      </c>
      <c r="J21" s="246" t="s">
        <v>5569</v>
      </c>
      <c r="K21" s="246" t="s">
        <v>1598</v>
      </c>
      <c r="L21" s="248">
        <v>1</v>
      </c>
      <c r="M21" s="503"/>
      <c r="N21" s="431"/>
      <c r="O21" s="24"/>
      <c r="P21" s="476"/>
      <c r="Q21" s="476"/>
      <c r="R21" s="495"/>
      <c r="S21" s="500"/>
      <c r="T21" s="501"/>
      <c r="U21" s="495"/>
      <c r="V21" s="495"/>
      <c r="W21" s="495"/>
      <c r="X21" s="501">
        <f t="shared" si="17"/>
        <v>0</v>
      </c>
      <c r="Y21" s="495"/>
      <c r="Z21" s="495"/>
      <c r="AA21" s="495"/>
      <c r="AB21" s="501">
        <f t="shared" si="24"/>
        <v>0</v>
      </c>
      <c r="AC21" s="495"/>
      <c r="AD21" s="495"/>
      <c r="AE21" s="495"/>
      <c r="AF21" s="495"/>
      <c r="AG21" s="495"/>
      <c r="AH21" s="495"/>
      <c r="AI21" s="495"/>
      <c r="AJ21" s="495"/>
      <c r="AK21" s="583"/>
      <c r="AL21" s="495">
        <f t="shared" si="2"/>
        <v>0</v>
      </c>
      <c r="AM21" s="495">
        <f t="shared" si="3"/>
        <v>0</v>
      </c>
      <c r="AN21" s="495">
        <f t="shared" si="4"/>
        <v>0</v>
      </c>
      <c r="AO21" s="499">
        <f t="shared" si="5"/>
        <v>0</v>
      </c>
      <c r="AP21" s="495">
        <f t="shared" si="6"/>
        <v>0</v>
      </c>
      <c r="AQ21" s="495">
        <f t="shared" si="7"/>
        <v>0</v>
      </c>
      <c r="AR21" s="495">
        <f t="shared" si="8"/>
        <v>0</v>
      </c>
      <c r="AS21" s="499">
        <f t="shared" si="25"/>
        <v>0</v>
      </c>
      <c r="AT21" s="495">
        <f t="shared" si="10"/>
        <v>0</v>
      </c>
      <c r="AU21" s="495">
        <f t="shared" si="11"/>
        <v>0</v>
      </c>
      <c r="AV21" s="495">
        <f t="shared" si="12"/>
        <v>0</v>
      </c>
      <c r="AW21" s="495" t="e">
        <f t="shared" si="23"/>
        <v>#DIV/0!</v>
      </c>
      <c r="AX21" s="495" t="e">
        <f t="shared" si="23"/>
        <v>#DIV/0!</v>
      </c>
      <c r="AY21" s="495" t="e">
        <f t="shared" si="23"/>
        <v>#DIV/0!</v>
      </c>
      <c r="AZ21" s="495" t="e">
        <f t="shared" si="23"/>
        <v>#DIV/0!</v>
      </c>
      <c r="BA21" s="495" t="e">
        <f t="shared" si="23"/>
        <v>#DIV/0!</v>
      </c>
      <c r="BB21" s="495" t="e">
        <f t="shared" si="23"/>
        <v>#DIV/0!</v>
      </c>
      <c r="BC21" s="495" t="e">
        <f t="shared" si="23"/>
        <v>#DIV/0!</v>
      </c>
      <c r="BD21" s="495" t="e">
        <f t="shared" si="23"/>
        <v>#DIV/0!</v>
      </c>
      <c r="BE21" s="495" t="e">
        <f t="shared" si="23"/>
        <v>#DIV/0!</v>
      </c>
      <c r="BF21" s="495" t="e">
        <f t="shared" si="23"/>
        <v>#DIV/0!</v>
      </c>
      <c r="BG21" s="495" t="e">
        <f t="shared" si="23"/>
        <v>#DIV/0!</v>
      </c>
      <c r="BH21" s="495" t="e">
        <f t="shared" si="23"/>
        <v>#DIV/0!</v>
      </c>
      <c r="BI21" s="495">
        <f t="shared" si="19"/>
        <v>0</v>
      </c>
      <c r="BJ21" s="495">
        <f t="shared" si="19"/>
        <v>0</v>
      </c>
      <c r="BK21" s="495">
        <f t="shared" si="19"/>
        <v>0</v>
      </c>
      <c r="BL21" s="495">
        <f t="shared" si="19"/>
        <v>0</v>
      </c>
      <c r="BM21" s="495">
        <f t="shared" si="19"/>
        <v>0</v>
      </c>
      <c r="BN21" s="495">
        <f t="shared" si="19"/>
        <v>0</v>
      </c>
      <c r="BO21" s="495">
        <f t="shared" si="19"/>
        <v>0</v>
      </c>
      <c r="BP21" s="495">
        <f t="shared" si="19"/>
        <v>0</v>
      </c>
      <c r="BQ21" s="495">
        <f t="shared" si="19"/>
        <v>0</v>
      </c>
      <c r="BR21" s="495">
        <f t="shared" si="19"/>
        <v>0</v>
      </c>
      <c r="BS21" s="495">
        <f t="shared" si="19"/>
        <v>0</v>
      </c>
      <c r="BT21" s="495">
        <f t="shared" si="19"/>
        <v>0</v>
      </c>
      <c r="BU21" s="495" t="e">
        <f t="shared" si="20"/>
        <v>#DIV/0!</v>
      </c>
      <c r="BV21" s="495" t="e">
        <f t="shared" si="21"/>
        <v>#DIV/0!</v>
      </c>
      <c r="BW21" s="495" t="e">
        <f t="shared" si="22"/>
        <v>#DIV/0!</v>
      </c>
      <c r="BX21" s="495"/>
      <c r="BY21" s="495"/>
      <c r="BZ21" s="496"/>
      <c r="CA21" s="476"/>
      <c r="CB21" s="34"/>
      <c r="CC21" s="6"/>
      <c r="CD21" s="6"/>
      <c r="CE21" s="6"/>
    </row>
    <row r="22" spans="1:85" ht="17.45" customHeight="1" x14ac:dyDescent="0.2">
      <c r="A22" s="494"/>
      <c r="B22" s="502"/>
      <c r="C22" s="246" t="s">
        <v>86</v>
      </c>
      <c r="D22" s="246" t="s">
        <v>5562</v>
      </c>
      <c r="E22" s="246" t="s">
        <v>1602</v>
      </c>
      <c r="F22" s="246">
        <v>450</v>
      </c>
      <c r="G22" s="494"/>
      <c r="H22" s="502"/>
      <c r="I22" s="246" t="s">
        <v>86</v>
      </c>
      <c r="J22" s="246" t="s">
        <v>1598</v>
      </c>
      <c r="K22" s="246" t="s">
        <v>1602</v>
      </c>
      <c r="L22" s="246">
        <v>700</v>
      </c>
      <c r="M22" s="503"/>
      <c r="N22" s="431"/>
      <c r="O22" s="24" t="s">
        <v>86</v>
      </c>
      <c r="P22" s="476"/>
      <c r="Q22" s="476"/>
      <c r="R22" s="495"/>
      <c r="S22" s="500"/>
      <c r="T22" s="501"/>
      <c r="U22" s="495"/>
      <c r="V22" s="495"/>
      <c r="W22" s="495"/>
      <c r="X22" s="501">
        <f t="shared" si="17"/>
        <v>0</v>
      </c>
      <c r="Y22" s="495"/>
      <c r="Z22" s="495"/>
      <c r="AA22" s="495"/>
      <c r="AB22" s="501">
        <f t="shared" si="24"/>
        <v>0</v>
      </c>
      <c r="AC22" s="495"/>
      <c r="AD22" s="495"/>
      <c r="AE22" s="495"/>
      <c r="AF22" s="495"/>
      <c r="AG22" s="495"/>
      <c r="AH22" s="495"/>
      <c r="AI22" s="495"/>
      <c r="AJ22" s="495"/>
      <c r="AK22" s="583"/>
      <c r="AL22" s="495">
        <f t="shared" si="2"/>
        <v>0</v>
      </c>
      <c r="AM22" s="495">
        <f t="shared" si="3"/>
        <v>0</v>
      </c>
      <c r="AN22" s="495">
        <f t="shared" si="4"/>
        <v>0</v>
      </c>
      <c r="AO22" s="499">
        <f t="shared" si="5"/>
        <v>0</v>
      </c>
      <c r="AP22" s="495">
        <f t="shared" si="6"/>
        <v>0</v>
      </c>
      <c r="AQ22" s="495">
        <f t="shared" si="7"/>
        <v>0</v>
      </c>
      <c r="AR22" s="495">
        <f t="shared" si="8"/>
        <v>0</v>
      </c>
      <c r="AS22" s="499">
        <f t="shared" si="25"/>
        <v>0</v>
      </c>
      <c r="AT22" s="495">
        <f t="shared" si="10"/>
        <v>0</v>
      </c>
      <c r="AU22" s="495">
        <f t="shared" si="11"/>
        <v>0</v>
      </c>
      <c r="AV22" s="495">
        <f t="shared" si="12"/>
        <v>0</v>
      </c>
      <c r="AW22" s="495" t="e">
        <f t="shared" si="23"/>
        <v>#DIV/0!</v>
      </c>
      <c r="AX22" s="495" t="e">
        <f t="shared" si="23"/>
        <v>#DIV/0!</v>
      </c>
      <c r="AY22" s="495" t="e">
        <f t="shared" si="23"/>
        <v>#DIV/0!</v>
      </c>
      <c r="AZ22" s="495" t="e">
        <f t="shared" si="23"/>
        <v>#DIV/0!</v>
      </c>
      <c r="BA22" s="495" t="e">
        <f t="shared" si="23"/>
        <v>#DIV/0!</v>
      </c>
      <c r="BB22" s="495" t="e">
        <f t="shared" si="23"/>
        <v>#DIV/0!</v>
      </c>
      <c r="BC22" s="495" t="e">
        <f t="shared" si="23"/>
        <v>#DIV/0!</v>
      </c>
      <c r="BD22" s="495" t="e">
        <f t="shared" si="23"/>
        <v>#DIV/0!</v>
      </c>
      <c r="BE22" s="495" t="e">
        <f t="shared" si="23"/>
        <v>#DIV/0!</v>
      </c>
      <c r="BF22" s="495" t="e">
        <f t="shared" si="23"/>
        <v>#DIV/0!</v>
      </c>
      <c r="BG22" s="495" t="e">
        <f t="shared" si="23"/>
        <v>#DIV/0!</v>
      </c>
      <c r="BH22" s="495" t="e">
        <f t="shared" si="23"/>
        <v>#DIV/0!</v>
      </c>
      <c r="BI22" s="495">
        <f t="shared" si="19"/>
        <v>0</v>
      </c>
      <c r="BJ22" s="495">
        <f t="shared" si="19"/>
        <v>0</v>
      </c>
      <c r="BK22" s="495">
        <f t="shared" si="19"/>
        <v>0</v>
      </c>
      <c r="BL22" s="495">
        <f t="shared" si="19"/>
        <v>0</v>
      </c>
      <c r="BM22" s="495">
        <f t="shared" si="19"/>
        <v>0</v>
      </c>
      <c r="BN22" s="495">
        <f t="shared" si="19"/>
        <v>0</v>
      </c>
      <c r="BO22" s="495">
        <f t="shared" si="19"/>
        <v>0</v>
      </c>
      <c r="BP22" s="495">
        <f t="shared" si="19"/>
        <v>0</v>
      </c>
      <c r="BQ22" s="495">
        <f t="shared" si="19"/>
        <v>0</v>
      </c>
      <c r="BR22" s="495">
        <f t="shared" si="19"/>
        <v>0</v>
      </c>
      <c r="BS22" s="495">
        <f t="shared" si="19"/>
        <v>0</v>
      </c>
      <c r="BT22" s="495">
        <f t="shared" si="19"/>
        <v>0</v>
      </c>
      <c r="BU22" s="495" t="e">
        <f t="shared" si="20"/>
        <v>#DIV/0!</v>
      </c>
      <c r="BV22" s="495" t="e">
        <f t="shared" si="21"/>
        <v>#DIV/0!</v>
      </c>
      <c r="BW22" s="495" t="e">
        <f t="shared" si="22"/>
        <v>#DIV/0!</v>
      </c>
      <c r="BX22" s="495"/>
      <c r="BY22" s="495"/>
      <c r="BZ22" s="496"/>
      <c r="CA22" s="476"/>
      <c r="CB22" s="34"/>
      <c r="CC22" s="6"/>
      <c r="CD22" s="6"/>
      <c r="CE22" s="6"/>
    </row>
    <row r="23" spans="1:85" ht="52.15" customHeight="1" x14ac:dyDescent="0.2">
      <c r="A23" s="18"/>
      <c r="B23" s="18"/>
      <c r="C23" s="18"/>
      <c r="D23" s="18"/>
      <c r="E23" s="18"/>
      <c r="F23" s="18"/>
      <c r="G23" s="246">
        <v>5</v>
      </c>
      <c r="H23" s="247" t="s">
        <v>5573</v>
      </c>
      <c r="I23" s="246" t="s">
        <v>129</v>
      </c>
      <c r="J23" s="494" t="s">
        <v>77</v>
      </c>
      <c r="K23" s="494"/>
      <c r="L23" s="246">
        <v>600</v>
      </c>
      <c r="M23" s="73" t="s">
        <v>6063</v>
      </c>
      <c r="N23" s="17" t="s">
        <v>1557</v>
      </c>
      <c r="O23" s="24" t="s">
        <v>129</v>
      </c>
      <c r="P23" s="161" t="s">
        <v>546</v>
      </c>
      <c r="Q23" s="161" t="s">
        <v>6022</v>
      </c>
      <c r="R23" s="209">
        <v>600</v>
      </c>
      <c r="S23" s="189">
        <v>1200</v>
      </c>
      <c r="T23" s="235">
        <v>600</v>
      </c>
      <c r="U23" s="209"/>
      <c r="V23" s="209"/>
      <c r="W23" s="209"/>
      <c r="X23" s="235">
        <f t="shared" si="17"/>
        <v>480</v>
      </c>
      <c r="Y23" s="209"/>
      <c r="Z23" s="209"/>
      <c r="AA23" s="209"/>
      <c r="AB23" s="235">
        <f>T23*70%</f>
        <v>420</v>
      </c>
      <c r="AC23" s="209"/>
      <c r="AD23" s="209"/>
      <c r="AE23" s="209"/>
      <c r="AF23" s="209"/>
      <c r="AG23" s="209"/>
      <c r="AH23" s="209"/>
      <c r="AI23" s="209"/>
      <c r="AJ23" s="209"/>
      <c r="AK23" s="225">
        <v>1200</v>
      </c>
      <c r="AL23" s="209">
        <f>ROUND(AK23*0.4,-1)</f>
        <v>480</v>
      </c>
      <c r="AM23" s="209">
        <f>ROUND(AK23*0.3,-1)</f>
        <v>360</v>
      </c>
      <c r="AN23" s="209">
        <f t="shared" si="4"/>
        <v>240</v>
      </c>
      <c r="AO23" s="251">
        <f t="shared" si="5"/>
        <v>960</v>
      </c>
      <c r="AP23" s="209">
        <f>ROUND(AO23*0.4,-1)</f>
        <v>380</v>
      </c>
      <c r="AQ23" s="209">
        <f>ROUND(AO23*0.3,-1)</f>
        <v>290</v>
      </c>
      <c r="AR23" s="209">
        <f t="shared" si="8"/>
        <v>190</v>
      </c>
      <c r="AS23" s="251">
        <f>ROUND(AK23*70%,-1)</f>
        <v>840</v>
      </c>
      <c r="AT23" s="209">
        <f>ROUND(AS23*0.4,-1)</f>
        <v>340</v>
      </c>
      <c r="AU23" s="209">
        <f>ROUND(AS23*0.3,-1)</f>
        <v>250</v>
      </c>
      <c r="AV23" s="209">
        <f t="shared" si="12"/>
        <v>170</v>
      </c>
      <c r="AW23" s="209">
        <f t="shared" si="23"/>
        <v>100</v>
      </c>
      <c r="AX23" s="209" t="e">
        <f t="shared" si="23"/>
        <v>#DIV/0!</v>
      </c>
      <c r="AY23" s="209" t="e">
        <f t="shared" si="23"/>
        <v>#DIV/0!</v>
      </c>
      <c r="AZ23" s="209" t="e">
        <f t="shared" si="23"/>
        <v>#DIV/0!</v>
      </c>
      <c r="BA23" s="209">
        <f t="shared" si="23"/>
        <v>100</v>
      </c>
      <c r="BB23" s="209" t="e">
        <f t="shared" si="23"/>
        <v>#DIV/0!</v>
      </c>
      <c r="BC23" s="209" t="e">
        <f t="shared" si="23"/>
        <v>#DIV/0!</v>
      </c>
      <c r="BD23" s="209" t="e">
        <f t="shared" si="23"/>
        <v>#DIV/0!</v>
      </c>
      <c r="BE23" s="209">
        <f t="shared" si="23"/>
        <v>100</v>
      </c>
      <c r="BF23" s="209" t="e">
        <f t="shared" si="23"/>
        <v>#DIV/0!</v>
      </c>
      <c r="BG23" s="209" t="e">
        <f t="shared" si="23"/>
        <v>#DIV/0!</v>
      </c>
      <c r="BH23" s="209" t="e">
        <f t="shared" si="23"/>
        <v>#DIV/0!</v>
      </c>
      <c r="BI23" s="209">
        <f t="shared" si="19"/>
        <v>1200</v>
      </c>
      <c r="BJ23" s="209">
        <f t="shared" si="19"/>
        <v>480</v>
      </c>
      <c r="BK23" s="209">
        <f t="shared" si="19"/>
        <v>360</v>
      </c>
      <c r="BL23" s="209">
        <f t="shared" si="19"/>
        <v>240</v>
      </c>
      <c r="BM23" s="209">
        <f t="shared" si="19"/>
        <v>960</v>
      </c>
      <c r="BN23" s="209">
        <f t="shared" si="19"/>
        <v>380</v>
      </c>
      <c r="BO23" s="209">
        <f t="shared" si="19"/>
        <v>290</v>
      </c>
      <c r="BP23" s="209">
        <f t="shared" si="19"/>
        <v>190</v>
      </c>
      <c r="BQ23" s="209">
        <f t="shared" si="19"/>
        <v>840</v>
      </c>
      <c r="BR23" s="209">
        <f t="shared" si="19"/>
        <v>340</v>
      </c>
      <c r="BS23" s="209">
        <f t="shared" si="19"/>
        <v>250</v>
      </c>
      <c r="BT23" s="209">
        <f t="shared" si="19"/>
        <v>170</v>
      </c>
      <c r="BU23" s="209">
        <f t="shared" si="20"/>
        <v>100</v>
      </c>
      <c r="BV23" s="209">
        <f t="shared" si="21"/>
        <v>100</v>
      </c>
      <c r="BW23" s="209">
        <f t="shared" si="22"/>
        <v>100</v>
      </c>
      <c r="BX23" s="209"/>
      <c r="BY23" s="209"/>
      <c r="BZ23" s="194"/>
      <c r="CA23" s="161" t="s">
        <v>6008</v>
      </c>
      <c r="CB23" s="34"/>
      <c r="CC23" s="6"/>
      <c r="CD23" s="6"/>
      <c r="CE23" s="6"/>
    </row>
    <row r="24" spans="1:85" ht="24.6" customHeight="1" x14ac:dyDescent="0.2">
      <c r="A24" s="494">
        <v>3</v>
      </c>
      <c r="B24" s="502" t="s">
        <v>5566</v>
      </c>
      <c r="C24" s="246" t="s">
        <v>129</v>
      </c>
      <c r="D24" s="246" t="s">
        <v>5564</v>
      </c>
      <c r="E24" s="246" t="s">
        <v>5562</v>
      </c>
      <c r="F24" s="246">
        <v>1000</v>
      </c>
      <c r="G24" s="494">
        <v>3</v>
      </c>
      <c r="H24" s="502" t="s">
        <v>1562</v>
      </c>
      <c r="I24" s="246" t="s">
        <v>129</v>
      </c>
      <c r="J24" s="246" t="s">
        <v>5564</v>
      </c>
      <c r="K24" s="246" t="s">
        <v>5572</v>
      </c>
      <c r="L24" s="248">
        <v>1.9</v>
      </c>
      <c r="M24" s="503" t="s">
        <v>6064</v>
      </c>
      <c r="N24" s="431" t="s">
        <v>6044</v>
      </c>
      <c r="O24" s="24" t="s">
        <v>129</v>
      </c>
      <c r="P24" s="476" t="s">
        <v>546</v>
      </c>
      <c r="Q24" s="476" t="s">
        <v>1598</v>
      </c>
      <c r="R24" s="495">
        <v>1900</v>
      </c>
      <c r="S24" s="500">
        <v>2800</v>
      </c>
      <c r="T24" s="501">
        <v>1900</v>
      </c>
      <c r="U24" s="495"/>
      <c r="V24" s="495"/>
      <c r="W24" s="495"/>
      <c r="X24" s="501">
        <f t="shared" si="17"/>
        <v>1520</v>
      </c>
      <c r="Y24" s="495"/>
      <c r="Z24" s="495"/>
      <c r="AA24" s="495"/>
      <c r="AB24" s="501">
        <f>T24*70%</f>
        <v>1330</v>
      </c>
      <c r="AC24" s="495"/>
      <c r="AD24" s="495"/>
      <c r="AE24" s="495"/>
      <c r="AF24" s="495"/>
      <c r="AG24" s="495"/>
      <c r="AH24" s="495"/>
      <c r="AI24" s="495"/>
      <c r="AJ24" s="495"/>
      <c r="AK24" s="583">
        <v>2800</v>
      </c>
      <c r="AL24" s="495">
        <f>ROUND(AK24*0.4,-1)</f>
        <v>1120</v>
      </c>
      <c r="AM24" s="495">
        <f>ROUND(AK24*0.3,-1)</f>
        <v>840</v>
      </c>
      <c r="AN24" s="495">
        <f t="shared" si="4"/>
        <v>560</v>
      </c>
      <c r="AO24" s="499">
        <f t="shared" si="5"/>
        <v>2240</v>
      </c>
      <c r="AP24" s="495">
        <f>ROUND(AO24*0.4,-1)</f>
        <v>900</v>
      </c>
      <c r="AQ24" s="495">
        <f>ROUND(AO24*0.3,-1)</f>
        <v>670</v>
      </c>
      <c r="AR24" s="495">
        <f t="shared" si="8"/>
        <v>450</v>
      </c>
      <c r="AS24" s="499">
        <f>ROUND(AK24*70%,-1)</f>
        <v>1960</v>
      </c>
      <c r="AT24" s="495">
        <f>ROUND(AS24*0.4,-1)</f>
        <v>780</v>
      </c>
      <c r="AU24" s="495">
        <f>ROUND(AS24*0.3,-1)</f>
        <v>590</v>
      </c>
      <c r="AV24" s="495">
        <f t="shared" si="12"/>
        <v>390</v>
      </c>
      <c r="AW24" s="495">
        <f t="shared" si="23"/>
        <v>47.368421052631575</v>
      </c>
      <c r="AX24" s="495" t="e">
        <f t="shared" si="23"/>
        <v>#DIV/0!</v>
      </c>
      <c r="AY24" s="495" t="e">
        <f t="shared" si="23"/>
        <v>#DIV/0!</v>
      </c>
      <c r="AZ24" s="495" t="e">
        <f t="shared" si="23"/>
        <v>#DIV/0!</v>
      </c>
      <c r="BA24" s="495">
        <f t="shared" si="23"/>
        <v>47.368421052631575</v>
      </c>
      <c r="BB24" s="495" t="e">
        <f t="shared" si="23"/>
        <v>#DIV/0!</v>
      </c>
      <c r="BC24" s="495" t="e">
        <f t="shared" si="23"/>
        <v>#DIV/0!</v>
      </c>
      <c r="BD24" s="495" t="e">
        <f t="shared" si="23"/>
        <v>#DIV/0!</v>
      </c>
      <c r="BE24" s="495">
        <f t="shared" si="23"/>
        <v>47.368421052631575</v>
      </c>
      <c r="BF24" s="495" t="e">
        <f t="shared" si="23"/>
        <v>#DIV/0!</v>
      </c>
      <c r="BG24" s="495" t="e">
        <f t="shared" si="23"/>
        <v>#DIV/0!</v>
      </c>
      <c r="BH24" s="495" t="e">
        <f t="shared" si="23"/>
        <v>#DIV/0!</v>
      </c>
      <c r="BI24" s="495">
        <f t="shared" si="19"/>
        <v>2800</v>
      </c>
      <c r="BJ24" s="495">
        <f t="shared" si="19"/>
        <v>1120</v>
      </c>
      <c r="BK24" s="495">
        <f t="shared" si="19"/>
        <v>840</v>
      </c>
      <c r="BL24" s="495">
        <f t="shared" si="19"/>
        <v>560</v>
      </c>
      <c r="BM24" s="495">
        <f t="shared" si="19"/>
        <v>2240</v>
      </c>
      <c r="BN24" s="495">
        <f t="shared" si="19"/>
        <v>900</v>
      </c>
      <c r="BO24" s="495">
        <f t="shared" si="19"/>
        <v>670</v>
      </c>
      <c r="BP24" s="495">
        <f t="shared" si="19"/>
        <v>450</v>
      </c>
      <c r="BQ24" s="495">
        <f t="shared" si="19"/>
        <v>1960</v>
      </c>
      <c r="BR24" s="495">
        <f t="shared" si="19"/>
        <v>780</v>
      </c>
      <c r="BS24" s="495">
        <f t="shared" si="19"/>
        <v>590</v>
      </c>
      <c r="BT24" s="495">
        <f t="shared" si="19"/>
        <v>390</v>
      </c>
      <c r="BU24" s="495">
        <f t="shared" si="20"/>
        <v>47.368421052631575</v>
      </c>
      <c r="BV24" s="495">
        <f t="shared" si="21"/>
        <v>47.368421052631575</v>
      </c>
      <c r="BW24" s="495">
        <f t="shared" si="22"/>
        <v>47.368421052631575</v>
      </c>
      <c r="BX24" s="495"/>
      <c r="BY24" s="495"/>
      <c r="BZ24" s="496"/>
      <c r="CA24" s="476" t="s">
        <v>6006</v>
      </c>
      <c r="CB24" s="34"/>
      <c r="CC24" s="6"/>
      <c r="CD24" s="6"/>
      <c r="CE24" s="6"/>
    </row>
    <row r="25" spans="1:85" ht="21" customHeight="1" x14ac:dyDescent="0.2">
      <c r="A25" s="494"/>
      <c r="B25" s="502"/>
      <c r="C25" s="246"/>
      <c r="D25" s="246"/>
      <c r="E25" s="246"/>
      <c r="F25" s="246"/>
      <c r="G25" s="494"/>
      <c r="H25" s="502"/>
      <c r="I25" s="246" t="s">
        <v>105</v>
      </c>
      <c r="J25" s="246" t="s">
        <v>5572</v>
      </c>
      <c r="K25" s="246" t="s">
        <v>1598</v>
      </c>
      <c r="L25" s="248">
        <v>1.3</v>
      </c>
      <c r="M25" s="503"/>
      <c r="N25" s="431"/>
      <c r="O25" s="24"/>
      <c r="P25" s="476"/>
      <c r="Q25" s="476"/>
      <c r="R25" s="495"/>
      <c r="S25" s="500"/>
      <c r="T25" s="501"/>
      <c r="U25" s="495"/>
      <c r="V25" s="495"/>
      <c r="W25" s="495"/>
      <c r="X25" s="501">
        <f t="shared" si="17"/>
        <v>0</v>
      </c>
      <c r="Y25" s="495"/>
      <c r="Z25" s="495"/>
      <c r="AA25" s="495"/>
      <c r="AB25" s="501">
        <f t="shared" si="24"/>
        <v>0</v>
      </c>
      <c r="AC25" s="495"/>
      <c r="AD25" s="495"/>
      <c r="AE25" s="495"/>
      <c r="AF25" s="495"/>
      <c r="AG25" s="495"/>
      <c r="AH25" s="495"/>
      <c r="AI25" s="495"/>
      <c r="AJ25" s="495"/>
      <c r="AK25" s="583"/>
      <c r="AL25" s="495">
        <f t="shared" si="2"/>
        <v>0</v>
      </c>
      <c r="AM25" s="495">
        <f t="shared" si="3"/>
        <v>0</v>
      </c>
      <c r="AN25" s="495">
        <f t="shared" si="4"/>
        <v>0</v>
      </c>
      <c r="AO25" s="499">
        <f t="shared" si="5"/>
        <v>0</v>
      </c>
      <c r="AP25" s="495">
        <f t="shared" si="6"/>
        <v>0</v>
      </c>
      <c r="AQ25" s="495">
        <f t="shared" si="7"/>
        <v>0</v>
      </c>
      <c r="AR25" s="495">
        <f t="shared" si="8"/>
        <v>0</v>
      </c>
      <c r="AS25" s="499">
        <f t="shared" si="25"/>
        <v>0</v>
      </c>
      <c r="AT25" s="495">
        <f t="shared" si="10"/>
        <v>0</v>
      </c>
      <c r="AU25" s="495">
        <f t="shared" si="11"/>
        <v>0</v>
      </c>
      <c r="AV25" s="495">
        <f t="shared" si="12"/>
        <v>0</v>
      </c>
      <c r="AW25" s="495" t="e">
        <f t="shared" si="23"/>
        <v>#DIV/0!</v>
      </c>
      <c r="AX25" s="495" t="e">
        <f t="shared" si="23"/>
        <v>#DIV/0!</v>
      </c>
      <c r="AY25" s="495" t="e">
        <f t="shared" si="23"/>
        <v>#DIV/0!</v>
      </c>
      <c r="AZ25" s="495" t="e">
        <f t="shared" si="23"/>
        <v>#DIV/0!</v>
      </c>
      <c r="BA25" s="495" t="e">
        <f t="shared" si="23"/>
        <v>#DIV/0!</v>
      </c>
      <c r="BB25" s="495" t="e">
        <f t="shared" si="23"/>
        <v>#DIV/0!</v>
      </c>
      <c r="BC25" s="495" t="e">
        <f t="shared" si="23"/>
        <v>#DIV/0!</v>
      </c>
      <c r="BD25" s="495" t="e">
        <f t="shared" si="23"/>
        <v>#DIV/0!</v>
      </c>
      <c r="BE25" s="495" t="e">
        <f t="shared" si="23"/>
        <v>#DIV/0!</v>
      </c>
      <c r="BF25" s="495" t="e">
        <f t="shared" si="23"/>
        <v>#DIV/0!</v>
      </c>
      <c r="BG25" s="495" t="e">
        <f t="shared" si="23"/>
        <v>#DIV/0!</v>
      </c>
      <c r="BH25" s="495" t="e">
        <f t="shared" si="23"/>
        <v>#DIV/0!</v>
      </c>
      <c r="BI25" s="495">
        <f t="shared" si="19"/>
        <v>0</v>
      </c>
      <c r="BJ25" s="495">
        <f t="shared" si="19"/>
        <v>0</v>
      </c>
      <c r="BK25" s="495">
        <f t="shared" si="19"/>
        <v>0</v>
      </c>
      <c r="BL25" s="495">
        <f t="shared" si="19"/>
        <v>0</v>
      </c>
      <c r="BM25" s="495">
        <f t="shared" si="19"/>
        <v>0</v>
      </c>
      <c r="BN25" s="495">
        <f t="shared" si="19"/>
        <v>0</v>
      </c>
      <c r="BO25" s="495">
        <f t="shared" si="19"/>
        <v>0</v>
      </c>
      <c r="BP25" s="495">
        <f t="shared" si="19"/>
        <v>0</v>
      </c>
      <c r="BQ25" s="495">
        <f t="shared" si="19"/>
        <v>0</v>
      </c>
      <c r="BR25" s="495">
        <f t="shared" si="19"/>
        <v>0</v>
      </c>
      <c r="BS25" s="495">
        <f t="shared" si="19"/>
        <v>0</v>
      </c>
      <c r="BT25" s="495">
        <f t="shared" si="19"/>
        <v>0</v>
      </c>
      <c r="BU25" s="495" t="e">
        <f t="shared" si="20"/>
        <v>#DIV/0!</v>
      </c>
      <c r="BV25" s="495" t="e">
        <f t="shared" si="21"/>
        <v>#DIV/0!</v>
      </c>
      <c r="BW25" s="495" t="e">
        <f t="shared" si="22"/>
        <v>#DIV/0!</v>
      </c>
      <c r="BX25" s="495"/>
      <c r="BY25" s="495"/>
      <c r="BZ25" s="496"/>
      <c r="CA25" s="476"/>
      <c r="CB25" s="34"/>
      <c r="CC25" s="6"/>
      <c r="CD25" s="6"/>
      <c r="CE25" s="6"/>
    </row>
    <row r="26" spans="1:85" ht="31.15" customHeight="1" x14ac:dyDescent="0.2">
      <c r="A26" s="494"/>
      <c r="B26" s="502"/>
      <c r="C26" s="246" t="s">
        <v>105</v>
      </c>
      <c r="D26" s="246" t="s">
        <v>5562</v>
      </c>
      <c r="E26" s="246" t="s">
        <v>3148</v>
      </c>
      <c r="F26" s="246">
        <v>600</v>
      </c>
      <c r="G26" s="494"/>
      <c r="H26" s="502"/>
      <c r="I26" s="246" t="s">
        <v>105</v>
      </c>
      <c r="J26" s="246" t="s">
        <v>1598</v>
      </c>
      <c r="K26" s="246" t="s">
        <v>3148</v>
      </c>
      <c r="L26" s="246">
        <v>900</v>
      </c>
      <c r="M26" s="503"/>
      <c r="N26" s="431"/>
      <c r="O26" s="24" t="s">
        <v>105</v>
      </c>
      <c r="P26" s="161" t="s">
        <v>1598</v>
      </c>
      <c r="Q26" s="161" t="s">
        <v>1602</v>
      </c>
      <c r="R26" s="209">
        <v>900</v>
      </c>
      <c r="S26" s="189">
        <v>1500</v>
      </c>
      <c r="T26" s="235">
        <v>900</v>
      </c>
      <c r="U26" s="209"/>
      <c r="V26" s="209"/>
      <c r="W26" s="209"/>
      <c r="X26" s="235">
        <f t="shared" si="17"/>
        <v>720</v>
      </c>
      <c r="Y26" s="209"/>
      <c r="Z26" s="209"/>
      <c r="AA26" s="209"/>
      <c r="AB26" s="235">
        <f>T26*70%</f>
        <v>630</v>
      </c>
      <c r="AC26" s="209"/>
      <c r="AD26" s="209"/>
      <c r="AE26" s="209"/>
      <c r="AF26" s="209"/>
      <c r="AG26" s="209"/>
      <c r="AH26" s="209"/>
      <c r="AI26" s="209"/>
      <c r="AJ26" s="209"/>
      <c r="AK26" s="225">
        <v>1500</v>
      </c>
      <c r="AL26" s="209">
        <f>ROUND(AK26*0.4,-1)</f>
        <v>600</v>
      </c>
      <c r="AM26" s="209">
        <f>ROUND(AK26*0.3,-1)</f>
        <v>450</v>
      </c>
      <c r="AN26" s="209">
        <f t="shared" si="4"/>
        <v>300</v>
      </c>
      <c r="AO26" s="251">
        <f t="shared" si="5"/>
        <v>1200</v>
      </c>
      <c r="AP26" s="209">
        <f>ROUND(AO26*0.4,-1)</f>
        <v>480</v>
      </c>
      <c r="AQ26" s="209">
        <f>ROUND(AO26*0.3,-1)</f>
        <v>360</v>
      </c>
      <c r="AR26" s="209">
        <f t="shared" si="8"/>
        <v>240</v>
      </c>
      <c r="AS26" s="251">
        <f>ROUND(AK26*70%,-1)</f>
        <v>1050</v>
      </c>
      <c r="AT26" s="209">
        <f>ROUND(AS26*0.4,-1)</f>
        <v>420</v>
      </c>
      <c r="AU26" s="209">
        <f>ROUND(AS26*0.3,-1)</f>
        <v>320</v>
      </c>
      <c r="AV26" s="209">
        <f t="shared" si="12"/>
        <v>210</v>
      </c>
      <c r="AW26" s="209">
        <f t="shared" si="23"/>
        <v>66.666666666666657</v>
      </c>
      <c r="AX26" s="209" t="e">
        <f t="shared" si="23"/>
        <v>#DIV/0!</v>
      </c>
      <c r="AY26" s="209" t="e">
        <f t="shared" si="23"/>
        <v>#DIV/0!</v>
      </c>
      <c r="AZ26" s="209" t="e">
        <f t="shared" si="23"/>
        <v>#DIV/0!</v>
      </c>
      <c r="BA26" s="209">
        <f t="shared" si="23"/>
        <v>66.666666666666657</v>
      </c>
      <c r="BB26" s="209" t="e">
        <f t="shared" si="23"/>
        <v>#DIV/0!</v>
      </c>
      <c r="BC26" s="209" t="e">
        <f t="shared" si="23"/>
        <v>#DIV/0!</v>
      </c>
      <c r="BD26" s="209" t="e">
        <f t="shared" si="23"/>
        <v>#DIV/0!</v>
      </c>
      <c r="BE26" s="209">
        <f t="shared" si="23"/>
        <v>66.666666666666657</v>
      </c>
      <c r="BF26" s="209" t="e">
        <f t="shared" si="23"/>
        <v>#DIV/0!</v>
      </c>
      <c r="BG26" s="209" t="e">
        <f t="shared" si="23"/>
        <v>#DIV/0!</v>
      </c>
      <c r="BH26" s="209" t="e">
        <f t="shared" si="23"/>
        <v>#DIV/0!</v>
      </c>
      <c r="BI26" s="209">
        <f t="shared" si="19"/>
        <v>1500</v>
      </c>
      <c r="BJ26" s="209">
        <f t="shared" si="19"/>
        <v>600</v>
      </c>
      <c r="BK26" s="209">
        <f t="shared" si="19"/>
        <v>450</v>
      </c>
      <c r="BL26" s="209">
        <f t="shared" si="19"/>
        <v>300</v>
      </c>
      <c r="BM26" s="209">
        <f t="shared" si="19"/>
        <v>1200</v>
      </c>
      <c r="BN26" s="209">
        <f t="shared" si="19"/>
        <v>480</v>
      </c>
      <c r="BO26" s="209">
        <f t="shared" si="19"/>
        <v>360</v>
      </c>
      <c r="BP26" s="209">
        <f t="shared" si="19"/>
        <v>240</v>
      </c>
      <c r="BQ26" s="209">
        <f t="shared" si="19"/>
        <v>1050</v>
      </c>
      <c r="BR26" s="209">
        <f t="shared" si="19"/>
        <v>420</v>
      </c>
      <c r="BS26" s="209">
        <f t="shared" si="19"/>
        <v>320</v>
      </c>
      <c r="BT26" s="209">
        <f t="shared" si="19"/>
        <v>210</v>
      </c>
      <c r="BU26" s="209">
        <f t="shared" si="20"/>
        <v>66.666666666666657</v>
      </c>
      <c r="BV26" s="209">
        <f t="shared" si="21"/>
        <v>66.666666666666657</v>
      </c>
      <c r="BW26" s="209">
        <f t="shared" si="22"/>
        <v>66.666666666666657</v>
      </c>
      <c r="BX26" s="209"/>
      <c r="BY26" s="209"/>
      <c r="BZ26" s="194"/>
      <c r="CA26" s="161" t="s">
        <v>6008</v>
      </c>
      <c r="CB26" s="34"/>
      <c r="CC26" s="6"/>
      <c r="CD26" s="6"/>
      <c r="CE26" s="6"/>
    </row>
    <row r="27" spans="1:85" ht="57" customHeight="1" x14ac:dyDescent="0.2">
      <c r="A27" s="18"/>
      <c r="B27" s="18"/>
      <c r="C27" s="18"/>
      <c r="D27" s="18"/>
      <c r="E27" s="18"/>
      <c r="F27" s="18"/>
      <c r="G27" s="246">
        <v>6</v>
      </c>
      <c r="H27" s="247" t="s">
        <v>1569</v>
      </c>
      <c r="I27" s="246" t="s">
        <v>194</v>
      </c>
      <c r="J27" s="246" t="s">
        <v>5574</v>
      </c>
      <c r="K27" s="246" t="s">
        <v>5575</v>
      </c>
      <c r="L27" s="246">
        <v>700</v>
      </c>
      <c r="M27" s="73" t="s">
        <v>6065</v>
      </c>
      <c r="N27" s="17" t="s">
        <v>1636</v>
      </c>
      <c r="O27" s="24" t="s">
        <v>194</v>
      </c>
      <c r="P27" s="17" t="s">
        <v>473</v>
      </c>
      <c r="Q27" s="17" t="s">
        <v>1637</v>
      </c>
      <c r="R27" s="209">
        <v>700</v>
      </c>
      <c r="S27" s="189">
        <v>1500</v>
      </c>
      <c r="T27" s="235">
        <v>700</v>
      </c>
      <c r="U27" s="209"/>
      <c r="V27" s="209"/>
      <c r="W27" s="209"/>
      <c r="X27" s="235">
        <f t="shared" si="17"/>
        <v>560</v>
      </c>
      <c r="Y27" s="209"/>
      <c r="Z27" s="209"/>
      <c r="AA27" s="209"/>
      <c r="AB27" s="235">
        <f>T27*70%</f>
        <v>489.99999999999994</v>
      </c>
      <c r="AC27" s="209"/>
      <c r="AD27" s="209"/>
      <c r="AE27" s="209"/>
      <c r="AF27" s="209"/>
      <c r="AG27" s="209"/>
      <c r="AH27" s="209"/>
      <c r="AI27" s="209"/>
      <c r="AJ27" s="209"/>
      <c r="AK27" s="225">
        <v>1500</v>
      </c>
      <c r="AL27" s="209">
        <f>ROUND(AK27*0.4,-1)</f>
        <v>600</v>
      </c>
      <c r="AM27" s="209">
        <f>ROUND(AK27*0.3,-1)</f>
        <v>450</v>
      </c>
      <c r="AN27" s="209">
        <f t="shared" si="4"/>
        <v>300</v>
      </c>
      <c r="AO27" s="251">
        <f t="shared" si="5"/>
        <v>1200</v>
      </c>
      <c r="AP27" s="209">
        <f>ROUND(AO27*0.4,-1)</f>
        <v>480</v>
      </c>
      <c r="AQ27" s="209">
        <f>ROUND(AO27*0.3,-1)</f>
        <v>360</v>
      </c>
      <c r="AR27" s="209">
        <f t="shared" si="8"/>
        <v>240</v>
      </c>
      <c r="AS27" s="251">
        <f>ROUND(AK27*70%,-1)</f>
        <v>1050</v>
      </c>
      <c r="AT27" s="209">
        <f>ROUND(AS27*0.4,-1)</f>
        <v>420</v>
      </c>
      <c r="AU27" s="209">
        <f>ROUND(AS27*0.3,-1)</f>
        <v>320</v>
      </c>
      <c r="AV27" s="209">
        <f t="shared" si="12"/>
        <v>210</v>
      </c>
      <c r="AW27" s="209">
        <f t="shared" si="23"/>
        <v>114.28571428571428</v>
      </c>
      <c r="AX27" s="209" t="e">
        <f t="shared" si="23"/>
        <v>#DIV/0!</v>
      </c>
      <c r="AY27" s="209" t="e">
        <f t="shared" si="23"/>
        <v>#DIV/0!</v>
      </c>
      <c r="AZ27" s="209" t="e">
        <f t="shared" si="23"/>
        <v>#DIV/0!</v>
      </c>
      <c r="BA27" s="209">
        <f t="shared" si="23"/>
        <v>114.28571428571428</v>
      </c>
      <c r="BB27" s="209" t="e">
        <f t="shared" si="23"/>
        <v>#DIV/0!</v>
      </c>
      <c r="BC27" s="209" t="e">
        <f t="shared" si="23"/>
        <v>#DIV/0!</v>
      </c>
      <c r="BD27" s="209" t="e">
        <f t="shared" si="23"/>
        <v>#DIV/0!</v>
      </c>
      <c r="BE27" s="209">
        <f t="shared" si="23"/>
        <v>114.28571428571431</v>
      </c>
      <c r="BF27" s="209" t="e">
        <f t="shared" si="23"/>
        <v>#DIV/0!</v>
      </c>
      <c r="BG27" s="209" t="e">
        <f t="shared" si="23"/>
        <v>#DIV/0!</v>
      </c>
      <c r="BH27" s="209" t="e">
        <f t="shared" si="23"/>
        <v>#DIV/0!</v>
      </c>
      <c r="BI27" s="209">
        <f t="shared" si="19"/>
        <v>1500</v>
      </c>
      <c r="BJ27" s="209">
        <f t="shared" si="19"/>
        <v>600</v>
      </c>
      <c r="BK27" s="209">
        <f t="shared" si="19"/>
        <v>450</v>
      </c>
      <c r="BL27" s="209">
        <f t="shared" si="19"/>
        <v>300</v>
      </c>
      <c r="BM27" s="209">
        <f t="shared" si="19"/>
        <v>1200</v>
      </c>
      <c r="BN27" s="209">
        <f t="shared" si="19"/>
        <v>480</v>
      </c>
      <c r="BO27" s="209">
        <f t="shared" si="19"/>
        <v>360</v>
      </c>
      <c r="BP27" s="209">
        <f t="shared" si="19"/>
        <v>240</v>
      </c>
      <c r="BQ27" s="209">
        <f t="shared" si="19"/>
        <v>1050</v>
      </c>
      <c r="BR27" s="209">
        <f t="shared" si="19"/>
        <v>420</v>
      </c>
      <c r="BS27" s="209">
        <f t="shared" si="19"/>
        <v>320</v>
      </c>
      <c r="BT27" s="209">
        <f t="shared" si="19"/>
        <v>210</v>
      </c>
      <c r="BU27" s="209">
        <f t="shared" si="20"/>
        <v>114.28571428571428</v>
      </c>
      <c r="BV27" s="209">
        <f t="shared" si="21"/>
        <v>114.28571428571428</v>
      </c>
      <c r="BW27" s="209">
        <f t="shared" si="22"/>
        <v>114.28571428571431</v>
      </c>
      <c r="BX27" s="209"/>
      <c r="BY27" s="209"/>
      <c r="BZ27" s="194"/>
      <c r="CA27" s="161" t="s">
        <v>6008</v>
      </c>
      <c r="CB27" s="34"/>
      <c r="CC27" s="6"/>
      <c r="CD27" s="6"/>
      <c r="CE27" s="6"/>
    </row>
    <row r="28" spans="1:85" ht="39.6" hidden="1" customHeight="1" x14ac:dyDescent="0.2">
      <c r="A28" s="246"/>
      <c r="B28" s="247"/>
      <c r="C28" s="246"/>
      <c r="D28" s="246"/>
      <c r="E28" s="246"/>
      <c r="F28" s="246"/>
      <c r="G28" s="246">
        <v>8</v>
      </c>
      <c r="H28" s="247" t="s">
        <v>1569</v>
      </c>
      <c r="I28" s="246" t="s">
        <v>88</v>
      </c>
      <c r="J28" s="246" t="s">
        <v>1554</v>
      </c>
      <c r="K28" s="246" t="s">
        <v>1602</v>
      </c>
      <c r="L28" s="246">
        <v>500</v>
      </c>
      <c r="M28" s="73"/>
      <c r="N28" s="17"/>
      <c r="O28" s="24"/>
      <c r="P28" s="17"/>
      <c r="Q28" s="17"/>
      <c r="R28" s="209"/>
      <c r="S28" s="189"/>
      <c r="T28" s="235"/>
      <c r="U28" s="209"/>
      <c r="V28" s="209"/>
      <c r="W28" s="209"/>
      <c r="X28" s="235">
        <f t="shared" si="17"/>
        <v>0</v>
      </c>
      <c r="Y28" s="209"/>
      <c r="Z28" s="209"/>
      <c r="AA28" s="209"/>
      <c r="AB28" s="235">
        <f>T28*70%</f>
        <v>0</v>
      </c>
      <c r="AC28" s="209"/>
      <c r="AD28" s="209"/>
      <c r="AE28" s="209"/>
      <c r="AF28" s="209"/>
      <c r="AG28" s="209"/>
      <c r="AH28" s="209"/>
      <c r="AI28" s="209"/>
      <c r="AJ28" s="209"/>
      <c r="AK28" s="225"/>
      <c r="AL28" s="209">
        <f>ROUND(AK28*0.4,-1)</f>
        <v>0</v>
      </c>
      <c r="AM28" s="209">
        <f>ROUND(AK28*0.3,-1)</f>
        <v>0</v>
      </c>
      <c r="AN28" s="209">
        <f t="shared" si="4"/>
        <v>0</v>
      </c>
      <c r="AO28" s="251">
        <f t="shared" si="5"/>
        <v>0</v>
      </c>
      <c r="AP28" s="209">
        <f>ROUND(AO28*0.4,-1)</f>
        <v>0</v>
      </c>
      <c r="AQ28" s="209">
        <f>ROUND(AO28*0.3,-1)</f>
        <v>0</v>
      </c>
      <c r="AR28" s="209">
        <f t="shared" si="8"/>
        <v>0</v>
      </c>
      <c r="AS28" s="251">
        <f>ROUND(AK28*70%,-1)</f>
        <v>0</v>
      </c>
      <c r="AT28" s="209">
        <f>ROUND(AS28*0.4,-1)</f>
        <v>0</v>
      </c>
      <c r="AU28" s="209">
        <f>ROUND(AS28*0.3,-1)</f>
        <v>0</v>
      </c>
      <c r="AV28" s="209">
        <f t="shared" si="12"/>
        <v>0</v>
      </c>
      <c r="AW28" s="209" t="e">
        <f t="shared" si="23"/>
        <v>#DIV/0!</v>
      </c>
      <c r="AX28" s="209" t="e">
        <f t="shared" si="23"/>
        <v>#DIV/0!</v>
      </c>
      <c r="AY28" s="209" t="e">
        <f t="shared" si="23"/>
        <v>#DIV/0!</v>
      </c>
      <c r="AZ28" s="209" t="e">
        <f t="shared" si="23"/>
        <v>#DIV/0!</v>
      </c>
      <c r="BA28" s="209" t="e">
        <f t="shared" si="23"/>
        <v>#DIV/0!</v>
      </c>
      <c r="BB28" s="209" t="e">
        <f t="shared" si="23"/>
        <v>#DIV/0!</v>
      </c>
      <c r="BC28" s="209" t="e">
        <f t="shared" si="23"/>
        <v>#DIV/0!</v>
      </c>
      <c r="BD28" s="209" t="e">
        <f t="shared" si="23"/>
        <v>#DIV/0!</v>
      </c>
      <c r="BE28" s="209" t="e">
        <f t="shared" si="23"/>
        <v>#DIV/0!</v>
      </c>
      <c r="BF28" s="209" t="e">
        <f t="shared" si="23"/>
        <v>#DIV/0!</v>
      </c>
      <c r="BG28" s="209" t="e">
        <f t="shared" si="23"/>
        <v>#DIV/0!</v>
      </c>
      <c r="BH28" s="209" t="e">
        <f t="shared" si="23"/>
        <v>#DIV/0!</v>
      </c>
      <c r="BI28" s="209">
        <f t="shared" si="19"/>
        <v>0</v>
      </c>
      <c r="BJ28" s="209">
        <f t="shared" si="19"/>
        <v>0</v>
      </c>
      <c r="BK28" s="209">
        <f t="shared" si="19"/>
        <v>0</v>
      </c>
      <c r="BL28" s="209">
        <f t="shared" si="19"/>
        <v>0</v>
      </c>
      <c r="BM28" s="209">
        <f t="shared" si="19"/>
        <v>0</v>
      </c>
      <c r="BN28" s="209">
        <f t="shared" si="19"/>
        <v>0</v>
      </c>
      <c r="BO28" s="209">
        <f t="shared" si="19"/>
        <v>0</v>
      </c>
      <c r="BP28" s="209">
        <f t="shared" si="19"/>
        <v>0</v>
      </c>
      <c r="BQ28" s="209">
        <f t="shared" si="19"/>
        <v>0</v>
      </c>
      <c r="BR28" s="209">
        <f t="shared" si="19"/>
        <v>0</v>
      </c>
      <c r="BS28" s="209">
        <f t="shared" si="19"/>
        <v>0</v>
      </c>
      <c r="BT28" s="209">
        <f t="shared" si="19"/>
        <v>0</v>
      </c>
      <c r="BU28" s="209" t="e">
        <f t="shared" si="20"/>
        <v>#DIV/0!</v>
      </c>
      <c r="BV28" s="209" t="e">
        <f t="shared" si="21"/>
        <v>#DIV/0!</v>
      </c>
      <c r="BW28" s="209" t="e">
        <f t="shared" si="22"/>
        <v>#DIV/0!</v>
      </c>
      <c r="BX28" s="209"/>
      <c r="BY28" s="209"/>
      <c r="BZ28" s="194"/>
      <c r="CA28" s="161"/>
      <c r="CB28" s="34"/>
      <c r="CC28" s="6"/>
      <c r="CD28" s="6"/>
      <c r="CE28" s="6"/>
    </row>
    <row r="29" spans="1:85" ht="27.6" customHeight="1" x14ac:dyDescent="0.2">
      <c r="A29" s="18"/>
      <c r="B29" s="18"/>
      <c r="C29" s="18"/>
      <c r="D29" s="18"/>
      <c r="E29" s="18"/>
      <c r="F29" s="18"/>
      <c r="G29" s="246"/>
      <c r="H29" s="247"/>
      <c r="I29" s="246"/>
      <c r="J29" s="246"/>
      <c r="K29" s="246"/>
      <c r="L29" s="246"/>
      <c r="M29" s="73" t="s">
        <v>6066</v>
      </c>
      <c r="N29" s="17" t="s">
        <v>6032</v>
      </c>
      <c r="O29" s="24"/>
      <c r="P29" s="17"/>
      <c r="Q29" s="17"/>
      <c r="R29" s="209"/>
      <c r="S29" s="189"/>
      <c r="T29" s="235"/>
      <c r="U29" s="209"/>
      <c r="V29" s="209"/>
      <c r="W29" s="209"/>
      <c r="X29" s="235"/>
      <c r="Y29" s="209"/>
      <c r="Z29" s="209"/>
      <c r="AA29" s="209"/>
      <c r="AB29" s="235"/>
      <c r="AC29" s="209"/>
      <c r="AD29" s="209"/>
      <c r="AE29" s="209"/>
      <c r="AF29" s="209"/>
      <c r="AG29" s="209"/>
      <c r="AH29" s="209"/>
      <c r="AI29" s="209"/>
      <c r="AJ29" s="209"/>
      <c r="AK29" s="225"/>
      <c r="AL29" s="209"/>
      <c r="AM29" s="209"/>
      <c r="AN29" s="209"/>
      <c r="AO29" s="251"/>
      <c r="AP29" s="209"/>
      <c r="AQ29" s="209"/>
      <c r="AR29" s="209"/>
      <c r="AS29" s="251"/>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194"/>
      <c r="CA29" s="161"/>
      <c r="CB29" s="34"/>
      <c r="CC29" s="6"/>
      <c r="CD29" s="6"/>
      <c r="CE29" s="6"/>
    </row>
    <row r="30" spans="1:85" ht="69" customHeight="1" x14ac:dyDescent="0.2">
      <c r="A30" s="18"/>
      <c r="B30" s="18"/>
      <c r="C30" s="18"/>
      <c r="D30" s="18"/>
      <c r="E30" s="18"/>
      <c r="F30" s="18"/>
      <c r="G30" s="18"/>
      <c r="H30" s="17" t="s">
        <v>1606</v>
      </c>
      <c r="I30" s="24" t="s">
        <v>88</v>
      </c>
      <c r="J30" s="431" t="s">
        <v>77</v>
      </c>
      <c r="K30" s="431"/>
      <c r="L30" s="147">
        <v>1368</v>
      </c>
      <c r="M30" s="73" t="s">
        <v>6024</v>
      </c>
      <c r="N30" s="17" t="s">
        <v>1606</v>
      </c>
      <c r="O30" s="24" t="s">
        <v>88</v>
      </c>
      <c r="P30" s="181" t="s">
        <v>1630</v>
      </c>
      <c r="Q30" s="181" t="s">
        <v>1600</v>
      </c>
      <c r="R30" s="209">
        <v>1368</v>
      </c>
      <c r="S30" s="189">
        <v>1500</v>
      </c>
      <c r="T30" s="235">
        <v>1368</v>
      </c>
      <c r="U30" s="209"/>
      <c r="V30" s="209"/>
      <c r="W30" s="209"/>
      <c r="X30" s="235">
        <f t="shared" si="17"/>
        <v>1094.4000000000001</v>
      </c>
      <c r="Y30" s="209"/>
      <c r="Z30" s="209"/>
      <c r="AA30" s="209"/>
      <c r="AB30" s="235">
        <f t="shared" ref="AB30:AB36" si="26">T30*70%</f>
        <v>957.59999999999991</v>
      </c>
      <c r="AC30" s="209"/>
      <c r="AD30" s="209"/>
      <c r="AE30" s="209"/>
      <c r="AF30" s="209"/>
      <c r="AG30" s="209"/>
      <c r="AH30" s="209"/>
      <c r="AI30" s="209"/>
      <c r="AJ30" s="209"/>
      <c r="AK30" s="225">
        <v>1500</v>
      </c>
      <c r="AL30" s="209">
        <f t="shared" ref="AL30:AL36" si="27">ROUND(AK30*0.4,-1)</f>
        <v>600</v>
      </c>
      <c r="AM30" s="209">
        <f t="shared" ref="AM30:AM36" si="28">ROUND(AK30*0.3,-1)</f>
        <v>450</v>
      </c>
      <c r="AN30" s="209">
        <f t="shared" si="4"/>
        <v>300</v>
      </c>
      <c r="AO30" s="251">
        <f t="shared" si="5"/>
        <v>1200</v>
      </c>
      <c r="AP30" s="209">
        <f t="shared" ref="AP30:AP36" si="29">ROUND(AO30*0.4,-1)</f>
        <v>480</v>
      </c>
      <c r="AQ30" s="209">
        <f t="shared" ref="AQ30:AQ36" si="30">ROUND(AO30*0.3,-1)</f>
        <v>360</v>
      </c>
      <c r="AR30" s="209">
        <f t="shared" si="8"/>
        <v>240</v>
      </c>
      <c r="AS30" s="251">
        <f t="shared" ref="AS30:AS36" si="31">ROUND(AK30*70%,-1)</f>
        <v>1050</v>
      </c>
      <c r="AT30" s="209">
        <f t="shared" ref="AT30:AT36" si="32">ROUND(AS30*0.4,-1)</f>
        <v>420</v>
      </c>
      <c r="AU30" s="209">
        <f t="shared" ref="AU30:AU36" si="33">ROUND(AS30*0.3,-1)</f>
        <v>320</v>
      </c>
      <c r="AV30" s="209">
        <f t="shared" si="12"/>
        <v>210</v>
      </c>
      <c r="AW30" s="209">
        <f t="shared" si="23"/>
        <v>9.6491228070175428</v>
      </c>
      <c r="AX30" s="209" t="e">
        <f t="shared" si="23"/>
        <v>#DIV/0!</v>
      </c>
      <c r="AY30" s="209" t="e">
        <f t="shared" si="23"/>
        <v>#DIV/0!</v>
      </c>
      <c r="AZ30" s="209" t="e">
        <f t="shared" si="23"/>
        <v>#DIV/0!</v>
      </c>
      <c r="BA30" s="209">
        <f t="shared" si="23"/>
        <v>9.6491228070175357</v>
      </c>
      <c r="BB30" s="209" t="e">
        <f t="shared" si="23"/>
        <v>#DIV/0!</v>
      </c>
      <c r="BC30" s="209" t="e">
        <f t="shared" si="23"/>
        <v>#DIV/0!</v>
      </c>
      <c r="BD30" s="209" t="e">
        <f t="shared" si="23"/>
        <v>#DIV/0!</v>
      </c>
      <c r="BE30" s="209">
        <f t="shared" si="23"/>
        <v>9.6491228070175552</v>
      </c>
      <c r="BF30" s="209" t="e">
        <f t="shared" si="23"/>
        <v>#DIV/0!</v>
      </c>
      <c r="BG30" s="209" t="e">
        <f t="shared" si="23"/>
        <v>#DIV/0!</v>
      </c>
      <c r="BH30" s="209" t="e">
        <f t="shared" si="23"/>
        <v>#DIV/0!</v>
      </c>
      <c r="BI30" s="209">
        <f t="shared" si="19"/>
        <v>1500</v>
      </c>
      <c r="BJ30" s="209">
        <f t="shared" si="19"/>
        <v>600</v>
      </c>
      <c r="BK30" s="209">
        <f t="shared" si="19"/>
        <v>450</v>
      </c>
      <c r="BL30" s="209">
        <f t="shared" si="19"/>
        <v>300</v>
      </c>
      <c r="BM30" s="209">
        <f t="shared" si="19"/>
        <v>1200</v>
      </c>
      <c r="BN30" s="209">
        <f t="shared" si="19"/>
        <v>480</v>
      </c>
      <c r="BO30" s="209">
        <f t="shared" si="19"/>
        <v>360</v>
      </c>
      <c r="BP30" s="209">
        <f t="shared" si="19"/>
        <v>240</v>
      </c>
      <c r="BQ30" s="209">
        <f t="shared" si="19"/>
        <v>1050</v>
      </c>
      <c r="BR30" s="209">
        <f t="shared" si="19"/>
        <v>420</v>
      </c>
      <c r="BS30" s="209">
        <f t="shared" si="19"/>
        <v>320</v>
      </c>
      <c r="BT30" s="209">
        <f t="shared" si="19"/>
        <v>210</v>
      </c>
      <c r="BU30" s="209">
        <f t="shared" si="20"/>
        <v>9.6491228070175428</v>
      </c>
      <c r="BV30" s="209">
        <f t="shared" si="21"/>
        <v>9.6491228070175357</v>
      </c>
      <c r="BW30" s="209">
        <f t="shared" si="22"/>
        <v>9.6491228070175552</v>
      </c>
      <c r="BX30" s="209"/>
      <c r="BY30" s="209"/>
      <c r="BZ30" s="194"/>
      <c r="CA30" s="161" t="s">
        <v>6008</v>
      </c>
      <c r="CB30" s="32"/>
      <c r="CC30" s="6"/>
      <c r="CD30" s="6"/>
      <c r="CE30" s="6"/>
      <c r="CF30" s="446" t="s">
        <v>122</v>
      </c>
      <c r="CG30" s="1" t="s">
        <v>6034</v>
      </c>
    </row>
    <row r="31" spans="1:85" ht="22.9" customHeight="1" x14ac:dyDescent="0.2">
      <c r="A31" s="18"/>
      <c r="B31" s="18"/>
      <c r="C31" s="18"/>
      <c r="D31" s="18"/>
      <c r="E31" s="18"/>
      <c r="F31" s="18"/>
      <c r="G31" s="18"/>
      <c r="H31" s="17" t="s">
        <v>1607</v>
      </c>
      <c r="I31" s="24" t="s">
        <v>88</v>
      </c>
      <c r="J31" s="431" t="s">
        <v>77</v>
      </c>
      <c r="K31" s="431"/>
      <c r="L31" s="147">
        <v>1368</v>
      </c>
      <c r="M31" s="73" t="s">
        <v>6024</v>
      </c>
      <c r="N31" s="17" t="s">
        <v>1607</v>
      </c>
      <c r="O31" s="24" t="s">
        <v>88</v>
      </c>
      <c r="P31" s="161" t="s">
        <v>473</v>
      </c>
      <c r="Q31" s="181" t="s">
        <v>6033</v>
      </c>
      <c r="R31" s="209">
        <v>1368</v>
      </c>
      <c r="S31" s="189">
        <v>1500</v>
      </c>
      <c r="T31" s="235">
        <v>1368</v>
      </c>
      <c r="U31" s="209"/>
      <c r="V31" s="209"/>
      <c r="W31" s="209"/>
      <c r="X31" s="235">
        <f t="shared" si="17"/>
        <v>1094.4000000000001</v>
      </c>
      <c r="Y31" s="209"/>
      <c r="Z31" s="209"/>
      <c r="AA31" s="209"/>
      <c r="AB31" s="235">
        <f t="shared" si="26"/>
        <v>957.59999999999991</v>
      </c>
      <c r="AC31" s="209"/>
      <c r="AD31" s="209"/>
      <c r="AE31" s="209"/>
      <c r="AF31" s="209"/>
      <c r="AG31" s="209"/>
      <c r="AH31" s="209"/>
      <c r="AI31" s="209"/>
      <c r="AJ31" s="209"/>
      <c r="AK31" s="225">
        <v>1500</v>
      </c>
      <c r="AL31" s="209">
        <f t="shared" si="27"/>
        <v>600</v>
      </c>
      <c r="AM31" s="209">
        <f t="shared" si="28"/>
        <v>450</v>
      </c>
      <c r="AN31" s="209">
        <f t="shared" si="4"/>
        <v>300</v>
      </c>
      <c r="AO31" s="251">
        <f t="shared" si="5"/>
        <v>1200</v>
      </c>
      <c r="AP31" s="209">
        <f t="shared" si="29"/>
        <v>480</v>
      </c>
      <c r="AQ31" s="209">
        <f t="shared" si="30"/>
        <v>360</v>
      </c>
      <c r="AR31" s="209">
        <f t="shared" si="8"/>
        <v>240</v>
      </c>
      <c r="AS31" s="251">
        <f t="shared" si="31"/>
        <v>1050</v>
      </c>
      <c r="AT31" s="209">
        <f t="shared" si="32"/>
        <v>420</v>
      </c>
      <c r="AU31" s="209">
        <f t="shared" si="33"/>
        <v>320</v>
      </c>
      <c r="AV31" s="209">
        <f t="shared" si="12"/>
        <v>210</v>
      </c>
      <c r="AW31" s="209">
        <f t="shared" si="23"/>
        <v>9.6491228070175428</v>
      </c>
      <c r="AX31" s="209" t="e">
        <f t="shared" si="23"/>
        <v>#DIV/0!</v>
      </c>
      <c r="AY31" s="209" t="e">
        <f t="shared" si="23"/>
        <v>#DIV/0!</v>
      </c>
      <c r="AZ31" s="209" t="e">
        <f t="shared" si="23"/>
        <v>#DIV/0!</v>
      </c>
      <c r="BA31" s="209">
        <f t="shared" si="23"/>
        <v>9.6491228070175357</v>
      </c>
      <c r="BB31" s="209" t="e">
        <f t="shared" si="23"/>
        <v>#DIV/0!</v>
      </c>
      <c r="BC31" s="209" t="e">
        <f t="shared" si="23"/>
        <v>#DIV/0!</v>
      </c>
      <c r="BD31" s="209" t="e">
        <f t="shared" si="23"/>
        <v>#DIV/0!</v>
      </c>
      <c r="BE31" s="209">
        <f t="shared" si="23"/>
        <v>9.6491228070175552</v>
      </c>
      <c r="BF31" s="209" t="e">
        <f t="shared" si="23"/>
        <v>#DIV/0!</v>
      </c>
      <c r="BG31" s="209" t="e">
        <f t="shared" si="23"/>
        <v>#DIV/0!</v>
      </c>
      <c r="BH31" s="209" t="e">
        <f t="shared" si="23"/>
        <v>#DIV/0!</v>
      </c>
      <c r="BI31" s="209">
        <f t="shared" si="19"/>
        <v>1500</v>
      </c>
      <c r="BJ31" s="209">
        <f t="shared" si="19"/>
        <v>600</v>
      </c>
      <c r="BK31" s="209">
        <f t="shared" si="19"/>
        <v>450</v>
      </c>
      <c r="BL31" s="209">
        <f t="shared" si="19"/>
        <v>300</v>
      </c>
      <c r="BM31" s="209">
        <f t="shared" si="19"/>
        <v>1200</v>
      </c>
      <c r="BN31" s="209">
        <f t="shared" si="19"/>
        <v>480</v>
      </c>
      <c r="BO31" s="209">
        <f t="shared" si="19"/>
        <v>360</v>
      </c>
      <c r="BP31" s="209">
        <f t="shared" si="19"/>
        <v>240</v>
      </c>
      <c r="BQ31" s="209">
        <f t="shared" si="19"/>
        <v>1050</v>
      </c>
      <c r="BR31" s="209">
        <f t="shared" si="19"/>
        <v>420</v>
      </c>
      <c r="BS31" s="209">
        <f t="shared" si="19"/>
        <v>320</v>
      </c>
      <c r="BT31" s="209">
        <f t="shared" si="19"/>
        <v>210</v>
      </c>
      <c r="BU31" s="209">
        <f t="shared" si="20"/>
        <v>9.6491228070175428</v>
      </c>
      <c r="BV31" s="209">
        <f t="shared" si="21"/>
        <v>9.6491228070175357</v>
      </c>
      <c r="BW31" s="209">
        <f t="shared" si="22"/>
        <v>9.6491228070175552</v>
      </c>
      <c r="BX31" s="209"/>
      <c r="BY31" s="209"/>
      <c r="BZ31" s="194"/>
      <c r="CA31" s="161" t="s">
        <v>6008</v>
      </c>
      <c r="CB31" s="34"/>
      <c r="CC31" s="6"/>
      <c r="CD31" s="6"/>
      <c r="CE31" s="6"/>
      <c r="CF31" s="447"/>
    </row>
    <row r="32" spans="1:85" ht="22.9" customHeight="1" x14ac:dyDescent="0.2">
      <c r="A32" s="18"/>
      <c r="B32" s="18"/>
      <c r="C32" s="18"/>
      <c r="D32" s="18"/>
      <c r="E32" s="18"/>
      <c r="F32" s="18"/>
      <c r="G32" s="18"/>
      <c r="H32" s="17" t="s">
        <v>1608</v>
      </c>
      <c r="I32" s="24" t="s">
        <v>88</v>
      </c>
      <c r="J32" s="431" t="s">
        <v>77</v>
      </c>
      <c r="K32" s="431"/>
      <c r="L32" s="147">
        <v>1368</v>
      </c>
      <c r="M32" s="73" t="s">
        <v>6024</v>
      </c>
      <c r="N32" s="17" t="s">
        <v>1608</v>
      </c>
      <c r="O32" s="24" t="s">
        <v>88</v>
      </c>
      <c r="P32" s="161" t="s">
        <v>473</v>
      </c>
      <c r="Q32" s="181" t="s">
        <v>6033</v>
      </c>
      <c r="R32" s="209">
        <v>1368</v>
      </c>
      <c r="S32" s="189">
        <v>1500</v>
      </c>
      <c r="T32" s="235">
        <v>1368</v>
      </c>
      <c r="U32" s="209"/>
      <c r="V32" s="209"/>
      <c r="W32" s="209"/>
      <c r="X32" s="235">
        <f t="shared" si="17"/>
        <v>1094.4000000000001</v>
      </c>
      <c r="Y32" s="209"/>
      <c r="Z32" s="209"/>
      <c r="AA32" s="209"/>
      <c r="AB32" s="235">
        <f t="shared" si="26"/>
        <v>957.59999999999991</v>
      </c>
      <c r="AC32" s="209"/>
      <c r="AD32" s="209"/>
      <c r="AE32" s="209"/>
      <c r="AF32" s="209"/>
      <c r="AG32" s="209"/>
      <c r="AH32" s="209"/>
      <c r="AI32" s="209"/>
      <c r="AJ32" s="209"/>
      <c r="AK32" s="225">
        <v>1500</v>
      </c>
      <c r="AL32" s="209">
        <f t="shared" si="27"/>
        <v>600</v>
      </c>
      <c r="AM32" s="209">
        <f t="shared" si="28"/>
        <v>450</v>
      </c>
      <c r="AN32" s="209">
        <f t="shared" si="4"/>
        <v>300</v>
      </c>
      <c r="AO32" s="251">
        <f t="shared" si="5"/>
        <v>1200</v>
      </c>
      <c r="AP32" s="209">
        <f t="shared" si="29"/>
        <v>480</v>
      </c>
      <c r="AQ32" s="209">
        <f t="shared" si="30"/>
        <v>360</v>
      </c>
      <c r="AR32" s="209">
        <f t="shared" si="8"/>
        <v>240</v>
      </c>
      <c r="AS32" s="251">
        <f t="shared" si="31"/>
        <v>1050</v>
      </c>
      <c r="AT32" s="209">
        <f t="shared" si="32"/>
        <v>420</v>
      </c>
      <c r="AU32" s="209">
        <f t="shared" si="33"/>
        <v>320</v>
      </c>
      <c r="AV32" s="209">
        <f t="shared" si="12"/>
        <v>210</v>
      </c>
      <c r="AW32" s="209">
        <f t="shared" si="23"/>
        <v>9.6491228070175428</v>
      </c>
      <c r="AX32" s="209" t="e">
        <f t="shared" si="23"/>
        <v>#DIV/0!</v>
      </c>
      <c r="AY32" s="209" t="e">
        <f t="shared" si="23"/>
        <v>#DIV/0!</v>
      </c>
      <c r="AZ32" s="209" t="e">
        <f t="shared" si="23"/>
        <v>#DIV/0!</v>
      </c>
      <c r="BA32" s="209">
        <f t="shared" si="23"/>
        <v>9.6491228070175357</v>
      </c>
      <c r="BB32" s="209" t="e">
        <f t="shared" si="23"/>
        <v>#DIV/0!</v>
      </c>
      <c r="BC32" s="209" t="e">
        <f t="shared" si="23"/>
        <v>#DIV/0!</v>
      </c>
      <c r="BD32" s="209" t="e">
        <f t="shared" si="23"/>
        <v>#DIV/0!</v>
      </c>
      <c r="BE32" s="209">
        <f t="shared" si="23"/>
        <v>9.6491228070175552</v>
      </c>
      <c r="BF32" s="209" t="e">
        <f t="shared" si="23"/>
        <v>#DIV/0!</v>
      </c>
      <c r="BG32" s="209" t="e">
        <f t="shared" si="23"/>
        <v>#DIV/0!</v>
      </c>
      <c r="BH32" s="209" t="e">
        <f t="shared" si="23"/>
        <v>#DIV/0!</v>
      </c>
      <c r="BI32" s="209">
        <f t="shared" si="19"/>
        <v>1500</v>
      </c>
      <c r="BJ32" s="209">
        <f t="shared" si="19"/>
        <v>600</v>
      </c>
      <c r="BK32" s="209">
        <f t="shared" si="19"/>
        <v>450</v>
      </c>
      <c r="BL32" s="209">
        <f t="shared" ref="BI32:BT36" si="34">AN32</f>
        <v>300</v>
      </c>
      <c r="BM32" s="209">
        <f t="shared" si="34"/>
        <v>1200</v>
      </c>
      <c r="BN32" s="209">
        <f t="shared" si="34"/>
        <v>480</v>
      </c>
      <c r="BO32" s="209">
        <f t="shared" si="34"/>
        <v>360</v>
      </c>
      <c r="BP32" s="209">
        <f t="shared" si="34"/>
        <v>240</v>
      </c>
      <c r="BQ32" s="209">
        <f t="shared" si="34"/>
        <v>1050</v>
      </c>
      <c r="BR32" s="209">
        <f t="shared" si="34"/>
        <v>420</v>
      </c>
      <c r="BS32" s="209">
        <f t="shared" si="34"/>
        <v>320</v>
      </c>
      <c r="BT32" s="209">
        <f t="shared" si="34"/>
        <v>210</v>
      </c>
      <c r="BU32" s="209">
        <f t="shared" si="20"/>
        <v>9.6491228070175428</v>
      </c>
      <c r="BV32" s="209">
        <f t="shared" si="21"/>
        <v>9.6491228070175357</v>
      </c>
      <c r="BW32" s="209">
        <f t="shared" si="22"/>
        <v>9.6491228070175552</v>
      </c>
      <c r="BX32" s="209"/>
      <c r="BY32" s="209"/>
      <c r="BZ32" s="194"/>
      <c r="CA32" s="161" t="s">
        <v>6008</v>
      </c>
      <c r="CB32" s="34"/>
      <c r="CC32" s="6"/>
      <c r="CD32" s="6"/>
      <c r="CE32" s="6"/>
      <c r="CF32" s="447"/>
    </row>
    <row r="33" spans="1:85" ht="22.9" customHeight="1" x14ac:dyDescent="0.2">
      <c r="A33" s="246">
        <v>4</v>
      </c>
      <c r="B33" s="247" t="s">
        <v>5588</v>
      </c>
      <c r="C33" s="246" t="s">
        <v>88</v>
      </c>
      <c r="D33" s="246" t="s">
        <v>5589</v>
      </c>
      <c r="E33" s="246" t="s">
        <v>123</v>
      </c>
      <c r="F33" s="246">
        <v>700</v>
      </c>
      <c r="G33" s="246">
        <v>4</v>
      </c>
      <c r="H33" s="247" t="s">
        <v>1617</v>
      </c>
      <c r="I33" s="246" t="s">
        <v>88</v>
      </c>
      <c r="J33" s="246" t="s">
        <v>1618</v>
      </c>
      <c r="K33" s="246" t="s">
        <v>473</v>
      </c>
      <c r="L33" s="246">
        <v>820</v>
      </c>
      <c r="M33" s="73" t="s">
        <v>6067</v>
      </c>
      <c r="N33" s="21" t="s">
        <v>6013</v>
      </c>
      <c r="O33" s="156" t="s">
        <v>88</v>
      </c>
      <c r="P33" s="161" t="s">
        <v>1610</v>
      </c>
      <c r="Q33" s="161" t="s">
        <v>6015</v>
      </c>
      <c r="R33" s="209">
        <v>820</v>
      </c>
      <c r="S33" s="189">
        <v>1000</v>
      </c>
      <c r="T33" s="235">
        <v>820</v>
      </c>
      <c r="U33" s="209"/>
      <c r="V33" s="209"/>
      <c r="W33" s="209"/>
      <c r="X33" s="235">
        <f t="shared" si="17"/>
        <v>656</v>
      </c>
      <c r="Y33" s="209"/>
      <c r="Z33" s="209"/>
      <c r="AA33" s="209"/>
      <c r="AB33" s="235">
        <f t="shared" si="26"/>
        <v>574</v>
      </c>
      <c r="AC33" s="209"/>
      <c r="AD33" s="209"/>
      <c r="AE33" s="209"/>
      <c r="AF33" s="209"/>
      <c r="AG33" s="209"/>
      <c r="AH33" s="209"/>
      <c r="AI33" s="209"/>
      <c r="AJ33" s="209"/>
      <c r="AK33" s="225">
        <v>1000</v>
      </c>
      <c r="AL33" s="209">
        <f t="shared" si="27"/>
        <v>400</v>
      </c>
      <c r="AM33" s="209">
        <f t="shared" si="28"/>
        <v>300</v>
      </c>
      <c r="AN33" s="209">
        <f t="shared" si="4"/>
        <v>200</v>
      </c>
      <c r="AO33" s="251">
        <f t="shared" si="5"/>
        <v>800</v>
      </c>
      <c r="AP33" s="209">
        <f t="shared" si="29"/>
        <v>320</v>
      </c>
      <c r="AQ33" s="209">
        <f t="shared" si="30"/>
        <v>240</v>
      </c>
      <c r="AR33" s="209">
        <f t="shared" si="8"/>
        <v>160</v>
      </c>
      <c r="AS33" s="251">
        <f t="shared" si="31"/>
        <v>700</v>
      </c>
      <c r="AT33" s="209">
        <f t="shared" si="32"/>
        <v>280</v>
      </c>
      <c r="AU33" s="209">
        <f t="shared" si="33"/>
        <v>210</v>
      </c>
      <c r="AV33" s="209">
        <f t="shared" si="12"/>
        <v>140</v>
      </c>
      <c r="AW33" s="209">
        <f t="shared" si="23"/>
        <v>21.951219512195124</v>
      </c>
      <c r="AX33" s="209" t="e">
        <f t="shared" si="23"/>
        <v>#DIV/0!</v>
      </c>
      <c r="AY33" s="209" t="e">
        <f t="shared" si="23"/>
        <v>#DIV/0!</v>
      </c>
      <c r="AZ33" s="209" t="e">
        <f t="shared" si="23"/>
        <v>#DIV/0!</v>
      </c>
      <c r="BA33" s="209">
        <f t="shared" si="23"/>
        <v>21.951219512195124</v>
      </c>
      <c r="BB33" s="209" t="e">
        <f t="shared" si="23"/>
        <v>#DIV/0!</v>
      </c>
      <c r="BC33" s="209" t="e">
        <f t="shared" si="23"/>
        <v>#DIV/0!</v>
      </c>
      <c r="BD33" s="209" t="e">
        <f t="shared" si="23"/>
        <v>#DIV/0!</v>
      </c>
      <c r="BE33" s="209">
        <f t="shared" si="23"/>
        <v>21.951219512195124</v>
      </c>
      <c r="BF33" s="209" t="e">
        <f t="shared" si="23"/>
        <v>#DIV/0!</v>
      </c>
      <c r="BG33" s="209" t="e">
        <f t="shared" si="23"/>
        <v>#DIV/0!</v>
      </c>
      <c r="BH33" s="209" t="e">
        <f t="shared" si="23"/>
        <v>#DIV/0!</v>
      </c>
      <c r="BI33" s="209">
        <f t="shared" si="34"/>
        <v>1000</v>
      </c>
      <c r="BJ33" s="209">
        <f t="shared" si="34"/>
        <v>400</v>
      </c>
      <c r="BK33" s="209">
        <f t="shared" si="34"/>
        <v>300</v>
      </c>
      <c r="BL33" s="209">
        <f t="shared" si="34"/>
        <v>200</v>
      </c>
      <c r="BM33" s="209">
        <f t="shared" si="34"/>
        <v>800</v>
      </c>
      <c r="BN33" s="209">
        <f t="shared" si="34"/>
        <v>320</v>
      </c>
      <c r="BO33" s="209">
        <f t="shared" si="34"/>
        <v>240</v>
      </c>
      <c r="BP33" s="209">
        <f t="shared" si="34"/>
        <v>160</v>
      </c>
      <c r="BQ33" s="209">
        <f t="shared" si="34"/>
        <v>700</v>
      </c>
      <c r="BR33" s="209">
        <f t="shared" si="34"/>
        <v>280</v>
      </c>
      <c r="BS33" s="209">
        <f t="shared" si="34"/>
        <v>210</v>
      </c>
      <c r="BT33" s="209">
        <f t="shared" si="34"/>
        <v>140</v>
      </c>
      <c r="BU33" s="209">
        <f t="shared" si="20"/>
        <v>21.951219512195124</v>
      </c>
      <c r="BV33" s="209">
        <f t="shared" si="21"/>
        <v>21.951219512195124</v>
      </c>
      <c r="BW33" s="209">
        <f t="shared" si="22"/>
        <v>21.951219512195124</v>
      </c>
      <c r="BX33" s="209"/>
      <c r="BY33" s="209"/>
      <c r="BZ33" s="194"/>
      <c r="CA33" s="161" t="s">
        <v>6016</v>
      </c>
      <c r="CB33" s="34"/>
      <c r="CC33" s="6"/>
      <c r="CD33" s="6"/>
      <c r="CE33" s="6"/>
      <c r="CF33" s="1" t="s">
        <v>6035</v>
      </c>
      <c r="CG33" s="1" t="s">
        <v>6039</v>
      </c>
    </row>
    <row r="34" spans="1:85" ht="40.15" customHeight="1" x14ac:dyDescent="0.2">
      <c r="A34" s="246">
        <v>5</v>
      </c>
      <c r="B34" s="247" t="s">
        <v>5591</v>
      </c>
      <c r="C34" s="246" t="s">
        <v>90</v>
      </c>
      <c r="D34" s="246" t="s">
        <v>1620</v>
      </c>
      <c r="E34" s="246" t="s">
        <v>1621</v>
      </c>
      <c r="F34" s="246">
        <v>250</v>
      </c>
      <c r="G34" s="246">
        <v>5</v>
      </c>
      <c r="H34" s="247" t="s">
        <v>1619</v>
      </c>
      <c r="I34" s="246" t="s">
        <v>90</v>
      </c>
      <c r="J34" s="246" t="s">
        <v>1620</v>
      </c>
      <c r="K34" s="246" t="s">
        <v>1621</v>
      </c>
      <c r="L34" s="246">
        <v>300</v>
      </c>
      <c r="M34" s="73" t="s">
        <v>6068</v>
      </c>
      <c r="N34" s="161" t="s">
        <v>6037</v>
      </c>
      <c r="O34" s="156" t="s">
        <v>90</v>
      </c>
      <c r="P34" s="161" t="s">
        <v>1610</v>
      </c>
      <c r="Q34" s="161" t="s">
        <v>6036</v>
      </c>
      <c r="R34" s="147">
        <v>300</v>
      </c>
      <c r="S34" s="189">
        <v>700</v>
      </c>
      <c r="T34" s="237">
        <v>300</v>
      </c>
      <c r="U34" s="147"/>
      <c r="V34" s="147"/>
      <c r="W34" s="147"/>
      <c r="X34" s="237">
        <f t="shared" si="17"/>
        <v>240</v>
      </c>
      <c r="Y34" s="147"/>
      <c r="Z34" s="147"/>
      <c r="AA34" s="147"/>
      <c r="AB34" s="237">
        <f t="shared" si="26"/>
        <v>210</v>
      </c>
      <c r="AC34" s="147"/>
      <c r="AD34" s="147"/>
      <c r="AE34" s="147"/>
      <c r="AF34" s="147"/>
      <c r="AG34" s="147"/>
      <c r="AH34" s="147"/>
      <c r="AI34" s="147"/>
      <c r="AJ34" s="147"/>
      <c r="AK34" s="225">
        <v>700</v>
      </c>
      <c r="AL34" s="147">
        <f t="shared" si="27"/>
        <v>280</v>
      </c>
      <c r="AM34" s="147">
        <f t="shared" si="28"/>
        <v>210</v>
      </c>
      <c r="AN34" s="147">
        <f t="shared" si="4"/>
        <v>140</v>
      </c>
      <c r="AO34" s="253">
        <f t="shared" si="5"/>
        <v>560</v>
      </c>
      <c r="AP34" s="147">
        <f t="shared" si="29"/>
        <v>220</v>
      </c>
      <c r="AQ34" s="147">
        <f t="shared" si="30"/>
        <v>170</v>
      </c>
      <c r="AR34" s="147">
        <f t="shared" si="8"/>
        <v>110</v>
      </c>
      <c r="AS34" s="253">
        <f t="shared" si="31"/>
        <v>490</v>
      </c>
      <c r="AT34" s="147">
        <f t="shared" si="32"/>
        <v>200</v>
      </c>
      <c r="AU34" s="147">
        <f t="shared" si="33"/>
        <v>150</v>
      </c>
      <c r="AV34" s="147">
        <f t="shared" si="12"/>
        <v>100</v>
      </c>
      <c r="AW34" s="147">
        <f t="shared" si="23"/>
        <v>133.33333333333331</v>
      </c>
      <c r="AX34" s="147" t="e">
        <f t="shared" si="23"/>
        <v>#DIV/0!</v>
      </c>
      <c r="AY34" s="147" t="e">
        <f t="shared" si="23"/>
        <v>#DIV/0!</v>
      </c>
      <c r="AZ34" s="147" t="e">
        <f t="shared" si="23"/>
        <v>#DIV/0!</v>
      </c>
      <c r="BA34" s="147">
        <f t="shared" si="23"/>
        <v>133.33333333333331</v>
      </c>
      <c r="BB34" s="147" t="e">
        <f t="shared" si="23"/>
        <v>#DIV/0!</v>
      </c>
      <c r="BC34" s="147" t="e">
        <f t="shared" si="23"/>
        <v>#DIV/0!</v>
      </c>
      <c r="BD34" s="147" t="e">
        <f t="shared" si="23"/>
        <v>#DIV/0!</v>
      </c>
      <c r="BE34" s="147">
        <f t="shared" si="23"/>
        <v>133.33333333333331</v>
      </c>
      <c r="BF34" s="147" t="e">
        <f t="shared" si="23"/>
        <v>#DIV/0!</v>
      </c>
      <c r="BG34" s="147" t="e">
        <f t="shared" si="23"/>
        <v>#DIV/0!</v>
      </c>
      <c r="BH34" s="147" t="e">
        <f t="shared" si="23"/>
        <v>#DIV/0!</v>
      </c>
      <c r="BI34" s="147">
        <f t="shared" si="34"/>
        <v>700</v>
      </c>
      <c r="BJ34" s="147">
        <f t="shared" si="34"/>
        <v>280</v>
      </c>
      <c r="BK34" s="147">
        <f t="shared" si="34"/>
        <v>210</v>
      </c>
      <c r="BL34" s="147">
        <f t="shared" si="34"/>
        <v>140</v>
      </c>
      <c r="BM34" s="147">
        <f t="shared" si="34"/>
        <v>560</v>
      </c>
      <c r="BN34" s="147">
        <f t="shared" si="34"/>
        <v>220</v>
      </c>
      <c r="BO34" s="147">
        <f t="shared" si="34"/>
        <v>170</v>
      </c>
      <c r="BP34" s="147">
        <f t="shared" si="34"/>
        <v>110</v>
      </c>
      <c r="BQ34" s="147">
        <f t="shared" si="34"/>
        <v>490</v>
      </c>
      <c r="BR34" s="147">
        <f t="shared" si="34"/>
        <v>200</v>
      </c>
      <c r="BS34" s="147">
        <f t="shared" si="34"/>
        <v>150</v>
      </c>
      <c r="BT34" s="147">
        <f t="shared" si="34"/>
        <v>100</v>
      </c>
      <c r="BU34" s="147">
        <f t="shared" si="20"/>
        <v>133.33333333333331</v>
      </c>
      <c r="BV34" s="147">
        <f t="shared" si="21"/>
        <v>133.33333333333331</v>
      </c>
      <c r="BW34" s="147">
        <f t="shared" si="22"/>
        <v>133.33333333333331</v>
      </c>
      <c r="BX34" s="147"/>
      <c r="BY34" s="147"/>
      <c r="BZ34" s="34"/>
      <c r="CA34" s="161" t="s">
        <v>6012</v>
      </c>
      <c r="CB34" s="6"/>
      <c r="CC34" s="6"/>
      <c r="CD34" s="1"/>
      <c r="CE34" s="1"/>
      <c r="CF34" s="1" t="s">
        <v>6038</v>
      </c>
      <c r="CG34" s="1" t="s">
        <v>6040</v>
      </c>
    </row>
    <row r="35" spans="1:85" ht="34.15" customHeight="1" x14ac:dyDescent="0.2">
      <c r="A35" s="246">
        <v>6</v>
      </c>
      <c r="B35" s="247" t="s">
        <v>5592</v>
      </c>
      <c r="C35" s="246" t="s">
        <v>90</v>
      </c>
      <c r="D35" s="246" t="s">
        <v>123</v>
      </c>
      <c r="E35" s="246" t="s">
        <v>5593</v>
      </c>
      <c r="F35" s="246">
        <v>250</v>
      </c>
      <c r="G35" s="246">
        <v>6</v>
      </c>
      <c r="H35" s="247" t="s">
        <v>1622</v>
      </c>
      <c r="I35" s="246" t="s">
        <v>90</v>
      </c>
      <c r="J35" s="246" t="s">
        <v>473</v>
      </c>
      <c r="K35" s="246" t="s">
        <v>1623</v>
      </c>
      <c r="L35" s="246">
        <v>300</v>
      </c>
      <c r="M35" s="73" t="s">
        <v>6069</v>
      </c>
      <c r="N35" s="17" t="s">
        <v>1622</v>
      </c>
      <c r="O35" s="24" t="s">
        <v>90</v>
      </c>
      <c r="P35" s="161" t="s">
        <v>6015</v>
      </c>
      <c r="Q35" s="17" t="s">
        <v>473</v>
      </c>
      <c r="R35" s="147">
        <v>300</v>
      </c>
      <c r="S35" s="189">
        <v>1000</v>
      </c>
      <c r="T35" s="237">
        <v>300</v>
      </c>
      <c r="U35" s="147"/>
      <c r="V35" s="147"/>
      <c r="W35" s="147"/>
      <c r="X35" s="237">
        <f t="shared" si="17"/>
        <v>240</v>
      </c>
      <c r="Y35" s="147"/>
      <c r="Z35" s="147"/>
      <c r="AA35" s="147"/>
      <c r="AB35" s="237">
        <f t="shared" si="26"/>
        <v>210</v>
      </c>
      <c r="AC35" s="147"/>
      <c r="AD35" s="147"/>
      <c r="AE35" s="147"/>
      <c r="AF35" s="147"/>
      <c r="AG35" s="147"/>
      <c r="AH35" s="147"/>
      <c r="AI35" s="147"/>
      <c r="AJ35" s="147"/>
      <c r="AK35" s="225">
        <v>1000</v>
      </c>
      <c r="AL35" s="147">
        <f t="shared" si="27"/>
        <v>400</v>
      </c>
      <c r="AM35" s="147">
        <f t="shared" si="28"/>
        <v>300</v>
      </c>
      <c r="AN35" s="147">
        <f t="shared" si="4"/>
        <v>200</v>
      </c>
      <c r="AO35" s="253">
        <f t="shared" si="5"/>
        <v>800</v>
      </c>
      <c r="AP35" s="147">
        <f t="shared" si="29"/>
        <v>320</v>
      </c>
      <c r="AQ35" s="147">
        <f t="shared" si="30"/>
        <v>240</v>
      </c>
      <c r="AR35" s="147">
        <f t="shared" si="8"/>
        <v>160</v>
      </c>
      <c r="AS35" s="253">
        <f t="shared" si="31"/>
        <v>700</v>
      </c>
      <c r="AT35" s="147">
        <f t="shared" si="32"/>
        <v>280</v>
      </c>
      <c r="AU35" s="147">
        <f t="shared" si="33"/>
        <v>210</v>
      </c>
      <c r="AV35" s="147">
        <f t="shared" si="12"/>
        <v>140</v>
      </c>
      <c r="AW35" s="147">
        <f t="shared" si="23"/>
        <v>233.33333333333334</v>
      </c>
      <c r="AX35" s="147" t="e">
        <f t="shared" si="23"/>
        <v>#DIV/0!</v>
      </c>
      <c r="AY35" s="147" t="e">
        <f t="shared" si="23"/>
        <v>#DIV/0!</v>
      </c>
      <c r="AZ35" s="147" t="e">
        <f t="shared" ref="AZ35:BH36" si="35">(AN35-W35)/W35*100</f>
        <v>#DIV/0!</v>
      </c>
      <c r="BA35" s="147">
        <f t="shared" si="35"/>
        <v>233.33333333333334</v>
      </c>
      <c r="BB35" s="147" t="e">
        <f t="shared" si="35"/>
        <v>#DIV/0!</v>
      </c>
      <c r="BC35" s="147" t="e">
        <f t="shared" si="35"/>
        <v>#DIV/0!</v>
      </c>
      <c r="BD35" s="147" t="e">
        <f t="shared" si="35"/>
        <v>#DIV/0!</v>
      </c>
      <c r="BE35" s="147">
        <f t="shared" si="35"/>
        <v>233.33333333333334</v>
      </c>
      <c r="BF35" s="147" t="e">
        <f t="shared" si="35"/>
        <v>#DIV/0!</v>
      </c>
      <c r="BG35" s="147" t="e">
        <f t="shared" si="35"/>
        <v>#DIV/0!</v>
      </c>
      <c r="BH35" s="147" t="e">
        <f t="shared" si="35"/>
        <v>#DIV/0!</v>
      </c>
      <c r="BI35" s="147">
        <f t="shared" si="34"/>
        <v>1000</v>
      </c>
      <c r="BJ35" s="147">
        <f t="shared" si="34"/>
        <v>400</v>
      </c>
      <c r="BK35" s="147">
        <f t="shared" si="34"/>
        <v>300</v>
      </c>
      <c r="BL35" s="147">
        <f t="shared" si="34"/>
        <v>200</v>
      </c>
      <c r="BM35" s="147">
        <f t="shared" si="34"/>
        <v>800</v>
      </c>
      <c r="BN35" s="147">
        <f t="shared" si="34"/>
        <v>320</v>
      </c>
      <c r="BO35" s="147">
        <f t="shared" si="34"/>
        <v>240</v>
      </c>
      <c r="BP35" s="147">
        <f t="shared" si="34"/>
        <v>160</v>
      </c>
      <c r="BQ35" s="147">
        <f t="shared" si="34"/>
        <v>700</v>
      </c>
      <c r="BR35" s="147">
        <f t="shared" si="34"/>
        <v>280</v>
      </c>
      <c r="BS35" s="147">
        <f t="shared" si="34"/>
        <v>210</v>
      </c>
      <c r="BT35" s="147">
        <f t="shared" si="34"/>
        <v>140</v>
      </c>
      <c r="BU35" s="147">
        <f t="shared" si="20"/>
        <v>233.33333333333334</v>
      </c>
      <c r="BV35" s="147">
        <f t="shared" si="21"/>
        <v>233.33333333333334</v>
      </c>
      <c r="BW35" s="147">
        <f t="shared" si="22"/>
        <v>233.33333333333334</v>
      </c>
      <c r="BX35" s="147"/>
      <c r="BY35" s="147"/>
      <c r="BZ35" s="34"/>
      <c r="CA35" s="231" t="s">
        <v>6016</v>
      </c>
      <c r="CB35" s="6"/>
      <c r="CC35" s="6"/>
      <c r="CD35" s="1"/>
      <c r="CE35" s="1"/>
      <c r="CG35" s="1" t="s">
        <v>6039</v>
      </c>
    </row>
    <row r="36" spans="1:85" ht="44.45" customHeight="1" x14ac:dyDescent="0.2">
      <c r="A36" s="18"/>
      <c r="B36" s="18"/>
      <c r="C36" s="18"/>
      <c r="D36" s="18"/>
      <c r="E36" s="18"/>
      <c r="F36" s="18"/>
      <c r="G36" s="246">
        <v>9</v>
      </c>
      <c r="H36" s="247" t="s">
        <v>5596</v>
      </c>
      <c r="I36" s="246" t="s">
        <v>90</v>
      </c>
      <c r="J36" s="494" t="s">
        <v>2306</v>
      </c>
      <c r="K36" s="494"/>
      <c r="L36" s="246">
        <v>350</v>
      </c>
      <c r="M36" s="73" t="s">
        <v>6070</v>
      </c>
      <c r="N36" s="161" t="s">
        <v>6017</v>
      </c>
      <c r="O36" s="156" t="s">
        <v>90</v>
      </c>
      <c r="P36" s="181" t="s">
        <v>473</v>
      </c>
      <c r="Q36" s="181" t="s">
        <v>6041</v>
      </c>
      <c r="R36" s="147">
        <v>350</v>
      </c>
      <c r="S36" s="189">
        <v>1000</v>
      </c>
      <c r="T36" s="237">
        <v>350</v>
      </c>
      <c r="U36" s="147"/>
      <c r="V36" s="147"/>
      <c r="W36" s="147"/>
      <c r="X36" s="237">
        <f t="shared" si="17"/>
        <v>280</v>
      </c>
      <c r="Y36" s="147"/>
      <c r="Z36" s="147"/>
      <c r="AA36" s="147"/>
      <c r="AB36" s="237">
        <f t="shared" si="26"/>
        <v>244.99999999999997</v>
      </c>
      <c r="AC36" s="147"/>
      <c r="AD36" s="147"/>
      <c r="AE36" s="147"/>
      <c r="AF36" s="147"/>
      <c r="AG36" s="147"/>
      <c r="AH36" s="147"/>
      <c r="AI36" s="147"/>
      <c r="AJ36" s="147"/>
      <c r="AK36" s="225">
        <v>1000</v>
      </c>
      <c r="AL36" s="147">
        <f t="shared" si="27"/>
        <v>400</v>
      </c>
      <c r="AM36" s="147">
        <f t="shared" si="28"/>
        <v>300</v>
      </c>
      <c r="AN36" s="147">
        <f t="shared" si="4"/>
        <v>200</v>
      </c>
      <c r="AO36" s="253">
        <f t="shared" si="5"/>
        <v>800</v>
      </c>
      <c r="AP36" s="147">
        <f t="shared" si="29"/>
        <v>320</v>
      </c>
      <c r="AQ36" s="147">
        <f t="shared" si="30"/>
        <v>240</v>
      </c>
      <c r="AR36" s="147">
        <f t="shared" si="8"/>
        <v>160</v>
      </c>
      <c r="AS36" s="253">
        <f t="shared" si="31"/>
        <v>700</v>
      </c>
      <c r="AT36" s="147">
        <f t="shared" si="32"/>
        <v>280</v>
      </c>
      <c r="AU36" s="147">
        <f t="shared" si="33"/>
        <v>210</v>
      </c>
      <c r="AV36" s="147">
        <f t="shared" si="12"/>
        <v>140</v>
      </c>
      <c r="AW36" s="147">
        <f t="shared" ref="AW36:AY36" si="36">(AK36-T36)/T36*100</f>
        <v>185.71428571428572</v>
      </c>
      <c r="AX36" s="147" t="e">
        <f t="shared" si="36"/>
        <v>#DIV/0!</v>
      </c>
      <c r="AY36" s="147" t="e">
        <f t="shared" si="36"/>
        <v>#DIV/0!</v>
      </c>
      <c r="AZ36" s="147" t="e">
        <f t="shared" si="35"/>
        <v>#DIV/0!</v>
      </c>
      <c r="BA36" s="147">
        <f t="shared" si="35"/>
        <v>185.71428571428572</v>
      </c>
      <c r="BB36" s="147" t="e">
        <f t="shared" si="35"/>
        <v>#DIV/0!</v>
      </c>
      <c r="BC36" s="147" t="e">
        <f t="shared" si="35"/>
        <v>#DIV/0!</v>
      </c>
      <c r="BD36" s="147" t="e">
        <f t="shared" si="35"/>
        <v>#DIV/0!</v>
      </c>
      <c r="BE36" s="147">
        <f t="shared" si="35"/>
        <v>185.71428571428575</v>
      </c>
      <c r="BF36" s="147" t="e">
        <f t="shared" si="35"/>
        <v>#DIV/0!</v>
      </c>
      <c r="BG36" s="147" t="e">
        <f t="shared" si="35"/>
        <v>#DIV/0!</v>
      </c>
      <c r="BH36" s="147" t="e">
        <f t="shared" si="35"/>
        <v>#DIV/0!</v>
      </c>
      <c r="BI36" s="147">
        <f t="shared" si="34"/>
        <v>1000</v>
      </c>
      <c r="BJ36" s="147">
        <f t="shared" si="34"/>
        <v>400</v>
      </c>
      <c r="BK36" s="147">
        <f t="shared" si="34"/>
        <v>300</v>
      </c>
      <c r="BL36" s="147">
        <f t="shared" si="34"/>
        <v>200</v>
      </c>
      <c r="BM36" s="147">
        <f t="shared" si="34"/>
        <v>800</v>
      </c>
      <c r="BN36" s="147">
        <f t="shared" si="34"/>
        <v>320</v>
      </c>
      <c r="BO36" s="147">
        <f t="shared" si="34"/>
        <v>240</v>
      </c>
      <c r="BP36" s="147">
        <f t="shared" si="34"/>
        <v>160</v>
      </c>
      <c r="BQ36" s="147">
        <f t="shared" si="34"/>
        <v>700</v>
      </c>
      <c r="BR36" s="147">
        <f t="shared" si="34"/>
        <v>280</v>
      </c>
      <c r="BS36" s="147">
        <f t="shared" si="34"/>
        <v>210</v>
      </c>
      <c r="BT36" s="147">
        <f t="shared" si="34"/>
        <v>140</v>
      </c>
      <c r="BU36" s="147">
        <f t="shared" si="20"/>
        <v>185.71428571428572</v>
      </c>
      <c r="BV36" s="147">
        <f t="shared" si="21"/>
        <v>185.71428571428572</v>
      </c>
      <c r="BW36" s="147">
        <f t="shared" si="22"/>
        <v>185.71428571428575</v>
      </c>
      <c r="BX36" s="147"/>
      <c r="BY36" s="147"/>
      <c r="BZ36" s="34"/>
      <c r="CA36" s="161" t="s">
        <v>6059</v>
      </c>
      <c r="CB36" s="6"/>
      <c r="CC36" s="6"/>
      <c r="CD36" s="1"/>
      <c r="CE36" s="1"/>
      <c r="CF36" s="1" t="s">
        <v>6043</v>
      </c>
      <c r="CG36" s="1" t="s">
        <v>6042</v>
      </c>
    </row>
  </sheetData>
  <mergeCells count="405">
    <mergeCell ref="M1:CE1"/>
    <mergeCell ref="A2:F2"/>
    <mergeCell ref="G2:L2"/>
    <mergeCell ref="M2:CE2"/>
    <mergeCell ref="A3:A4"/>
    <mergeCell ref="B3:B4"/>
    <mergeCell ref="D3:E3"/>
    <mergeCell ref="F3:F4"/>
    <mergeCell ref="G3:G4"/>
    <mergeCell ref="H3:H4"/>
    <mergeCell ref="BU3:BW3"/>
    <mergeCell ref="BX3:BY3"/>
    <mergeCell ref="BZ3:BZ4"/>
    <mergeCell ref="CA3:CA4"/>
    <mergeCell ref="CB3:CE3"/>
    <mergeCell ref="T4:W4"/>
    <mergeCell ref="X4:AA4"/>
    <mergeCell ref="AB4:AE4"/>
    <mergeCell ref="AF4:AF5"/>
    <mergeCell ref="AG4:AG5"/>
    <mergeCell ref="X3:AA3"/>
    <mergeCell ref="AF3:AI3"/>
    <mergeCell ref="AO3:AR3"/>
    <mergeCell ref="AW3:BH3"/>
    <mergeCell ref="BI3:BT3"/>
    <mergeCell ref="AH4:AH5"/>
    <mergeCell ref="AI4:AI5"/>
    <mergeCell ref="AJ4:AJ5"/>
    <mergeCell ref="AK4:AN4"/>
    <mergeCell ref="BM4:BP4"/>
    <mergeCell ref="BQ4:BT4"/>
    <mergeCell ref="A6:A9"/>
    <mergeCell ref="B6:B9"/>
    <mergeCell ref="G6:G10"/>
    <mergeCell ref="H6:H10"/>
    <mergeCell ref="M6:M10"/>
    <mergeCell ref="N6:N10"/>
    <mergeCell ref="P6:P7"/>
    <mergeCell ref="Q6:Q7"/>
    <mergeCell ref="AO4:AR4"/>
    <mergeCell ref="AS4:AV4"/>
    <mergeCell ref="AW4:AZ4"/>
    <mergeCell ref="BA4:BD4"/>
    <mergeCell ref="BE4:BH4"/>
    <mergeCell ref="BI4:BL4"/>
    <mergeCell ref="S3:S4"/>
    <mergeCell ref="J3:K3"/>
    <mergeCell ref="L3:L4"/>
    <mergeCell ref="M3:M5"/>
    <mergeCell ref="N3:N5"/>
    <mergeCell ref="P3:Q3"/>
    <mergeCell ref="R3:R4"/>
    <mergeCell ref="X6:X7"/>
    <mergeCell ref="Y6:Y7"/>
    <mergeCell ref="Z6:Z7"/>
    <mergeCell ref="AA6:AA7"/>
    <mergeCell ref="AB6:AB7"/>
    <mergeCell ref="AC6:AC7"/>
    <mergeCell ref="R6:R7"/>
    <mergeCell ref="S6:S7"/>
    <mergeCell ref="T6:T7"/>
    <mergeCell ref="U6:U7"/>
    <mergeCell ref="V6:V7"/>
    <mergeCell ref="W6:W7"/>
    <mergeCell ref="AJ6:AJ7"/>
    <mergeCell ref="AK6:AK7"/>
    <mergeCell ref="AL6:AL7"/>
    <mergeCell ref="AM6:AM7"/>
    <mergeCell ref="AN6:AN7"/>
    <mergeCell ref="AO6:AO7"/>
    <mergeCell ref="AD6:AD7"/>
    <mergeCell ref="AE6:AE7"/>
    <mergeCell ref="AF6:AF7"/>
    <mergeCell ref="AG6:AG7"/>
    <mergeCell ref="AH6:AH7"/>
    <mergeCell ref="AI6:AI7"/>
    <mergeCell ref="AV6:AV7"/>
    <mergeCell ref="AW6:AW7"/>
    <mergeCell ref="AX6:AX7"/>
    <mergeCell ref="AY6:AY7"/>
    <mergeCell ref="AZ6:AZ7"/>
    <mergeCell ref="BA6:BA7"/>
    <mergeCell ref="AP6:AP7"/>
    <mergeCell ref="AQ6:AQ7"/>
    <mergeCell ref="AR6:AR7"/>
    <mergeCell ref="AS6:AS7"/>
    <mergeCell ref="AT6:AT7"/>
    <mergeCell ref="AU6:AU7"/>
    <mergeCell ref="BJ6:BJ7"/>
    <mergeCell ref="BK6:BK7"/>
    <mergeCell ref="BL6:BL7"/>
    <mergeCell ref="BM6:BM7"/>
    <mergeCell ref="BB6:BB7"/>
    <mergeCell ref="BC6:BC7"/>
    <mergeCell ref="BD6:BD7"/>
    <mergeCell ref="BE6:BE7"/>
    <mergeCell ref="BF6:BF7"/>
    <mergeCell ref="BG6:BG7"/>
    <mergeCell ref="BZ6:BZ7"/>
    <mergeCell ref="CA6:CA7"/>
    <mergeCell ref="P9:P10"/>
    <mergeCell ref="Q9:Q10"/>
    <mergeCell ref="R9:R10"/>
    <mergeCell ref="S9:S10"/>
    <mergeCell ref="T9:T10"/>
    <mergeCell ref="U9:U10"/>
    <mergeCell ref="V9:V10"/>
    <mergeCell ref="W9:W10"/>
    <mergeCell ref="BT6:BT7"/>
    <mergeCell ref="BU6:BU7"/>
    <mergeCell ref="BV6:BV7"/>
    <mergeCell ref="BW6:BW7"/>
    <mergeCell ref="BX6:BX7"/>
    <mergeCell ref="BY6:BY7"/>
    <mergeCell ref="BN6:BN7"/>
    <mergeCell ref="BO6:BO7"/>
    <mergeCell ref="BP6:BP7"/>
    <mergeCell ref="BQ6:BQ7"/>
    <mergeCell ref="BR6:BR7"/>
    <mergeCell ref="BS6:BS7"/>
    <mergeCell ref="BH6:BH7"/>
    <mergeCell ref="BI6:BI7"/>
    <mergeCell ref="AD9:AD10"/>
    <mergeCell ref="AE9:AE10"/>
    <mergeCell ref="AF9:AF10"/>
    <mergeCell ref="AG9:AG10"/>
    <mergeCell ref="AH9:AH10"/>
    <mergeCell ref="AI9:AI10"/>
    <mergeCell ref="X9:X10"/>
    <mergeCell ref="Y9:Y10"/>
    <mergeCell ref="Z9:Z10"/>
    <mergeCell ref="AA9:AA10"/>
    <mergeCell ref="AB9:AB10"/>
    <mergeCell ref="AC9:AC10"/>
    <mergeCell ref="AP9:AP10"/>
    <mergeCell ref="AQ9:AQ10"/>
    <mergeCell ref="AR9:AR10"/>
    <mergeCell ref="AS9:AS10"/>
    <mergeCell ref="AT9:AT10"/>
    <mergeCell ref="AU9:AU10"/>
    <mergeCell ref="AJ9:AJ10"/>
    <mergeCell ref="AK9:AK10"/>
    <mergeCell ref="AL9:AL10"/>
    <mergeCell ref="AM9:AM10"/>
    <mergeCell ref="AN9:AN10"/>
    <mergeCell ref="AO9:AO10"/>
    <mergeCell ref="BB9:BB10"/>
    <mergeCell ref="BC9:BC10"/>
    <mergeCell ref="BD9:BD10"/>
    <mergeCell ref="BE9:BE10"/>
    <mergeCell ref="BF9:BF10"/>
    <mergeCell ref="BG9:BG10"/>
    <mergeCell ref="AV9:AV10"/>
    <mergeCell ref="AW9:AW10"/>
    <mergeCell ref="AX9:AX10"/>
    <mergeCell ref="AY9:AY10"/>
    <mergeCell ref="AZ9:AZ10"/>
    <mergeCell ref="BA9:BA10"/>
    <mergeCell ref="BQ9:BQ10"/>
    <mergeCell ref="BR9:BR10"/>
    <mergeCell ref="BS9:BS10"/>
    <mergeCell ref="BH9:BH10"/>
    <mergeCell ref="BI9:BI10"/>
    <mergeCell ref="BJ9:BJ10"/>
    <mergeCell ref="BK9:BK10"/>
    <mergeCell ref="BL9:BL10"/>
    <mergeCell ref="BM9:BM10"/>
    <mergeCell ref="A14:A16"/>
    <mergeCell ref="B14:B16"/>
    <mergeCell ref="G14:G16"/>
    <mergeCell ref="H14:H16"/>
    <mergeCell ref="M14:M16"/>
    <mergeCell ref="N14:N16"/>
    <mergeCell ref="BZ9:BZ10"/>
    <mergeCell ref="CA9:CA10"/>
    <mergeCell ref="A11:A12"/>
    <mergeCell ref="B11:B12"/>
    <mergeCell ref="G11:G12"/>
    <mergeCell ref="H11:H12"/>
    <mergeCell ref="M11:M12"/>
    <mergeCell ref="N11:N12"/>
    <mergeCell ref="D12:E12"/>
    <mergeCell ref="BT9:BT10"/>
    <mergeCell ref="BU9:BU10"/>
    <mergeCell ref="BV9:BV10"/>
    <mergeCell ref="BW9:BW10"/>
    <mergeCell ref="BX9:BX10"/>
    <mergeCell ref="BY9:BY10"/>
    <mergeCell ref="BN9:BN10"/>
    <mergeCell ref="BO9:BO10"/>
    <mergeCell ref="BP9:BP10"/>
    <mergeCell ref="V14:V16"/>
    <mergeCell ref="W14:W16"/>
    <mergeCell ref="X14:X16"/>
    <mergeCell ref="Y14:Y16"/>
    <mergeCell ref="Z14:Z16"/>
    <mergeCell ref="AA14:AA16"/>
    <mergeCell ref="P14:P16"/>
    <mergeCell ref="Q14:Q16"/>
    <mergeCell ref="R14:R16"/>
    <mergeCell ref="S14:S16"/>
    <mergeCell ref="T14:T16"/>
    <mergeCell ref="U14:U16"/>
    <mergeCell ref="AH14:AH16"/>
    <mergeCell ref="AI14:AI16"/>
    <mergeCell ref="AJ14:AJ16"/>
    <mergeCell ref="AK14:AK16"/>
    <mergeCell ref="AL14:AL16"/>
    <mergeCell ref="AM14:AM16"/>
    <mergeCell ref="AB14:AB16"/>
    <mergeCell ref="AC14:AC16"/>
    <mergeCell ref="AD14:AD16"/>
    <mergeCell ref="AE14:AE16"/>
    <mergeCell ref="AF14:AF16"/>
    <mergeCell ref="AG14:AG16"/>
    <mergeCell ref="CA14:CA16"/>
    <mergeCell ref="M18:M19"/>
    <mergeCell ref="N18:N19"/>
    <mergeCell ref="BR14:BR16"/>
    <mergeCell ref="BS14:BS16"/>
    <mergeCell ref="BT14:BT16"/>
    <mergeCell ref="BU14:BU16"/>
    <mergeCell ref="BV14:BV16"/>
    <mergeCell ref="BW14:BW16"/>
    <mergeCell ref="BL14:BL16"/>
    <mergeCell ref="BM14:BM16"/>
    <mergeCell ref="BN14:BN16"/>
    <mergeCell ref="BO14:BO16"/>
    <mergeCell ref="BP14:BP16"/>
    <mergeCell ref="BQ14:BQ16"/>
    <mergeCell ref="BF14:BF16"/>
    <mergeCell ref="BG14:BG16"/>
    <mergeCell ref="BH14:BH16"/>
    <mergeCell ref="BI14:BI16"/>
    <mergeCell ref="BJ14:BJ16"/>
    <mergeCell ref="BK14:BK16"/>
    <mergeCell ref="AZ14:AZ16"/>
    <mergeCell ref="BA14:BA16"/>
    <mergeCell ref="BB14:BB16"/>
    <mergeCell ref="A20:A22"/>
    <mergeCell ref="B20:B22"/>
    <mergeCell ref="G20:G22"/>
    <mergeCell ref="H20:H22"/>
    <mergeCell ref="M20:M22"/>
    <mergeCell ref="N20:N22"/>
    <mergeCell ref="BX14:BX16"/>
    <mergeCell ref="BY14:BY16"/>
    <mergeCell ref="BZ14:BZ16"/>
    <mergeCell ref="BC14:BC16"/>
    <mergeCell ref="BD14:BD16"/>
    <mergeCell ref="BE14:BE16"/>
    <mergeCell ref="AT14:AT16"/>
    <mergeCell ref="AU14:AU16"/>
    <mergeCell ref="AV14:AV16"/>
    <mergeCell ref="AW14:AW16"/>
    <mergeCell ref="AX14:AX16"/>
    <mergeCell ref="AY14:AY16"/>
    <mergeCell ref="AN14:AN16"/>
    <mergeCell ref="AO14:AO16"/>
    <mergeCell ref="AP14:AP16"/>
    <mergeCell ref="AQ14:AQ16"/>
    <mergeCell ref="AR14:AR16"/>
    <mergeCell ref="AS14:AS16"/>
    <mergeCell ref="V20:V22"/>
    <mergeCell ref="W20:W22"/>
    <mergeCell ref="X20:X22"/>
    <mergeCell ref="Y20:Y22"/>
    <mergeCell ref="Z20:Z22"/>
    <mergeCell ref="AA20:AA22"/>
    <mergeCell ref="P20:P22"/>
    <mergeCell ref="Q20:Q22"/>
    <mergeCell ref="R20:R22"/>
    <mergeCell ref="S20:S22"/>
    <mergeCell ref="T20:T22"/>
    <mergeCell ref="U20:U22"/>
    <mergeCell ref="AH20:AH22"/>
    <mergeCell ref="AI20:AI22"/>
    <mergeCell ref="AJ20:AJ22"/>
    <mergeCell ref="AK20:AK22"/>
    <mergeCell ref="AL20:AL22"/>
    <mergeCell ref="AM20:AM22"/>
    <mergeCell ref="AB20:AB22"/>
    <mergeCell ref="AC20:AC22"/>
    <mergeCell ref="AD20:AD22"/>
    <mergeCell ref="AE20:AE22"/>
    <mergeCell ref="AF20:AF22"/>
    <mergeCell ref="AG20:AG22"/>
    <mergeCell ref="AT20:AT22"/>
    <mergeCell ref="AU20:AU22"/>
    <mergeCell ref="AV20:AV22"/>
    <mergeCell ref="AW20:AW22"/>
    <mergeCell ref="AX20:AX22"/>
    <mergeCell ref="AY20:AY22"/>
    <mergeCell ref="AN20:AN22"/>
    <mergeCell ref="AO20:AO22"/>
    <mergeCell ref="AP20:AP22"/>
    <mergeCell ref="AQ20:AQ22"/>
    <mergeCell ref="AR20:AR22"/>
    <mergeCell ref="AS20:AS22"/>
    <mergeCell ref="BH20:BH22"/>
    <mergeCell ref="BI20:BI22"/>
    <mergeCell ref="BJ20:BJ22"/>
    <mergeCell ref="BK20:BK22"/>
    <mergeCell ref="AZ20:AZ22"/>
    <mergeCell ref="BA20:BA22"/>
    <mergeCell ref="BB20:BB22"/>
    <mergeCell ref="BC20:BC22"/>
    <mergeCell ref="BD20:BD22"/>
    <mergeCell ref="BE20:BE22"/>
    <mergeCell ref="BX20:BX22"/>
    <mergeCell ref="BY20:BY22"/>
    <mergeCell ref="BZ20:BZ22"/>
    <mergeCell ref="CA20:CA22"/>
    <mergeCell ref="J23:K23"/>
    <mergeCell ref="A24:A26"/>
    <mergeCell ref="B24:B26"/>
    <mergeCell ref="G24:G26"/>
    <mergeCell ref="H24:H26"/>
    <mergeCell ref="M24:M26"/>
    <mergeCell ref="BR20:BR22"/>
    <mergeCell ref="BS20:BS22"/>
    <mergeCell ref="BT20:BT22"/>
    <mergeCell ref="BU20:BU22"/>
    <mergeCell ref="BV20:BV22"/>
    <mergeCell ref="BW20:BW22"/>
    <mergeCell ref="BL20:BL22"/>
    <mergeCell ref="BM20:BM22"/>
    <mergeCell ref="BN20:BN22"/>
    <mergeCell ref="BO20:BO22"/>
    <mergeCell ref="BP20:BP22"/>
    <mergeCell ref="BQ20:BQ22"/>
    <mergeCell ref="BF20:BF22"/>
    <mergeCell ref="BG20:BG22"/>
    <mergeCell ref="U24:U25"/>
    <mergeCell ref="V24:V25"/>
    <mergeCell ref="W24:W25"/>
    <mergeCell ref="X24:X25"/>
    <mergeCell ref="Y24:Y25"/>
    <mergeCell ref="Z24:Z25"/>
    <mergeCell ref="N24:N26"/>
    <mergeCell ref="P24:P25"/>
    <mergeCell ref="Q24:Q25"/>
    <mergeCell ref="R24:R25"/>
    <mergeCell ref="S24:S25"/>
    <mergeCell ref="T24:T25"/>
    <mergeCell ref="AG24:AG25"/>
    <mergeCell ref="AH24:AH25"/>
    <mergeCell ref="AI24:AI25"/>
    <mergeCell ref="AJ24:AJ25"/>
    <mergeCell ref="AK24:AK25"/>
    <mergeCell ref="AL24:AL25"/>
    <mergeCell ref="AA24:AA25"/>
    <mergeCell ref="AB24:AB25"/>
    <mergeCell ref="AC24:AC25"/>
    <mergeCell ref="AD24:AD25"/>
    <mergeCell ref="AE24:AE25"/>
    <mergeCell ref="AF24:AF25"/>
    <mergeCell ref="AS24:AS25"/>
    <mergeCell ref="AT24:AT25"/>
    <mergeCell ref="AU24:AU25"/>
    <mergeCell ref="AV24:AV25"/>
    <mergeCell ref="AW24:AW25"/>
    <mergeCell ref="AX24:AX25"/>
    <mergeCell ref="AM24:AM25"/>
    <mergeCell ref="AN24:AN25"/>
    <mergeCell ref="AO24:AO25"/>
    <mergeCell ref="AP24:AP25"/>
    <mergeCell ref="AQ24:AQ25"/>
    <mergeCell ref="AR24:AR25"/>
    <mergeCell ref="BE24:BE25"/>
    <mergeCell ref="BF24:BF25"/>
    <mergeCell ref="BG24:BG25"/>
    <mergeCell ref="BH24:BH25"/>
    <mergeCell ref="BI24:BI25"/>
    <mergeCell ref="BJ24:BJ25"/>
    <mergeCell ref="AY24:AY25"/>
    <mergeCell ref="AZ24:AZ25"/>
    <mergeCell ref="BA24:BA25"/>
    <mergeCell ref="BB24:BB25"/>
    <mergeCell ref="BC24:BC25"/>
    <mergeCell ref="BD24:BD25"/>
    <mergeCell ref="CF30:CF32"/>
    <mergeCell ref="J31:K31"/>
    <mergeCell ref="J32:K32"/>
    <mergeCell ref="J36:K36"/>
    <mergeCell ref="AB3:AE3"/>
    <mergeCell ref="AS3:AV3"/>
    <mergeCell ref="BW24:BW25"/>
    <mergeCell ref="BX24:BX25"/>
    <mergeCell ref="BY24:BY25"/>
    <mergeCell ref="BZ24:BZ25"/>
    <mergeCell ref="CA24:CA25"/>
    <mergeCell ref="J30:K30"/>
    <mergeCell ref="BQ24:BQ25"/>
    <mergeCell ref="BR24:BR25"/>
    <mergeCell ref="BS24:BS25"/>
    <mergeCell ref="BT24:BT25"/>
    <mergeCell ref="BU24:BU25"/>
    <mergeCell ref="BV24:BV25"/>
    <mergeCell ref="BK24:BK25"/>
    <mergeCell ref="BL24:BL25"/>
    <mergeCell ref="BM24:BM25"/>
    <mergeCell ref="BN24:BN25"/>
    <mergeCell ref="BO24:BO25"/>
    <mergeCell ref="BP24:BP25"/>
  </mergeCells>
  <phoneticPr fontId="27" type="noConversion"/>
  <printOptions horizontalCentered="1"/>
  <pageMargins left="0.51181102362204722" right="0.51181102362204722" top="0.74803149606299213" bottom="0.74803149606299213" header="0.51181102362204722" footer="5"/>
  <pageSetup paperSize="9" scale="80" orientation="landscape" r:id="rId1"/>
  <headerFooter differentFirst="1" alignWithMargins="0">
    <oddHeader>&amp;C&amp;14&amp;P</oddHead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5"/>
  <sheetViews>
    <sheetView view="pageBreakPreview" topLeftCell="A4" zoomScale="85" zoomScaleNormal="100" zoomScaleSheetLayoutView="85" workbookViewId="0">
      <selection activeCell="M1" sqref="A1:XFD1048576"/>
    </sheetView>
  </sheetViews>
  <sheetFormatPr defaultColWidth="8" defaultRowHeight="15.75" x14ac:dyDescent="0.25"/>
  <cols>
    <col min="1" max="1" width="7.83203125" style="280" bestFit="1" customWidth="1"/>
    <col min="2" max="2" width="7.83203125" style="280" hidden="1" customWidth="1"/>
    <col min="3" max="3" width="55.83203125" style="280" customWidth="1"/>
    <col min="4" max="4" width="13.83203125" style="280" customWidth="1"/>
    <col min="5" max="5" width="10.33203125" style="280" hidden="1" customWidth="1"/>
    <col min="6" max="6" width="10.83203125" style="280" hidden="1" customWidth="1"/>
    <col min="7" max="7" width="8" style="280" hidden="1" customWidth="1"/>
    <col min="8" max="8" width="26.33203125" style="280" hidden="1" customWidth="1"/>
    <col min="9" max="9" width="25.5" style="280" customWidth="1"/>
    <col min="10" max="10" width="11" style="280" hidden="1" customWidth="1"/>
    <col min="11" max="12" width="9.6640625" style="280" hidden="1" customWidth="1"/>
    <col min="13" max="18" width="6" style="280" hidden="1" customWidth="1"/>
    <col min="19" max="19" width="8" style="280" hidden="1" customWidth="1"/>
    <col min="20" max="20" width="15.83203125" style="280" hidden="1" customWidth="1"/>
    <col min="21" max="21" width="9.83203125" style="280" hidden="1" customWidth="1"/>
    <col min="22" max="22" width="33.5" style="256" customWidth="1"/>
    <col min="23" max="255" width="8" style="256"/>
    <col min="256" max="256" width="8.6640625" style="256" bestFit="1" customWidth="1"/>
    <col min="257" max="257" width="45.6640625" style="256" customWidth="1"/>
    <col min="258" max="258" width="10" style="256" customWidth="1"/>
    <col min="259" max="262" width="8" style="256"/>
    <col min="263" max="263" width="12.5" style="256" customWidth="1"/>
    <col min="264" max="264" width="12.1640625" style="256" customWidth="1"/>
    <col min="265" max="265" width="11.1640625" style="256" customWidth="1"/>
    <col min="266" max="276" width="8" style="256"/>
    <col min="277" max="277" width="21" style="256" customWidth="1"/>
    <col min="278" max="278" width="33.5" style="256" customWidth="1"/>
    <col min="279" max="511" width="8" style="256"/>
    <col min="512" max="512" width="8.6640625" style="256" bestFit="1" customWidth="1"/>
    <col min="513" max="513" width="45.6640625" style="256" customWidth="1"/>
    <col min="514" max="514" width="10" style="256" customWidth="1"/>
    <col min="515" max="518" width="8" style="256"/>
    <col min="519" max="519" width="12.5" style="256" customWidth="1"/>
    <col min="520" max="520" width="12.1640625" style="256" customWidth="1"/>
    <col min="521" max="521" width="11.1640625" style="256" customWidth="1"/>
    <col min="522" max="532" width="8" style="256"/>
    <col min="533" max="533" width="21" style="256" customWidth="1"/>
    <col min="534" max="534" width="33.5" style="256" customWidth="1"/>
    <col min="535" max="767" width="8" style="256"/>
    <col min="768" max="768" width="8.6640625" style="256" bestFit="1" customWidth="1"/>
    <col min="769" max="769" width="45.6640625" style="256" customWidth="1"/>
    <col min="770" max="770" width="10" style="256" customWidth="1"/>
    <col min="771" max="774" width="8" style="256"/>
    <col min="775" max="775" width="12.5" style="256" customWidth="1"/>
    <col min="776" max="776" width="12.1640625" style="256" customWidth="1"/>
    <col min="777" max="777" width="11.1640625" style="256" customWidth="1"/>
    <col min="778" max="788" width="8" style="256"/>
    <col min="789" max="789" width="21" style="256" customWidth="1"/>
    <col min="790" max="790" width="33.5" style="256" customWidth="1"/>
    <col min="791" max="1023" width="8" style="256"/>
    <col min="1024" max="1024" width="8.6640625" style="256" bestFit="1" customWidth="1"/>
    <col min="1025" max="1025" width="45.6640625" style="256" customWidth="1"/>
    <col min="1026" max="1026" width="10" style="256" customWidth="1"/>
    <col min="1027" max="1030" width="8" style="256"/>
    <col min="1031" max="1031" width="12.5" style="256" customWidth="1"/>
    <col min="1032" max="1032" width="12.1640625" style="256" customWidth="1"/>
    <col min="1033" max="1033" width="11.1640625" style="256" customWidth="1"/>
    <col min="1034" max="1044" width="8" style="256"/>
    <col min="1045" max="1045" width="21" style="256" customWidth="1"/>
    <col min="1046" max="1046" width="33.5" style="256" customWidth="1"/>
    <col min="1047" max="1279" width="8" style="256"/>
    <col min="1280" max="1280" width="8.6640625" style="256" bestFit="1" customWidth="1"/>
    <col min="1281" max="1281" width="45.6640625" style="256" customWidth="1"/>
    <col min="1282" max="1282" width="10" style="256" customWidth="1"/>
    <col min="1283" max="1286" width="8" style="256"/>
    <col min="1287" max="1287" width="12.5" style="256" customWidth="1"/>
    <col min="1288" max="1288" width="12.1640625" style="256" customWidth="1"/>
    <col min="1289" max="1289" width="11.1640625" style="256" customWidth="1"/>
    <col min="1290" max="1300" width="8" style="256"/>
    <col min="1301" max="1301" width="21" style="256" customWidth="1"/>
    <col min="1302" max="1302" width="33.5" style="256" customWidth="1"/>
    <col min="1303" max="1535" width="8" style="256"/>
    <col min="1536" max="1536" width="8.6640625" style="256" bestFit="1" customWidth="1"/>
    <col min="1537" max="1537" width="45.6640625" style="256" customWidth="1"/>
    <col min="1538" max="1538" width="10" style="256" customWidth="1"/>
    <col min="1539" max="1542" width="8" style="256"/>
    <col min="1543" max="1543" width="12.5" style="256" customWidth="1"/>
    <col min="1544" max="1544" width="12.1640625" style="256" customWidth="1"/>
    <col min="1545" max="1545" width="11.1640625" style="256" customWidth="1"/>
    <col min="1546" max="1556" width="8" style="256"/>
    <col min="1557" max="1557" width="21" style="256" customWidth="1"/>
    <col min="1558" max="1558" width="33.5" style="256" customWidth="1"/>
    <col min="1559" max="1791" width="8" style="256"/>
    <col min="1792" max="1792" width="8.6640625" style="256" bestFit="1" customWidth="1"/>
    <col min="1793" max="1793" width="45.6640625" style="256" customWidth="1"/>
    <col min="1794" max="1794" width="10" style="256" customWidth="1"/>
    <col min="1795" max="1798" width="8" style="256"/>
    <col min="1799" max="1799" width="12.5" style="256" customWidth="1"/>
    <col min="1800" max="1800" width="12.1640625" style="256" customWidth="1"/>
    <col min="1801" max="1801" width="11.1640625" style="256" customWidth="1"/>
    <col min="1802" max="1812" width="8" style="256"/>
    <col min="1813" max="1813" width="21" style="256" customWidth="1"/>
    <col min="1814" max="1814" width="33.5" style="256" customWidth="1"/>
    <col min="1815" max="2047" width="8" style="256"/>
    <col min="2048" max="2048" width="8.6640625" style="256" bestFit="1" customWidth="1"/>
    <col min="2049" max="2049" width="45.6640625" style="256" customWidth="1"/>
    <col min="2050" max="2050" width="10" style="256" customWidth="1"/>
    <col min="2051" max="2054" width="8" style="256"/>
    <col min="2055" max="2055" width="12.5" style="256" customWidth="1"/>
    <col min="2056" max="2056" width="12.1640625" style="256" customWidth="1"/>
    <col min="2057" max="2057" width="11.1640625" style="256" customWidth="1"/>
    <col min="2058" max="2068" width="8" style="256"/>
    <col min="2069" max="2069" width="21" style="256" customWidth="1"/>
    <col min="2070" max="2070" width="33.5" style="256" customWidth="1"/>
    <col min="2071" max="2303" width="8" style="256"/>
    <col min="2304" max="2304" width="8.6640625" style="256" bestFit="1" customWidth="1"/>
    <col min="2305" max="2305" width="45.6640625" style="256" customWidth="1"/>
    <col min="2306" max="2306" width="10" style="256" customWidth="1"/>
    <col min="2307" max="2310" width="8" style="256"/>
    <col min="2311" max="2311" width="12.5" style="256" customWidth="1"/>
    <col min="2312" max="2312" width="12.1640625" style="256" customWidth="1"/>
    <col min="2313" max="2313" width="11.1640625" style="256" customWidth="1"/>
    <col min="2314" max="2324" width="8" style="256"/>
    <col min="2325" max="2325" width="21" style="256" customWidth="1"/>
    <col min="2326" max="2326" width="33.5" style="256" customWidth="1"/>
    <col min="2327" max="2559" width="8" style="256"/>
    <col min="2560" max="2560" width="8.6640625" style="256" bestFit="1" customWidth="1"/>
    <col min="2561" max="2561" width="45.6640625" style="256" customWidth="1"/>
    <col min="2562" max="2562" width="10" style="256" customWidth="1"/>
    <col min="2563" max="2566" width="8" style="256"/>
    <col min="2567" max="2567" width="12.5" style="256" customWidth="1"/>
    <col min="2568" max="2568" width="12.1640625" style="256" customWidth="1"/>
    <col min="2569" max="2569" width="11.1640625" style="256" customWidth="1"/>
    <col min="2570" max="2580" width="8" style="256"/>
    <col min="2581" max="2581" width="21" style="256" customWidth="1"/>
    <col min="2582" max="2582" width="33.5" style="256" customWidth="1"/>
    <col min="2583" max="2815" width="8" style="256"/>
    <col min="2816" max="2816" width="8.6640625" style="256" bestFit="1" customWidth="1"/>
    <col min="2817" max="2817" width="45.6640625" style="256" customWidth="1"/>
    <col min="2818" max="2818" width="10" style="256" customWidth="1"/>
    <col min="2819" max="2822" width="8" style="256"/>
    <col min="2823" max="2823" width="12.5" style="256" customWidth="1"/>
    <col min="2824" max="2824" width="12.1640625" style="256" customWidth="1"/>
    <col min="2825" max="2825" width="11.1640625" style="256" customWidth="1"/>
    <col min="2826" max="2836" width="8" style="256"/>
    <col min="2837" max="2837" width="21" style="256" customWidth="1"/>
    <col min="2838" max="2838" width="33.5" style="256" customWidth="1"/>
    <col min="2839" max="3071" width="8" style="256"/>
    <col min="3072" max="3072" width="8.6640625" style="256" bestFit="1" customWidth="1"/>
    <col min="3073" max="3073" width="45.6640625" style="256" customWidth="1"/>
    <col min="3074" max="3074" width="10" style="256" customWidth="1"/>
    <col min="3075" max="3078" width="8" style="256"/>
    <col min="3079" max="3079" width="12.5" style="256" customWidth="1"/>
    <col min="3080" max="3080" width="12.1640625" style="256" customWidth="1"/>
    <col min="3081" max="3081" width="11.1640625" style="256" customWidth="1"/>
    <col min="3082" max="3092" width="8" style="256"/>
    <col min="3093" max="3093" width="21" style="256" customWidth="1"/>
    <col min="3094" max="3094" width="33.5" style="256" customWidth="1"/>
    <col min="3095" max="3327" width="8" style="256"/>
    <col min="3328" max="3328" width="8.6640625" style="256" bestFit="1" customWidth="1"/>
    <col min="3329" max="3329" width="45.6640625" style="256" customWidth="1"/>
    <col min="3330" max="3330" width="10" style="256" customWidth="1"/>
    <col min="3331" max="3334" width="8" style="256"/>
    <col min="3335" max="3335" width="12.5" style="256" customWidth="1"/>
    <col min="3336" max="3336" width="12.1640625" style="256" customWidth="1"/>
    <col min="3337" max="3337" width="11.1640625" style="256" customWidth="1"/>
    <col min="3338" max="3348" width="8" style="256"/>
    <col min="3349" max="3349" width="21" style="256" customWidth="1"/>
    <col min="3350" max="3350" width="33.5" style="256" customWidth="1"/>
    <col min="3351" max="3583" width="8" style="256"/>
    <col min="3584" max="3584" width="8.6640625" style="256" bestFit="1" customWidth="1"/>
    <col min="3585" max="3585" width="45.6640625" style="256" customWidth="1"/>
    <col min="3586" max="3586" width="10" style="256" customWidth="1"/>
    <col min="3587" max="3590" width="8" style="256"/>
    <col min="3591" max="3591" width="12.5" style="256" customWidth="1"/>
    <col min="3592" max="3592" width="12.1640625" style="256" customWidth="1"/>
    <col min="3593" max="3593" width="11.1640625" style="256" customWidth="1"/>
    <col min="3594" max="3604" width="8" style="256"/>
    <col min="3605" max="3605" width="21" style="256" customWidth="1"/>
    <col min="3606" max="3606" width="33.5" style="256" customWidth="1"/>
    <col min="3607" max="3839" width="8" style="256"/>
    <col min="3840" max="3840" width="8.6640625" style="256" bestFit="1" customWidth="1"/>
    <col min="3841" max="3841" width="45.6640625" style="256" customWidth="1"/>
    <col min="3842" max="3842" width="10" style="256" customWidth="1"/>
    <col min="3843" max="3846" width="8" style="256"/>
    <col min="3847" max="3847" width="12.5" style="256" customWidth="1"/>
    <col min="3848" max="3848" width="12.1640625" style="256" customWidth="1"/>
    <col min="3849" max="3849" width="11.1640625" style="256" customWidth="1"/>
    <col min="3850" max="3860" width="8" style="256"/>
    <col min="3861" max="3861" width="21" style="256" customWidth="1"/>
    <col min="3862" max="3862" width="33.5" style="256" customWidth="1"/>
    <col min="3863" max="4095" width="8" style="256"/>
    <col min="4096" max="4096" width="8.6640625" style="256" bestFit="1" customWidth="1"/>
    <col min="4097" max="4097" width="45.6640625" style="256" customWidth="1"/>
    <col min="4098" max="4098" width="10" style="256" customWidth="1"/>
    <col min="4099" max="4102" width="8" style="256"/>
    <col min="4103" max="4103" width="12.5" style="256" customWidth="1"/>
    <col min="4104" max="4104" width="12.1640625" style="256" customWidth="1"/>
    <col min="4105" max="4105" width="11.1640625" style="256" customWidth="1"/>
    <col min="4106" max="4116" width="8" style="256"/>
    <col min="4117" max="4117" width="21" style="256" customWidth="1"/>
    <col min="4118" max="4118" width="33.5" style="256" customWidth="1"/>
    <col min="4119" max="4351" width="8" style="256"/>
    <col min="4352" max="4352" width="8.6640625" style="256" bestFit="1" customWidth="1"/>
    <col min="4353" max="4353" width="45.6640625" style="256" customWidth="1"/>
    <col min="4354" max="4354" width="10" style="256" customWidth="1"/>
    <col min="4355" max="4358" width="8" style="256"/>
    <col min="4359" max="4359" width="12.5" style="256" customWidth="1"/>
    <col min="4360" max="4360" width="12.1640625" style="256" customWidth="1"/>
    <col min="4361" max="4361" width="11.1640625" style="256" customWidth="1"/>
    <col min="4362" max="4372" width="8" style="256"/>
    <col min="4373" max="4373" width="21" style="256" customWidth="1"/>
    <col min="4374" max="4374" width="33.5" style="256" customWidth="1"/>
    <col min="4375" max="4607" width="8" style="256"/>
    <col min="4608" max="4608" width="8.6640625" style="256" bestFit="1" customWidth="1"/>
    <col min="4609" max="4609" width="45.6640625" style="256" customWidth="1"/>
    <col min="4610" max="4610" width="10" style="256" customWidth="1"/>
    <col min="4611" max="4614" width="8" style="256"/>
    <col min="4615" max="4615" width="12.5" style="256" customWidth="1"/>
    <col min="4616" max="4616" width="12.1640625" style="256" customWidth="1"/>
    <col min="4617" max="4617" width="11.1640625" style="256" customWidth="1"/>
    <col min="4618" max="4628" width="8" style="256"/>
    <col min="4629" max="4629" width="21" style="256" customWidth="1"/>
    <col min="4630" max="4630" width="33.5" style="256" customWidth="1"/>
    <col min="4631" max="4863" width="8" style="256"/>
    <col min="4864" max="4864" width="8.6640625" style="256" bestFit="1" customWidth="1"/>
    <col min="4865" max="4865" width="45.6640625" style="256" customWidth="1"/>
    <col min="4866" max="4866" width="10" style="256" customWidth="1"/>
    <col min="4867" max="4870" width="8" style="256"/>
    <col min="4871" max="4871" width="12.5" style="256" customWidth="1"/>
    <col min="4872" max="4872" width="12.1640625" style="256" customWidth="1"/>
    <col min="4873" max="4873" width="11.1640625" style="256" customWidth="1"/>
    <col min="4874" max="4884" width="8" style="256"/>
    <col min="4885" max="4885" width="21" style="256" customWidth="1"/>
    <col min="4886" max="4886" width="33.5" style="256" customWidth="1"/>
    <col min="4887" max="5119" width="8" style="256"/>
    <col min="5120" max="5120" width="8.6640625" style="256" bestFit="1" customWidth="1"/>
    <col min="5121" max="5121" width="45.6640625" style="256" customWidth="1"/>
    <col min="5122" max="5122" width="10" style="256" customWidth="1"/>
    <col min="5123" max="5126" width="8" style="256"/>
    <col min="5127" max="5127" width="12.5" style="256" customWidth="1"/>
    <col min="5128" max="5128" width="12.1640625" style="256" customWidth="1"/>
    <col min="5129" max="5129" width="11.1640625" style="256" customWidth="1"/>
    <col min="5130" max="5140" width="8" style="256"/>
    <col min="5141" max="5141" width="21" style="256" customWidth="1"/>
    <col min="5142" max="5142" width="33.5" style="256" customWidth="1"/>
    <col min="5143" max="5375" width="8" style="256"/>
    <col min="5376" max="5376" width="8.6640625" style="256" bestFit="1" customWidth="1"/>
    <col min="5377" max="5377" width="45.6640625" style="256" customWidth="1"/>
    <col min="5378" max="5378" width="10" style="256" customWidth="1"/>
    <col min="5379" max="5382" width="8" style="256"/>
    <col min="5383" max="5383" width="12.5" style="256" customWidth="1"/>
    <col min="5384" max="5384" width="12.1640625" style="256" customWidth="1"/>
    <col min="5385" max="5385" width="11.1640625" style="256" customWidth="1"/>
    <col min="5386" max="5396" width="8" style="256"/>
    <col min="5397" max="5397" width="21" style="256" customWidth="1"/>
    <col min="5398" max="5398" width="33.5" style="256" customWidth="1"/>
    <col min="5399" max="5631" width="8" style="256"/>
    <col min="5632" max="5632" width="8.6640625" style="256" bestFit="1" customWidth="1"/>
    <col min="5633" max="5633" width="45.6640625" style="256" customWidth="1"/>
    <col min="5634" max="5634" width="10" style="256" customWidth="1"/>
    <col min="5635" max="5638" width="8" style="256"/>
    <col min="5639" max="5639" width="12.5" style="256" customWidth="1"/>
    <col min="5640" max="5640" width="12.1640625" style="256" customWidth="1"/>
    <col min="5641" max="5641" width="11.1640625" style="256" customWidth="1"/>
    <col min="5642" max="5652" width="8" style="256"/>
    <col min="5653" max="5653" width="21" style="256" customWidth="1"/>
    <col min="5654" max="5654" width="33.5" style="256" customWidth="1"/>
    <col min="5655" max="5887" width="8" style="256"/>
    <col min="5888" max="5888" width="8.6640625" style="256" bestFit="1" customWidth="1"/>
    <col min="5889" max="5889" width="45.6640625" style="256" customWidth="1"/>
    <col min="5890" max="5890" width="10" style="256" customWidth="1"/>
    <col min="5891" max="5894" width="8" style="256"/>
    <col min="5895" max="5895" width="12.5" style="256" customWidth="1"/>
    <col min="5896" max="5896" width="12.1640625" style="256" customWidth="1"/>
    <col min="5897" max="5897" width="11.1640625" style="256" customWidth="1"/>
    <col min="5898" max="5908" width="8" style="256"/>
    <col min="5909" max="5909" width="21" style="256" customWidth="1"/>
    <col min="5910" max="5910" width="33.5" style="256" customWidth="1"/>
    <col min="5911" max="6143" width="8" style="256"/>
    <col min="6144" max="6144" width="8.6640625" style="256" bestFit="1" customWidth="1"/>
    <col min="6145" max="6145" width="45.6640625" style="256" customWidth="1"/>
    <col min="6146" max="6146" width="10" style="256" customWidth="1"/>
    <col min="6147" max="6150" width="8" style="256"/>
    <col min="6151" max="6151" width="12.5" style="256" customWidth="1"/>
    <col min="6152" max="6152" width="12.1640625" style="256" customWidth="1"/>
    <col min="6153" max="6153" width="11.1640625" style="256" customWidth="1"/>
    <col min="6154" max="6164" width="8" style="256"/>
    <col min="6165" max="6165" width="21" style="256" customWidth="1"/>
    <col min="6166" max="6166" width="33.5" style="256" customWidth="1"/>
    <col min="6167" max="6399" width="8" style="256"/>
    <col min="6400" max="6400" width="8.6640625" style="256" bestFit="1" customWidth="1"/>
    <col min="6401" max="6401" width="45.6640625" style="256" customWidth="1"/>
    <col min="6402" max="6402" width="10" style="256" customWidth="1"/>
    <col min="6403" max="6406" width="8" style="256"/>
    <col min="6407" max="6407" width="12.5" style="256" customWidth="1"/>
    <col min="6408" max="6408" width="12.1640625" style="256" customWidth="1"/>
    <col min="6409" max="6409" width="11.1640625" style="256" customWidth="1"/>
    <col min="6410" max="6420" width="8" style="256"/>
    <col min="6421" max="6421" width="21" style="256" customWidth="1"/>
    <col min="6422" max="6422" width="33.5" style="256" customWidth="1"/>
    <col min="6423" max="6655" width="8" style="256"/>
    <col min="6656" max="6656" width="8.6640625" style="256" bestFit="1" customWidth="1"/>
    <col min="6657" max="6657" width="45.6640625" style="256" customWidth="1"/>
    <col min="6658" max="6658" width="10" style="256" customWidth="1"/>
    <col min="6659" max="6662" width="8" style="256"/>
    <col min="6663" max="6663" width="12.5" style="256" customWidth="1"/>
    <col min="6664" max="6664" width="12.1640625" style="256" customWidth="1"/>
    <col min="6665" max="6665" width="11.1640625" style="256" customWidth="1"/>
    <col min="6666" max="6676" width="8" style="256"/>
    <col min="6677" max="6677" width="21" style="256" customWidth="1"/>
    <col min="6678" max="6678" width="33.5" style="256" customWidth="1"/>
    <col min="6679" max="6911" width="8" style="256"/>
    <col min="6912" max="6912" width="8.6640625" style="256" bestFit="1" customWidth="1"/>
    <col min="6913" max="6913" width="45.6640625" style="256" customWidth="1"/>
    <col min="6914" max="6914" width="10" style="256" customWidth="1"/>
    <col min="6915" max="6918" width="8" style="256"/>
    <col min="6919" max="6919" width="12.5" style="256" customWidth="1"/>
    <col min="6920" max="6920" width="12.1640625" style="256" customWidth="1"/>
    <col min="6921" max="6921" width="11.1640625" style="256" customWidth="1"/>
    <col min="6922" max="6932" width="8" style="256"/>
    <col min="6933" max="6933" width="21" style="256" customWidth="1"/>
    <col min="6934" max="6934" width="33.5" style="256" customWidth="1"/>
    <col min="6935" max="7167" width="8" style="256"/>
    <col min="7168" max="7168" width="8.6640625" style="256" bestFit="1" customWidth="1"/>
    <col min="7169" max="7169" width="45.6640625" style="256" customWidth="1"/>
    <col min="7170" max="7170" width="10" style="256" customWidth="1"/>
    <col min="7171" max="7174" width="8" style="256"/>
    <col min="7175" max="7175" width="12.5" style="256" customWidth="1"/>
    <col min="7176" max="7176" width="12.1640625" style="256" customWidth="1"/>
    <col min="7177" max="7177" width="11.1640625" style="256" customWidth="1"/>
    <col min="7178" max="7188" width="8" style="256"/>
    <col min="7189" max="7189" width="21" style="256" customWidth="1"/>
    <col min="7190" max="7190" width="33.5" style="256" customWidth="1"/>
    <col min="7191" max="7423" width="8" style="256"/>
    <col min="7424" max="7424" width="8.6640625" style="256" bestFit="1" customWidth="1"/>
    <col min="7425" max="7425" width="45.6640625" style="256" customWidth="1"/>
    <col min="7426" max="7426" width="10" style="256" customWidth="1"/>
    <col min="7427" max="7430" width="8" style="256"/>
    <col min="7431" max="7431" width="12.5" style="256" customWidth="1"/>
    <col min="7432" max="7432" width="12.1640625" style="256" customWidth="1"/>
    <col min="7433" max="7433" width="11.1640625" style="256" customWidth="1"/>
    <col min="7434" max="7444" width="8" style="256"/>
    <col min="7445" max="7445" width="21" style="256" customWidth="1"/>
    <col min="7446" max="7446" width="33.5" style="256" customWidth="1"/>
    <col min="7447" max="7679" width="8" style="256"/>
    <col min="7680" max="7680" width="8.6640625" style="256" bestFit="1" customWidth="1"/>
    <col min="7681" max="7681" width="45.6640625" style="256" customWidth="1"/>
    <col min="7682" max="7682" width="10" style="256" customWidth="1"/>
    <col min="7683" max="7686" width="8" style="256"/>
    <col min="7687" max="7687" width="12.5" style="256" customWidth="1"/>
    <col min="7688" max="7688" width="12.1640625" style="256" customWidth="1"/>
    <col min="7689" max="7689" width="11.1640625" style="256" customWidth="1"/>
    <col min="7690" max="7700" width="8" style="256"/>
    <col min="7701" max="7701" width="21" style="256" customWidth="1"/>
    <col min="7702" max="7702" width="33.5" style="256" customWidth="1"/>
    <col min="7703" max="7935" width="8" style="256"/>
    <col min="7936" max="7936" width="8.6640625" style="256" bestFit="1" customWidth="1"/>
    <col min="7937" max="7937" width="45.6640625" style="256" customWidth="1"/>
    <col min="7938" max="7938" width="10" style="256" customWidth="1"/>
    <col min="7939" max="7942" width="8" style="256"/>
    <col min="7943" max="7943" width="12.5" style="256" customWidth="1"/>
    <col min="7944" max="7944" width="12.1640625" style="256" customWidth="1"/>
    <col min="7945" max="7945" width="11.1640625" style="256" customWidth="1"/>
    <col min="7946" max="7956" width="8" style="256"/>
    <col min="7957" max="7957" width="21" style="256" customWidth="1"/>
    <col min="7958" max="7958" width="33.5" style="256" customWidth="1"/>
    <col min="7959" max="8191" width="8" style="256"/>
    <col min="8192" max="8192" width="8.6640625" style="256" bestFit="1" customWidth="1"/>
    <col min="8193" max="8193" width="45.6640625" style="256" customWidth="1"/>
    <col min="8194" max="8194" width="10" style="256" customWidth="1"/>
    <col min="8195" max="8198" width="8" style="256"/>
    <col min="8199" max="8199" width="12.5" style="256" customWidth="1"/>
    <col min="8200" max="8200" width="12.1640625" style="256" customWidth="1"/>
    <col min="8201" max="8201" width="11.1640625" style="256" customWidth="1"/>
    <col min="8202" max="8212" width="8" style="256"/>
    <col min="8213" max="8213" width="21" style="256" customWidth="1"/>
    <col min="8214" max="8214" width="33.5" style="256" customWidth="1"/>
    <col min="8215" max="8447" width="8" style="256"/>
    <col min="8448" max="8448" width="8.6640625" style="256" bestFit="1" customWidth="1"/>
    <col min="8449" max="8449" width="45.6640625" style="256" customWidth="1"/>
    <col min="8450" max="8450" width="10" style="256" customWidth="1"/>
    <col min="8451" max="8454" width="8" style="256"/>
    <col min="8455" max="8455" width="12.5" style="256" customWidth="1"/>
    <col min="8456" max="8456" width="12.1640625" style="256" customWidth="1"/>
    <col min="8457" max="8457" width="11.1640625" style="256" customWidth="1"/>
    <col min="8458" max="8468" width="8" style="256"/>
    <col min="8469" max="8469" width="21" style="256" customWidth="1"/>
    <col min="8470" max="8470" width="33.5" style="256" customWidth="1"/>
    <col min="8471" max="8703" width="8" style="256"/>
    <col min="8704" max="8704" width="8.6640625" style="256" bestFit="1" customWidth="1"/>
    <col min="8705" max="8705" width="45.6640625" style="256" customWidth="1"/>
    <col min="8706" max="8706" width="10" style="256" customWidth="1"/>
    <col min="8707" max="8710" width="8" style="256"/>
    <col min="8711" max="8711" width="12.5" style="256" customWidth="1"/>
    <col min="8712" max="8712" width="12.1640625" style="256" customWidth="1"/>
    <col min="8713" max="8713" width="11.1640625" style="256" customWidth="1"/>
    <col min="8714" max="8724" width="8" style="256"/>
    <col min="8725" max="8725" width="21" style="256" customWidth="1"/>
    <col min="8726" max="8726" width="33.5" style="256" customWidth="1"/>
    <col min="8727" max="8959" width="8" style="256"/>
    <col min="8960" max="8960" width="8.6640625" style="256" bestFit="1" customWidth="1"/>
    <col min="8961" max="8961" width="45.6640625" style="256" customWidth="1"/>
    <col min="8962" max="8962" width="10" style="256" customWidth="1"/>
    <col min="8963" max="8966" width="8" style="256"/>
    <col min="8967" max="8967" width="12.5" style="256" customWidth="1"/>
    <col min="8968" max="8968" width="12.1640625" style="256" customWidth="1"/>
    <col min="8969" max="8969" width="11.1640625" style="256" customWidth="1"/>
    <col min="8970" max="8980" width="8" style="256"/>
    <col min="8981" max="8981" width="21" style="256" customWidth="1"/>
    <col min="8982" max="8982" width="33.5" style="256" customWidth="1"/>
    <col min="8983" max="9215" width="8" style="256"/>
    <col min="9216" max="9216" width="8.6640625" style="256" bestFit="1" customWidth="1"/>
    <col min="9217" max="9217" width="45.6640625" style="256" customWidth="1"/>
    <col min="9218" max="9218" width="10" style="256" customWidth="1"/>
    <col min="9219" max="9222" width="8" style="256"/>
    <col min="9223" max="9223" width="12.5" style="256" customWidth="1"/>
    <col min="9224" max="9224" width="12.1640625" style="256" customWidth="1"/>
    <col min="9225" max="9225" width="11.1640625" style="256" customWidth="1"/>
    <col min="9226" max="9236" width="8" style="256"/>
    <col min="9237" max="9237" width="21" style="256" customWidth="1"/>
    <col min="9238" max="9238" width="33.5" style="256" customWidth="1"/>
    <col min="9239" max="9471" width="8" style="256"/>
    <col min="9472" max="9472" width="8.6640625" style="256" bestFit="1" customWidth="1"/>
    <col min="9473" max="9473" width="45.6640625" style="256" customWidth="1"/>
    <col min="9474" max="9474" width="10" style="256" customWidth="1"/>
    <col min="9475" max="9478" width="8" style="256"/>
    <col min="9479" max="9479" width="12.5" style="256" customWidth="1"/>
    <col min="9480" max="9480" width="12.1640625" style="256" customWidth="1"/>
    <col min="9481" max="9481" width="11.1640625" style="256" customWidth="1"/>
    <col min="9482" max="9492" width="8" style="256"/>
    <col min="9493" max="9493" width="21" style="256" customWidth="1"/>
    <col min="9494" max="9494" width="33.5" style="256" customWidth="1"/>
    <col min="9495" max="9727" width="8" style="256"/>
    <col min="9728" max="9728" width="8.6640625" style="256" bestFit="1" customWidth="1"/>
    <col min="9729" max="9729" width="45.6640625" style="256" customWidth="1"/>
    <col min="9730" max="9730" width="10" style="256" customWidth="1"/>
    <col min="9731" max="9734" width="8" style="256"/>
    <col min="9735" max="9735" width="12.5" style="256" customWidth="1"/>
    <col min="9736" max="9736" width="12.1640625" style="256" customWidth="1"/>
    <col min="9737" max="9737" width="11.1640625" style="256" customWidth="1"/>
    <col min="9738" max="9748" width="8" style="256"/>
    <col min="9749" max="9749" width="21" style="256" customWidth="1"/>
    <col min="9750" max="9750" width="33.5" style="256" customWidth="1"/>
    <col min="9751" max="9983" width="8" style="256"/>
    <col min="9984" max="9984" width="8.6640625" style="256" bestFit="1" customWidth="1"/>
    <col min="9985" max="9985" width="45.6640625" style="256" customWidth="1"/>
    <col min="9986" max="9986" width="10" style="256" customWidth="1"/>
    <col min="9987" max="9990" width="8" style="256"/>
    <col min="9991" max="9991" width="12.5" style="256" customWidth="1"/>
    <col min="9992" max="9992" width="12.1640625" style="256" customWidth="1"/>
    <col min="9993" max="9993" width="11.1640625" style="256" customWidth="1"/>
    <col min="9994" max="10004" width="8" style="256"/>
    <col min="10005" max="10005" width="21" style="256" customWidth="1"/>
    <col min="10006" max="10006" width="33.5" style="256" customWidth="1"/>
    <col min="10007" max="10239" width="8" style="256"/>
    <col min="10240" max="10240" width="8.6640625" style="256" bestFit="1" customWidth="1"/>
    <col min="10241" max="10241" width="45.6640625" style="256" customWidth="1"/>
    <col min="10242" max="10242" width="10" style="256" customWidth="1"/>
    <col min="10243" max="10246" width="8" style="256"/>
    <col min="10247" max="10247" width="12.5" style="256" customWidth="1"/>
    <col min="10248" max="10248" width="12.1640625" style="256" customWidth="1"/>
    <col min="10249" max="10249" width="11.1640625" style="256" customWidth="1"/>
    <col min="10250" max="10260" width="8" style="256"/>
    <col min="10261" max="10261" width="21" style="256" customWidth="1"/>
    <col min="10262" max="10262" width="33.5" style="256" customWidth="1"/>
    <col min="10263" max="10495" width="8" style="256"/>
    <col min="10496" max="10496" width="8.6640625" style="256" bestFit="1" customWidth="1"/>
    <col min="10497" max="10497" width="45.6640625" style="256" customWidth="1"/>
    <col min="10498" max="10498" width="10" style="256" customWidth="1"/>
    <col min="10499" max="10502" width="8" style="256"/>
    <col min="10503" max="10503" width="12.5" style="256" customWidth="1"/>
    <col min="10504" max="10504" width="12.1640625" style="256" customWidth="1"/>
    <col min="10505" max="10505" width="11.1640625" style="256" customWidth="1"/>
    <col min="10506" max="10516" width="8" style="256"/>
    <col min="10517" max="10517" width="21" style="256" customWidth="1"/>
    <col min="10518" max="10518" width="33.5" style="256" customWidth="1"/>
    <col min="10519" max="10751" width="8" style="256"/>
    <col min="10752" max="10752" width="8.6640625" style="256" bestFit="1" customWidth="1"/>
    <col min="10753" max="10753" width="45.6640625" style="256" customWidth="1"/>
    <col min="10754" max="10754" width="10" style="256" customWidth="1"/>
    <col min="10755" max="10758" width="8" style="256"/>
    <col min="10759" max="10759" width="12.5" style="256" customWidth="1"/>
    <col min="10760" max="10760" width="12.1640625" style="256" customWidth="1"/>
    <col min="10761" max="10761" width="11.1640625" style="256" customWidth="1"/>
    <col min="10762" max="10772" width="8" style="256"/>
    <col min="10773" max="10773" width="21" style="256" customWidth="1"/>
    <col min="10774" max="10774" width="33.5" style="256" customWidth="1"/>
    <col min="10775" max="11007" width="8" style="256"/>
    <col min="11008" max="11008" width="8.6640625" style="256" bestFit="1" customWidth="1"/>
    <col min="11009" max="11009" width="45.6640625" style="256" customWidth="1"/>
    <col min="11010" max="11010" width="10" style="256" customWidth="1"/>
    <col min="11011" max="11014" width="8" style="256"/>
    <col min="11015" max="11015" width="12.5" style="256" customWidth="1"/>
    <col min="11016" max="11016" width="12.1640625" style="256" customWidth="1"/>
    <col min="11017" max="11017" width="11.1640625" style="256" customWidth="1"/>
    <col min="11018" max="11028" width="8" style="256"/>
    <col min="11029" max="11029" width="21" style="256" customWidth="1"/>
    <col min="11030" max="11030" width="33.5" style="256" customWidth="1"/>
    <col min="11031" max="11263" width="8" style="256"/>
    <col min="11264" max="11264" width="8.6640625" style="256" bestFit="1" customWidth="1"/>
    <col min="11265" max="11265" width="45.6640625" style="256" customWidth="1"/>
    <col min="11266" max="11266" width="10" style="256" customWidth="1"/>
    <col min="11267" max="11270" width="8" style="256"/>
    <col min="11271" max="11271" width="12.5" style="256" customWidth="1"/>
    <col min="11272" max="11272" width="12.1640625" style="256" customWidth="1"/>
    <col min="11273" max="11273" width="11.1640625" style="256" customWidth="1"/>
    <col min="11274" max="11284" width="8" style="256"/>
    <col min="11285" max="11285" width="21" style="256" customWidth="1"/>
    <col min="11286" max="11286" width="33.5" style="256" customWidth="1"/>
    <col min="11287" max="11519" width="8" style="256"/>
    <col min="11520" max="11520" width="8.6640625" style="256" bestFit="1" customWidth="1"/>
    <col min="11521" max="11521" width="45.6640625" style="256" customWidth="1"/>
    <col min="11522" max="11522" width="10" style="256" customWidth="1"/>
    <col min="11523" max="11526" width="8" style="256"/>
    <col min="11527" max="11527" width="12.5" style="256" customWidth="1"/>
    <col min="11528" max="11528" width="12.1640625" style="256" customWidth="1"/>
    <col min="11529" max="11529" width="11.1640625" style="256" customWidth="1"/>
    <col min="11530" max="11540" width="8" style="256"/>
    <col min="11541" max="11541" width="21" style="256" customWidth="1"/>
    <col min="11542" max="11542" width="33.5" style="256" customWidth="1"/>
    <col min="11543" max="11775" width="8" style="256"/>
    <col min="11776" max="11776" width="8.6640625" style="256" bestFit="1" customWidth="1"/>
    <col min="11777" max="11777" width="45.6640625" style="256" customWidth="1"/>
    <col min="11778" max="11778" width="10" style="256" customWidth="1"/>
    <col min="11779" max="11782" width="8" style="256"/>
    <col min="11783" max="11783" width="12.5" style="256" customWidth="1"/>
    <col min="11784" max="11784" width="12.1640625" style="256" customWidth="1"/>
    <col min="11785" max="11785" width="11.1640625" style="256" customWidth="1"/>
    <col min="11786" max="11796" width="8" style="256"/>
    <col min="11797" max="11797" width="21" style="256" customWidth="1"/>
    <col min="11798" max="11798" width="33.5" style="256" customWidth="1"/>
    <col min="11799" max="12031" width="8" style="256"/>
    <col min="12032" max="12032" width="8.6640625" style="256" bestFit="1" customWidth="1"/>
    <col min="12033" max="12033" width="45.6640625" style="256" customWidth="1"/>
    <col min="12034" max="12034" width="10" style="256" customWidth="1"/>
    <col min="12035" max="12038" width="8" style="256"/>
    <col min="12039" max="12039" width="12.5" style="256" customWidth="1"/>
    <col min="12040" max="12040" width="12.1640625" style="256" customWidth="1"/>
    <col min="12041" max="12041" width="11.1640625" style="256" customWidth="1"/>
    <col min="12042" max="12052" width="8" style="256"/>
    <col min="12053" max="12053" width="21" style="256" customWidth="1"/>
    <col min="12054" max="12054" width="33.5" style="256" customWidth="1"/>
    <col min="12055" max="12287" width="8" style="256"/>
    <col min="12288" max="12288" width="8.6640625" style="256" bestFit="1" customWidth="1"/>
    <col min="12289" max="12289" width="45.6640625" style="256" customWidth="1"/>
    <col min="12290" max="12290" width="10" style="256" customWidth="1"/>
    <col min="12291" max="12294" width="8" style="256"/>
    <col min="12295" max="12295" width="12.5" style="256" customWidth="1"/>
    <col min="12296" max="12296" width="12.1640625" style="256" customWidth="1"/>
    <col min="12297" max="12297" width="11.1640625" style="256" customWidth="1"/>
    <col min="12298" max="12308" width="8" style="256"/>
    <col min="12309" max="12309" width="21" style="256" customWidth="1"/>
    <col min="12310" max="12310" width="33.5" style="256" customWidth="1"/>
    <col min="12311" max="12543" width="8" style="256"/>
    <col min="12544" max="12544" width="8.6640625" style="256" bestFit="1" customWidth="1"/>
    <col min="12545" max="12545" width="45.6640625" style="256" customWidth="1"/>
    <col min="12546" max="12546" width="10" style="256" customWidth="1"/>
    <col min="12547" max="12550" width="8" style="256"/>
    <col min="12551" max="12551" width="12.5" style="256" customWidth="1"/>
    <col min="12552" max="12552" width="12.1640625" style="256" customWidth="1"/>
    <col min="12553" max="12553" width="11.1640625" style="256" customWidth="1"/>
    <col min="12554" max="12564" width="8" style="256"/>
    <col min="12565" max="12565" width="21" style="256" customWidth="1"/>
    <col min="12566" max="12566" width="33.5" style="256" customWidth="1"/>
    <col min="12567" max="12799" width="8" style="256"/>
    <col min="12800" max="12800" width="8.6640625" style="256" bestFit="1" customWidth="1"/>
    <col min="12801" max="12801" width="45.6640625" style="256" customWidth="1"/>
    <col min="12802" max="12802" width="10" style="256" customWidth="1"/>
    <col min="12803" max="12806" width="8" style="256"/>
    <col min="12807" max="12807" width="12.5" style="256" customWidth="1"/>
    <col min="12808" max="12808" width="12.1640625" style="256" customWidth="1"/>
    <col min="12809" max="12809" width="11.1640625" style="256" customWidth="1"/>
    <col min="12810" max="12820" width="8" style="256"/>
    <col min="12821" max="12821" width="21" style="256" customWidth="1"/>
    <col min="12822" max="12822" width="33.5" style="256" customWidth="1"/>
    <col min="12823" max="13055" width="8" style="256"/>
    <col min="13056" max="13056" width="8.6640625" style="256" bestFit="1" customWidth="1"/>
    <col min="13057" max="13057" width="45.6640625" style="256" customWidth="1"/>
    <col min="13058" max="13058" width="10" style="256" customWidth="1"/>
    <col min="13059" max="13062" width="8" style="256"/>
    <col min="13063" max="13063" width="12.5" style="256" customWidth="1"/>
    <col min="13064" max="13064" width="12.1640625" style="256" customWidth="1"/>
    <col min="13065" max="13065" width="11.1640625" style="256" customWidth="1"/>
    <col min="13066" max="13076" width="8" style="256"/>
    <col min="13077" max="13077" width="21" style="256" customWidth="1"/>
    <col min="13078" max="13078" width="33.5" style="256" customWidth="1"/>
    <col min="13079" max="13311" width="8" style="256"/>
    <col min="13312" max="13312" width="8.6640625" style="256" bestFit="1" customWidth="1"/>
    <col min="13313" max="13313" width="45.6640625" style="256" customWidth="1"/>
    <col min="13314" max="13314" width="10" style="256" customWidth="1"/>
    <col min="13315" max="13318" width="8" style="256"/>
    <col min="13319" max="13319" width="12.5" style="256" customWidth="1"/>
    <col min="13320" max="13320" width="12.1640625" style="256" customWidth="1"/>
    <col min="13321" max="13321" width="11.1640625" style="256" customWidth="1"/>
    <col min="13322" max="13332" width="8" style="256"/>
    <col min="13333" max="13333" width="21" style="256" customWidth="1"/>
    <col min="13334" max="13334" width="33.5" style="256" customWidth="1"/>
    <col min="13335" max="13567" width="8" style="256"/>
    <col min="13568" max="13568" width="8.6640625" style="256" bestFit="1" customWidth="1"/>
    <col min="13569" max="13569" width="45.6640625" style="256" customWidth="1"/>
    <col min="13570" max="13570" width="10" style="256" customWidth="1"/>
    <col min="13571" max="13574" width="8" style="256"/>
    <col min="13575" max="13575" width="12.5" style="256" customWidth="1"/>
    <col min="13576" max="13576" width="12.1640625" style="256" customWidth="1"/>
    <col min="13577" max="13577" width="11.1640625" style="256" customWidth="1"/>
    <col min="13578" max="13588" width="8" style="256"/>
    <col min="13589" max="13589" width="21" style="256" customWidth="1"/>
    <col min="13590" max="13590" width="33.5" style="256" customWidth="1"/>
    <col min="13591" max="13823" width="8" style="256"/>
    <col min="13824" max="13824" width="8.6640625" style="256" bestFit="1" customWidth="1"/>
    <col min="13825" max="13825" width="45.6640625" style="256" customWidth="1"/>
    <col min="13826" max="13826" width="10" style="256" customWidth="1"/>
    <col min="13827" max="13830" width="8" style="256"/>
    <col min="13831" max="13831" width="12.5" style="256" customWidth="1"/>
    <col min="13832" max="13832" width="12.1640625" style="256" customWidth="1"/>
    <col min="13833" max="13833" width="11.1640625" style="256" customWidth="1"/>
    <col min="13834" max="13844" width="8" style="256"/>
    <col min="13845" max="13845" width="21" style="256" customWidth="1"/>
    <col min="13846" max="13846" width="33.5" style="256" customWidth="1"/>
    <col min="13847" max="14079" width="8" style="256"/>
    <col min="14080" max="14080" width="8.6640625" style="256" bestFit="1" customWidth="1"/>
    <col min="14081" max="14081" width="45.6640625" style="256" customWidth="1"/>
    <col min="14082" max="14082" width="10" style="256" customWidth="1"/>
    <col min="14083" max="14086" width="8" style="256"/>
    <col min="14087" max="14087" width="12.5" style="256" customWidth="1"/>
    <col min="14088" max="14088" width="12.1640625" style="256" customWidth="1"/>
    <col min="14089" max="14089" width="11.1640625" style="256" customWidth="1"/>
    <col min="14090" max="14100" width="8" style="256"/>
    <col min="14101" max="14101" width="21" style="256" customWidth="1"/>
    <col min="14102" max="14102" width="33.5" style="256" customWidth="1"/>
    <col min="14103" max="14335" width="8" style="256"/>
    <col min="14336" max="14336" width="8.6640625" style="256" bestFit="1" customWidth="1"/>
    <col min="14337" max="14337" width="45.6640625" style="256" customWidth="1"/>
    <col min="14338" max="14338" width="10" style="256" customWidth="1"/>
    <col min="14339" max="14342" width="8" style="256"/>
    <col min="14343" max="14343" width="12.5" style="256" customWidth="1"/>
    <col min="14344" max="14344" width="12.1640625" style="256" customWidth="1"/>
    <col min="14345" max="14345" width="11.1640625" style="256" customWidth="1"/>
    <col min="14346" max="14356" width="8" style="256"/>
    <col min="14357" max="14357" width="21" style="256" customWidth="1"/>
    <col min="14358" max="14358" width="33.5" style="256" customWidth="1"/>
    <col min="14359" max="14591" width="8" style="256"/>
    <col min="14592" max="14592" width="8.6640625" style="256" bestFit="1" customWidth="1"/>
    <col min="14593" max="14593" width="45.6640625" style="256" customWidth="1"/>
    <col min="14594" max="14594" width="10" style="256" customWidth="1"/>
    <col min="14595" max="14598" width="8" style="256"/>
    <col min="14599" max="14599" width="12.5" style="256" customWidth="1"/>
    <col min="14600" max="14600" width="12.1640625" style="256" customWidth="1"/>
    <col min="14601" max="14601" width="11.1640625" style="256" customWidth="1"/>
    <col min="14602" max="14612" width="8" style="256"/>
    <col min="14613" max="14613" width="21" style="256" customWidth="1"/>
    <col min="14614" max="14614" width="33.5" style="256" customWidth="1"/>
    <col min="14615" max="14847" width="8" style="256"/>
    <col min="14848" max="14848" width="8.6640625" style="256" bestFit="1" customWidth="1"/>
    <col min="14849" max="14849" width="45.6640625" style="256" customWidth="1"/>
    <col min="14850" max="14850" width="10" style="256" customWidth="1"/>
    <col min="14851" max="14854" width="8" style="256"/>
    <col min="14855" max="14855" width="12.5" style="256" customWidth="1"/>
    <col min="14856" max="14856" width="12.1640625" style="256" customWidth="1"/>
    <col min="14857" max="14857" width="11.1640625" style="256" customWidth="1"/>
    <col min="14858" max="14868" width="8" style="256"/>
    <col min="14869" max="14869" width="21" style="256" customWidth="1"/>
    <col min="14870" max="14870" width="33.5" style="256" customWidth="1"/>
    <col min="14871" max="15103" width="8" style="256"/>
    <col min="15104" max="15104" width="8.6640625" style="256" bestFit="1" customWidth="1"/>
    <col min="15105" max="15105" width="45.6640625" style="256" customWidth="1"/>
    <col min="15106" max="15106" width="10" style="256" customWidth="1"/>
    <col min="15107" max="15110" width="8" style="256"/>
    <col min="15111" max="15111" width="12.5" style="256" customWidth="1"/>
    <col min="15112" max="15112" width="12.1640625" style="256" customWidth="1"/>
    <col min="15113" max="15113" width="11.1640625" style="256" customWidth="1"/>
    <col min="15114" max="15124" width="8" style="256"/>
    <col min="15125" max="15125" width="21" style="256" customWidth="1"/>
    <col min="15126" max="15126" width="33.5" style="256" customWidth="1"/>
    <col min="15127" max="15359" width="8" style="256"/>
    <col min="15360" max="15360" width="8.6640625" style="256" bestFit="1" customWidth="1"/>
    <col min="15361" max="15361" width="45.6640625" style="256" customWidth="1"/>
    <col min="15362" max="15362" width="10" style="256" customWidth="1"/>
    <col min="15363" max="15366" width="8" style="256"/>
    <col min="15367" max="15367" width="12.5" style="256" customWidth="1"/>
    <col min="15368" max="15368" width="12.1640625" style="256" customWidth="1"/>
    <col min="15369" max="15369" width="11.1640625" style="256" customWidth="1"/>
    <col min="15370" max="15380" width="8" style="256"/>
    <col min="15381" max="15381" width="21" style="256" customWidth="1"/>
    <col min="15382" max="15382" width="33.5" style="256" customWidth="1"/>
    <col min="15383" max="15615" width="8" style="256"/>
    <col min="15616" max="15616" width="8.6640625" style="256" bestFit="1" customWidth="1"/>
    <col min="15617" max="15617" width="45.6640625" style="256" customWidth="1"/>
    <col min="15618" max="15618" width="10" style="256" customWidth="1"/>
    <col min="15619" max="15622" width="8" style="256"/>
    <col min="15623" max="15623" width="12.5" style="256" customWidth="1"/>
    <col min="15624" max="15624" width="12.1640625" style="256" customWidth="1"/>
    <col min="15625" max="15625" width="11.1640625" style="256" customWidth="1"/>
    <col min="15626" max="15636" width="8" style="256"/>
    <col min="15637" max="15637" width="21" style="256" customWidth="1"/>
    <col min="15638" max="15638" width="33.5" style="256" customWidth="1"/>
    <col min="15639" max="15871" width="8" style="256"/>
    <col min="15872" max="15872" width="8.6640625" style="256" bestFit="1" customWidth="1"/>
    <col min="15873" max="15873" width="45.6640625" style="256" customWidth="1"/>
    <col min="15874" max="15874" width="10" style="256" customWidth="1"/>
    <col min="15875" max="15878" width="8" style="256"/>
    <col min="15879" max="15879" width="12.5" style="256" customWidth="1"/>
    <col min="15880" max="15880" width="12.1640625" style="256" customWidth="1"/>
    <col min="15881" max="15881" width="11.1640625" style="256" customWidth="1"/>
    <col min="15882" max="15892" width="8" style="256"/>
    <col min="15893" max="15893" width="21" style="256" customWidth="1"/>
    <col min="15894" max="15894" width="33.5" style="256" customWidth="1"/>
    <col min="15895" max="16127" width="8" style="256"/>
    <col min="16128" max="16128" width="8.6640625" style="256" bestFit="1" customWidth="1"/>
    <col min="16129" max="16129" width="45.6640625" style="256" customWidth="1"/>
    <col min="16130" max="16130" width="10" style="256" customWidth="1"/>
    <col min="16131" max="16134" width="8" style="256"/>
    <col min="16135" max="16135" width="12.5" style="256" customWidth="1"/>
    <col min="16136" max="16136" width="12.1640625" style="256" customWidth="1"/>
    <col min="16137" max="16137" width="11.1640625" style="256" customWidth="1"/>
    <col min="16138" max="16148" width="8" style="256"/>
    <col min="16149" max="16149" width="21" style="256" customWidth="1"/>
    <col min="16150" max="16150" width="33.5" style="256" customWidth="1"/>
    <col min="16151" max="16384" width="8" style="256"/>
  </cols>
  <sheetData>
    <row r="1" spans="1:21" s="255" customFormat="1" ht="26.45" customHeight="1" x14ac:dyDescent="0.2">
      <c r="A1" s="596" t="s">
        <v>6101</v>
      </c>
      <c r="B1" s="596"/>
      <c r="C1" s="596"/>
      <c r="D1" s="596"/>
      <c r="E1" s="596"/>
      <c r="F1" s="596"/>
      <c r="G1" s="596"/>
      <c r="H1" s="596"/>
      <c r="I1" s="596"/>
      <c r="J1" s="596"/>
      <c r="K1" s="596"/>
      <c r="L1" s="596"/>
      <c r="M1" s="596"/>
      <c r="N1" s="596"/>
      <c r="O1" s="596"/>
      <c r="P1" s="596"/>
      <c r="Q1" s="596"/>
      <c r="R1" s="596"/>
      <c r="S1" s="596"/>
      <c r="T1" s="596"/>
      <c r="U1" s="596"/>
    </row>
    <row r="2" spans="1:21" ht="18.75" x14ac:dyDescent="0.25">
      <c r="A2" s="597" t="s">
        <v>6071</v>
      </c>
      <c r="B2" s="597"/>
      <c r="C2" s="597"/>
      <c r="D2" s="597"/>
      <c r="E2" s="597"/>
      <c r="F2" s="597"/>
      <c r="G2" s="597"/>
      <c r="H2" s="597"/>
      <c r="I2" s="597"/>
      <c r="J2" s="597"/>
      <c r="K2" s="597"/>
      <c r="L2" s="597"/>
      <c r="M2" s="597"/>
      <c r="N2" s="597"/>
      <c r="O2" s="597"/>
      <c r="P2" s="597"/>
      <c r="Q2" s="597"/>
      <c r="R2" s="597"/>
      <c r="S2" s="597"/>
      <c r="T2" s="597"/>
      <c r="U2" s="597"/>
    </row>
    <row r="3" spans="1:21" ht="78.599999999999994" customHeight="1" x14ac:dyDescent="0.25">
      <c r="A3" s="598" t="s">
        <v>6072</v>
      </c>
      <c r="B3" s="599" t="s">
        <v>828</v>
      </c>
      <c r="C3" s="600" t="s">
        <v>0</v>
      </c>
      <c r="D3" s="600" t="s">
        <v>6045</v>
      </c>
      <c r="E3" s="600"/>
      <c r="F3" s="600"/>
      <c r="G3" s="598" t="s">
        <v>6072</v>
      </c>
      <c r="H3" s="600" t="s">
        <v>0</v>
      </c>
      <c r="I3" s="600" t="s">
        <v>6048</v>
      </c>
      <c r="J3" s="601" t="s">
        <v>6049</v>
      </c>
      <c r="K3" s="602"/>
      <c r="L3" s="603"/>
      <c r="M3" s="601" t="s">
        <v>6073</v>
      </c>
      <c r="N3" s="602"/>
      <c r="O3" s="603"/>
      <c r="P3" s="601" t="s">
        <v>6051</v>
      </c>
      <c r="Q3" s="602"/>
      <c r="R3" s="603"/>
      <c r="S3" s="604" t="s">
        <v>6052</v>
      </c>
      <c r="T3" s="605"/>
      <c r="U3" s="606" t="s">
        <v>4384</v>
      </c>
    </row>
    <row r="4" spans="1:21" ht="31.5" x14ac:dyDescent="0.25">
      <c r="A4" s="598"/>
      <c r="B4" s="599"/>
      <c r="C4" s="600"/>
      <c r="D4" s="600"/>
      <c r="E4" s="600"/>
      <c r="F4" s="600"/>
      <c r="G4" s="598"/>
      <c r="H4" s="600"/>
      <c r="I4" s="600"/>
      <c r="J4" s="257" t="s">
        <v>4</v>
      </c>
      <c r="K4" s="257" t="s">
        <v>5</v>
      </c>
      <c r="L4" s="257" t="s">
        <v>6</v>
      </c>
      <c r="M4" s="257" t="s">
        <v>4</v>
      </c>
      <c r="N4" s="257" t="s">
        <v>5</v>
      </c>
      <c r="O4" s="257" t="s">
        <v>6</v>
      </c>
      <c r="P4" s="257" t="s">
        <v>4</v>
      </c>
      <c r="Q4" s="257" t="s">
        <v>5</v>
      </c>
      <c r="R4" s="257" t="s">
        <v>6</v>
      </c>
      <c r="S4" s="288" t="s">
        <v>8</v>
      </c>
      <c r="T4" s="288" t="s">
        <v>6058</v>
      </c>
      <c r="U4" s="607"/>
    </row>
    <row r="5" spans="1:21" x14ac:dyDescent="0.25">
      <c r="A5" s="257" t="s">
        <v>6074</v>
      </c>
      <c r="B5" s="584" t="s">
        <v>6075</v>
      </c>
      <c r="C5" s="584"/>
      <c r="D5" s="259"/>
      <c r="E5" s="259"/>
      <c r="F5" s="259"/>
      <c r="G5" s="257" t="s">
        <v>6074</v>
      </c>
      <c r="H5" s="258" t="s">
        <v>6075</v>
      </c>
      <c r="I5" s="259"/>
      <c r="J5" s="259"/>
      <c r="K5" s="259"/>
      <c r="L5" s="259"/>
      <c r="M5" s="259"/>
      <c r="N5" s="259"/>
      <c r="O5" s="259"/>
      <c r="P5" s="259"/>
      <c r="Q5" s="259"/>
      <c r="R5" s="259"/>
      <c r="S5" s="259"/>
      <c r="T5" s="259"/>
      <c r="U5" s="259"/>
    </row>
    <row r="6" spans="1:21" s="267" customFormat="1" x14ac:dyDescent="0.25">
      <c r="A6" s="260" t="s">
        <v>6076</v>
      </c>
      <c r="B6" s="260" t="s">
        <v>2906</v>
      </c>
      <c r="C6" s="261" t="s">
        <v>6092</v>
      </c>
      <c r="D6" s="262"/>
      <c r="E6" s="263"/>
      <c r="F6" s="263"/>
      <c r="G6" s="260"/>
      <c r="H6" s="264"/>
      <c r="I6" s="587">
        <f>D7*2</f>
        <v>100</v>
      </c>
      <c r="J6" s="265" t="e">
        <f>(I6-D6)/D6*100</f>
        <v>#DIV/0!</v>
      </c>
      <c r="K6" s="265" t="e">
        <f>(#REF!-E6)/E6*100</f>
        <v>#REF!</v>
      </c>
      <c r="L6" s="265" t="e">
        <f>(#REF!-F6)/F6*100</f>
        <v>#REF!</v>
      </c>
      <c r="M6" s="266">
        <v>65</v>
      </c>
      <c r="N6" s="266"/>
      <c r="O6" s="266"/>
      <c r="P6" s="266"/>
      <c r="Q6" s="266"/>
      <c r="R6" s="266"/>
      <c r="S6" s="266"/>
      <c r="T6" s="266"/>
      <c r="U6" s="593"/>
    </row>
    <row r="7" spans="1:21" ht="31.5" x14ac:dyDescent="0.25">
      <c r="A7" s="268">
        <v>1</v>
      </c>
      <c r="B7" s="268" t="s">
        <v>6</v>
      </c>
      <c r="C7" s="269" t="s">
        <v>6094</v>
      </c>
      <c r="D7" s="259">
        <v>50</v>
      </c>
      <c r="E7" s="270"/>
      <c r="F7" s="270"/>
      <c r="G7" s="268"/>
      <c r="H7" s="271"/>
      <c r="I7" s="587"/>
      <c r="J7" s="272"/>
      <c r="K7" s="272"/>
      <c r="L7" s="272"/>
      <c r="M7" s="273"/>
      <c r="N7" s="273"/>
      <c r="O7" s="273"/>
      <c r="P7" s="273"/>
      <c r="Q7" s="273"/>
      <c r="R7" s="273"/>
      <c r="S7" s="273"/>
      <c r="T7" s="273"/>
      <c r="U7" s="594"/>
    </row>
    <row r="8" spans="1:21" ht="31.5" x14ac:dyDescent="0.25">
      <c r="A8" s="268">
        <v>2</v>
      </c>
      <c r="B8" s="268" t="s">
        <v>7</v>
      </c>
      <c r="C8" s="269" t="s">
        <v>6079</v>
      </c>
      <c r="D8" s="259">
        <v>45</v>
      </c>
      <c r="E8" s="270"/>
      <c r="F8" s="270"/>
      <c r="G8" s="268"/>
      <c r="H8" s="271"/>
      <c r="I8" s="587"/>
      <c r="J8" s="272"/>
      <c r="K8" s="272"/>
      <c r="L8" s="272"/>
      <c r="M8" s="273"/>
      <c r="N8" s="273"/>
      <c r="O8" s="273"/>
      <c r="P8" s="273"/>
      <c r="Q8" s="273"/>
      <c r="R8" s="273"/>
      <c r="S8" s="273"/>
      <c r="T8" s="273"/>
      <c r="U8" s="594"/>
    </row>
    <row r="9" spans="1:21" s="267" customFormat="1" x14ac:dyDescent="0.25">
      <c r="A9" s="260" t="s">
        <v>6076</v>
      </c>
      <c r="B9" s="260" t="s">
        <v>2906</v>
      </c>
      <c r="C9" s="261" t="s">
        <v>6093</v>
      </c>
      <c r="D9" s="262"/>
      <c r="E9" s="263"/>
      <c r="F9" s="263"/>
      <c r="G9" s="260"/>
      <c r="H9" s="264"/>
      <c r="I9" s="587"/>
      <c r="J9" s="265" t="e">
        <f>(I6-D9)/D9*100</f>
        <v>#DIV/0!</v>
      </c>
      <c r="K9" s="265" t="e">
        <f>(#REF!-E9)/E9*100</f>
        <v>#REF!</v>
      </c>
      <c r="L9" s="265" t="e">
        <f>(#REF!-F9)/F9*100</f>
        <v>#REF!</v>
      </c>
      <c r="M9" s="266">
        <v>65</v>
      </c>
      <c r="N9" s="266"/>
      <c r="O9" s="266"/>
      <c r="P9" s="266"/>
      <c r="Q9" s="266"/>
      <c r="R9" s="266"/>
      <c r="S9" s="266"/>
      <c r="T9" s="266"/>
      <c r="U9" s="595"/>
    </row>
    <row r="10" spans="1:21" ht="31.5" x14ac:dyDescent="0.25">
      <c r="A10" s="268">
        <v>1</v>
      </c>
      <c r="B10" s="268" t="s">
        <v>6</v>
      </c>
      <c r="C10" s="269" t="s">
        <v>6094</v>
      </c>
      <c r="D10" s="259">
        <v>50</v>
      </c>
      <c r="E10" s="270"/>
      <c r="F10" s="270"/>
      <c r="G10" s="268"/>
      <c r="H10" s="271"/>
      <c r="I10" s="587"/>
      <c r="J10" s="272"/>
      <c r="K10" s="272"/>
      <c r="L10" s="272"/>
      <c r="M10" s="273"/>
      <c r="N10" s="273"/>
      <c r="O10" s="273"/>
      <c r="P10" s="273"/>
      <c r="Q10" s="273"/>
      <c r="R10" s="273"/>
      <c r="S10" s="273"/>
      <c r="T10" s="273"/>
      <c r="U10" s="274"/>
    </row>
    <row r="11" spans="1:21" ht="31.5" x14ac:dyDescent="0.25">
      <c r="A11" s="268">
        <v>2</v>
      </c>
      <c r="B11" s="268" t="s">
        <v>7</v>
      </c>
      <c r="C11" s="269" t="s">
        <v>6079</v>
      </c>
      <c r="D11" s="259">
        <v>45</v>
      </c>
      <c r="E11" s="270"/>
      <c r="F11" s="270"/>
      <c r="G11" s="268"/>
      <c r="H11" s="271"/>
      <c r="I11" s="587"/>
      <c r="J11" s="272"/>
      <c r="K11" s="272"/>
      <c r="L11" s="272"/>
      <c r="M11" s="273"/>
      <c r="N11" s="273"/>
      <c r="O11" s="273"/>
      <c r="P11" s="273"/>
      <c r="Q11" s="273"/>
      <c r="R11" s="273"/>
      <c r="S11" s="273"/>
      <c r="T11" s="273"/>
      <c r="U11" s="274"/>
    </row>
    <row r="12" spans="1:21" ht="31.5" x14ac:dyDescent="0.25">
      <c r="A12" s="257" t="s">
        <v>6080</v>
      </c>
      <c r="B12" s="584" t="s">
        <v>6081</v>
      </c>
      <c r="C12" s="584"/>
      <c r="D12" s="259"/>
      <c r="E12" s="259"/>
      <c r="F12" s="259"/>
      <c r="G12" s="257" t="s">
        <v>6080</v>
      </c>
      <c r="H12" s="258" t="s">
        <v>6081</v>
      </c>
      <c r="I12" s="273"/>
      <c r="J12" s="259"/>
      <c r="K12" s="259"/>
      <c r="L12" s="259"/>
      <c r="M12" s="259"/>
      <c r="N12" s="259"/>
      <c r="O12" s="259"/>
      <c r="P12" s="259"/>
      <c r="Q12" s="259"/>
      <c r="R12" s="259"/>
      <c r="S12" s="259"/>
      <c r="T12" s="259"/>
      <c r="U12" s="259"/>
    </row>
    <row r="13" spans="1:21" s="267" customFormat="1" x14ac:dyDescent="0.25">
      <c r="A13" s="260" t="s">
        <v>6076</v>
      </c>
      <c r="B13" s="260" t="s">
        <v>2906</v>
      </c>
      <c r="C13" s="261" t="s">
        <v>6092</v>
      </c>
      <c r="D13" s="262"/>
      <c r="E13" s="263"/>
      <c r="F13" s="263"/>
      <c r="G13" s="260"/>
      <c r="H13" s="264"/>
      <c r="I13" s="587">
        <f>D14*2</f>
        <v>100</v>
      </c>
      <c r="J13" s="265" t="e">
        <f>(I13-D13)/D13*100</f>
        <v>#DIV/0!</v>
      </c>
      <c r="K13" s="265" t="e">
        <f>(#REF!-E13)/E13*100</f>
        <v>#REF!</v>
      </c>
      <c r="L13" s="265" t="e">
        <f>(#REF!-F13)/F13*100</f>
        <v>#REF!</v>
      </c>
      <c r="M13" s="266">
        <v>65</v>
      </c>
      <c r="N13" s="266"/>
      <c r="O13" s="266"/>
      <c r="P13" s="266"/>
      <c r="Q13" s="266"/>
      <c r="R13" s="266"/>
      <c r="S13" s="266"/>
      <c r="T13" s="266"/>
      <c r="U13" s="593"/>
    </row>
    <row r="14" spans="1:21" ht="31.5" x14ac:dyDescent="0.25">
      <c r="A14" s="268">
        <v>1</v>
      </c>
      <c r="B14" s="268" t="s">
        <v>6</v>
      </c>
      <c r="C14" s="269" t="s">
        <v>6094</v>
      </c>
      <c r="D14" s="259">
        <v>50</v>
      </c>
      <c r="E14" s="270"/>
      <c r="F14" s="270"/>
      <c r="G14" s="268"/>
      <c r="H14" s="271"/>
      <c r="I14" s="587"/>
      <c r="J14" s="272"/>
      <c r="K14" s="272"/>
      <c r="L14" s="272"/>
      <c r="M14" s="273"/>
      <c r="N14" s="273"/>
      <c r="O14" s="273"/>
      <c r="P14" s="273"/>
      <c r="Q14" s="273"/>
      <c r="R14" s="273"/>
      <c r="S14" s="273"/>
      <c r="T14" s="273"/>
      <c r="U14" s="594"/>
    </row>
    <row r="15" spans="1:21" ht="31.5" x14ac:dyDescent="0.25">
      <c r="A15" s="268">
        <v>2</v>
      </c>
      <c r="B15" s="268" t="s">
        <v>7</v>
      </c>
      <c r="C15" s="269" t="s">
        <v>6079</v>
      </c>
      <c r="D15" s="259">
        <v>45</v>
      </c>
      <c r="E15" s="270"/>
      <c r="F15" s="270"/>
      <c r="G15" s="268"/>
      <c r="H15" s="271"/>
      <c r="I15" s="587"/>
      <c r="J15" s="272"/>
      <c r="K15" s="272"/>
      <c r="L15" s="272"/>
      <c r="M15" s="273"/>
      <c r="N15" s="273"/>
      <c r="O15" s="273"/>
      <c r="P15" s="273"/>
      <c r="Q15" s="273"/>
      <c r="R15" s="273"/>
      <c r="S15" s="273"/>
      <c r="T15" s="273"/>
      <c r="U15" s="594"/>
    </row>
    <row r="16" spans="1:21" s="267" customFormat="1" x14ac:dyDescent="0.25">
      <c r="A16" s="260" t="s">
        <v>6076</v>
      </c>
      <c r="B16" s="260" t="s">
        <v>2906</v>
      </c>
      <c r="C16" s="261" t="s">
        <v>6093</v>
      </c>
      <c r="D16" s="262"/>
      <c r="E16" s="263"/>
      <c r="F16" s="263"/>
      <c r="G16" s="260"/>
      <c r="H16" s="264"/>
      <c r="I16" s="587"/>
      <c r="J16" s="265" t="e">
        <f>(I13-D16)/D16*100</f>
        <v>#DIV/0!</v>
      </c>
      <c r="K16" s="265" t="e">
        <f>(#REF!-E16)/E16*100</f>
        <v>#REF!</v>
      </c>
      <c r="L16" s="265" t="e">
        <f>(#REF!-F16)/F16*100</f>
        <v>#REF!</v>
      </c>
      <c r="M16" s="266">
        <v>65</v>
      </c>
      <c r="N16" s="266"/>
      <c r="O16" s="266"/>
      <c r="P16" s="266"/>
      <c r="Q16" s="266"/>
      <c r="R16" s="266"/>
      <c r="S16" s="266"/>
      <c r="T16" s="266"/>
      <c r="U16" s="595"/>
    </row>
    <row r="17" spans="1:21" ht="31.5" x14ac:dyDescent="0.25">
      <c r="A17" s="268">
        <v>1</v>
      </c>
      <c r="B17" s="268" t="s">
        <v>6</v>
      </c>
      <c r="C17" s="269" t="s">
        <v>6094</v>
      </c>
      <c r="D17" s="259">
        <v>50</v>
      </c>
      <c r="E17" s="270"/>
      <c r="F17" s="270"/>
      <c r="G17" s="268"/>
      <c r="H17" s="271"/>
      <c r="I17" s="587"/>
      <c r="J17" s="272"/>
      <c r="K17" s="272"/>
      <c r="L17" s="272"/>
      <c r="M17" s="273"/>
      <c r="N17" s="273"/>
      <c r="O17" s="273"/>
      <c r="P17" s="273"/>
      <c r="Q17" s="273"/>
      <c r="R17" s="273"/>
      <c r="S17" s="273"/>
      <c r="T17" s="273"/>
      <c r="U17" s="274"/>
    </row>
    <row r="18" spans="1:21" ht="31.5" x14ac:dyDescent="0.25">
      <c r="A18" s="268">
        <v>2</v>
      </c>
      <c r="B18" s="268" t="s">
        <v>7</v>
      </c>
      <c r="C18" s="269" t="s">
        <v>6079</v>
      </c>
      <c r="D18" s="259">
        <v>45</v>
      </c>
      <c r="E18" s="270"/>
      <c r="F18" s="270"/>
      <c r="G18" s="268"/>
      <c r="H18" s="271"/>
      <c r="I18" s="587"/>
      <c r="J18" s="272"/>
      <c r="K18" s="272"/>
      <c r="L18" s="272"/>
      <c r="M18" s="273"/>
      <c r="N18" s="273"/>
      <c r="O18" s="273"/>
      <c r="P18" s="273"/>
      <c r="Q18" s="273"/>
      <c r="R18" s="273"/>
      <c r="S18" s="273"/>
      <c r="T18" s="273"/>
      <c r="U18" s="274"/>
    </row>
    <row r="19" spans="1:21" ht="31.5" x14ac:dyDescent="0.25">
      <c r="A19" s="257" t="s">
        <v>6082</v>
      </c>
      <c r="B19" s="584" t="s">
        <v>6083</v>
      </c>
      <c r="C19" s="584"/>
      <c r="D19" s="259"/>
      <c r="E19" s="259"/>
      <c r="F19" s="259"/>
      <c r="G19" s="257" t="s">
        <v>6082</v>
      </c>
      <c r="H19" s="258" t="s">
        <v>6083</v>
      </c>
      <c r="I19" s="273"/>
      <c r="J19" s="259"/>
      <c r="K19" s="259"/>
      <c r="L19" s="259"/>
      <c r="M19" s="259"/>
      <c r="N19" s="259"/>
      <c r="O19" s="259"/>
      <c r="P19" s="259"/>
      <c r="Q19" s="259"/>
      <c r="R19" s="259"/>
      <c r="S19" s="259"/>
      <c r="T19" s="259"/>
      <c r="U19" s="259"/>
    </row>
    <row r="20" spans="1:21" s="267" customFormat="1" x14ac:dyDescent="0.25">
      <c r="A20" s="260" t="s">
        <v>6076</v>
      </c>
      <c r="B20" s="260" t="s">
        <v>2906</v>
      </c>
      <c r="C20" s="261" t="s">
        <v>6092</v>
      </c>
      <c r="D20" s="262"/>
      <c r="E20" s="263"/>
      <c r="F20" s="263"/>
      <c r="G20" s="260"/>
      <c r="H20" s="264"/>
      <c r="I20" s="587">
        <f>D21*2</f>
        <v>100</v>
      </c>
      <c r="J20" s="265" t="e">
        <f>(I20-D20)/D20*100</f>
        <v>#DIV/0!</v>
      </c>
      <c r="K20" s="265" t="e">
        <f>(#REF!-E20)/E20*100</f>
        <v>#REF!</v>
      </c>
      <c r="L20" s="265" t="e">
        <f>(#REF!-F20)/F20*100</f>
        <v>#REF!</v>
      </c>
      <c r="M20" s="266">
        <v>65</v>
      </c>
      <c r="N20" s="266"/>
      <c r="O20" s="266"/>
      <c r="P20" s="266"/>
      <c r="Q20" s="266"/>
      <c r="R20" s="266"/>
      <c r="S20" s="266"/>
      <c r="T20" s="266"/>
      <c r="U20" s="262"/>
    </row>
    <row r="21" spans="1:21" s="267" customFormat="1" ht="31.5" x14ac:dyDescent="0.25">
      <c r="A21" s="268">
        <v>1</v>
      </c>
      <c r="B21" s="268" t="s">
        <v>5</v>
      </c>
      <c r="C21" s="269" t="s">
        <v>6097</v>
      </c>
      <c r="D21" s="259">
        <v>50</v>
      </c>
      <c r="E21" s="263"/>
      <c r="F21" s="263"/>
      <c r="G21" s="260"/>
      <c r="H21" s="264"/>
      <c r="I21" s="587"/>
      <c r="J21" s="265"/>
      <c r="K21" s="265"/>
      <c r="L21" s="265"/>
      <c r="M21" s="266"/>
      <c r="N21" s="266"/>
      <c r="O21" s="266"/>
      <c r="P21" s="266"/>
      <c r="Q21" s="266"/>
      <c r="R21" s="266"/>
      <c r="S21" s="266"/>
      <c r="T21" s="266"/>
      <c r="U21" s="262"/>
    </row>
    <row r="22" spans="1:21" s="267" customFormat="1" ht="31.5" x14ac:dyDescent="0.25">
      <c r="A22" s="268">
        <v>2</v>
      </c>
      <c r="B22" s="268" t="s">
        <v>2906</v>
      </c>
      <c r="C22" s="269" t="s">
        <v>6098</v>
      </c>
      <c r="D22" s="259">
        <v>45</v>
      </c>
      <c r="E22" s="263"/>
      <c r="F22" s="263"/>
      <c r="G22" s="260"/>
      <c r="H22" s="264"/>
      <c r="I22" s="587"/>
      <c r="J22" s="265"/>
      <c r="K22" s="265"/>
      <c r="L22" s="265"/>
      <c r="M22" s="266"/>
      <c r="N22" s="266"/>
      <c r="O22" s="266"/>
      <c r="P22" s="266"/>
      <c r="Q22" s="266"/>
      <c r="R22" s="266"/>
      <c r="S22" s="266"/>
      <c r="T22" s="266"/>
      <c r="U22" s="262"/>
    </row>
    <row r="23" spans="1:21" s="267" customFormat="1" x14ac:dyDescent="0.25">
      <c r="A23" s="260" t="s">
        <v>6076</v>
      </c>
      <c r="B23" s="260" t="s">
        <v>2906</v>
      </c>
      <c r="C23" s="261" t="s">
        <v>6093</v>
      </c>
      <c r="D23" s="262"/>
      <c r="E23" s="263"/>
      <c r="F23" s="263"/>
      <c r="G23" s="260"/>
      <c r="H23" s="264"/>
      <c r="I23" s="587"/>
      <c r="J23" s="265" t="e">
        <f>(I23-D23)/D23*100</f>
        <v>#DIV/0!</v>
      </c>
      <c r="K23" s="265" t="e">
        <f>(#REF!-E23)/E23*100</f>
        <v>#REF!</v>
      </c>
      <c r="L23" s="265" t="e">
        <f>(#REF!-F23)/F23*100</f>
        <v>#REF!</v>
      </c>
      <c r="M23" s="266">
        <v>65</v>
      </c>
      <c r="N23" s="266"/>
      <c r="O23" s="266"/>
      <c r="P23" s="266"/>
      <c r="Q23" s="266"/>
      <c r="R23" s="266"/>
      <c r="S23" s="266"/>
      <c r="T23" s="266"/>
      <c r="U23" s="262"/>
    </row>
    <row r="24" spans="1:21" x14ac:dyDescent="0.25">
      <c r="A24" s="268">
        <v>1</v>
      </c>
      <c r="B24" s="268" t="s">
        <v>5</v>
      </c>
      <c r="C24" s="269" t="s">
        <v>6099</v>
      </c>
      <c r="D24" s="259">
        <v>50</v>
      </c>
      <c r="E24" s="270"/>
      <c r="F24" s="270"/>
      <c r="G24" s="268"/>
      <c r="H24" s="271"/>
      <c r="I24" s="587"/>
      <c r="J24" s="272"/>
      <c r="K24" s="272"/>
      <c r="L24" s="272"/>
      <c r="M24" s="273"/>
      <c r="N24" s="273"/>
      <c r="O24" s="273"/>
      <c r="P24" s="273"/>
      <c r="Q24" s="273"/>
      <c r="R24" s="273"/>
      <c r="S24" s="273"/>
      <c r="T24" s="273"/>
      <c r="U24" s="274"/>
    </row>
    <row r="25" spans="1:21" ht="31.5" x14ac:dyDescent="0.25">
      <c r="A25" s="268">
        <v>2</v>
      </c>
      <c r="B25" s="268" t="s">
        <v>6</v>
      </c>
      <c r="C25" s="269" t="s">
        <v>6098</v>
      </c>
      <c r="D25" s="259">
        <v>45</v>
      </c>
      <c r="E25" s="270"/>
      <c r="F25" s="270"/>
      <c r="G25" s="268"/>
      <c r="H25" s="271"/>
      <c r="I25" s="263"/>
      <c r="J25" s="272"/>
      <c r="K25" s="272"/>
      <c r="L25" s="272"/>
      <c r="M25" s="273"/>
      <c r="N25" s="273"/>
      <c r="O25" s="273"/>
      <c r="P25" s="273"/>
      <c r="Q25" s="273"/>
      <c r="R25" s="273"/>
      <c r="S25" s="273"/>
      <c r="T25" s="273"/>
      <c r="U25" s="274"/>
    </row>
    <row r="26" spans="1:21" s="277" customFormat="1" x14ac:dyDescent="0.25">
      <c r="A26" s="257" t="s">
        <v>6084</v>
      </c>
      <c r="B26" s="590" t="s">
        <v>6085</v>
      </c>
      <c r="C26" s="590"/>
      <c r="D26" s="276"/>
      <c r="E26" s="276"/>
      <c r="F26" s="276"/>
      <c r="G26" s="257" t="s">
        <v>6084</v>
      </c>
      <c r="H26" s="258" t="s">
        <v>6085</v>
      </c>
      <c r="I26" s="270"/>
      <c r="J26" s="272"/>
      <c r="K26" s="272"/>
      <c r="L26" s="272"/>
      <c r="M26" s="276"/>
      <c r="N26" s="275"/>
      <c r="O26" s="275"/>
      <c r="P26" s="275"/>
      <c r="Q26" s="275"/>
      <c r="R26" s="275"/>
      <c r="S26" s="275"/>
      <c r="T26" s="275"/>
      <c r="U26" s="275"/>
    </row>
    <row r="27" spans="1:21" s="267" customFormat="1" x14ac:dyDescent="0.25">
      <c r="A27" s="260" t="s">
        <v>6076</v>
      </c>
      <c r="B27" s="260" t="s">
        <v>2906</v>
      </c>
      <c r="C27" s="261" t="s">
        <v>6092</v>
      </c>
      <c r="D27" s="262"/>
      <c r="E27" s="263"/>
      <c r="F27" s="263"/>
      <c r="G27" s="260"/>
      <c r="H27" s="264"/>
      <c r="I27" s="587">
        <f>D28*2</f>
        <v>110</v>
      </c>
      <c r="J27" s="265" t="e">
        <f>(I27-D27)/D27*100</f>
        <v>#DIV/0!</v>
      </c>
      <c r="K27" s="265" t="e">
        <f>(#REF!-E27)/E27*100</f>
        <v>#REF!</v>
      </c>
      <c r="L27" s="265" t="e">
        <f>(#REF!-F27)/F27*100</f>
        <v>#REF!</v>
      </c>
      <c r="M27" s="266">
        <v>65</v>
      </c>
      <c r="N27" s="266"/>
      <c r="O27" s="266"/>
      <c r="P27" s="266"/>
      <c r="Q27" s="266"/>
      <c r="R27" s="266"/>
      <c r="S27" s="266"/>
      <c r="T27" s="266"/>
      <c r="U27" s="593"/>
    </row>
    <row r="28" spans="1:21" s="267" customFormat="1" ht="31.5" x14ac:dyDescent="0.25">
      <c r="A28" s="268">
        <v>1</v>
      </c>
      <c r="B28" s="268" t="s">
        <v>6087</v>
      </c>
      <c r="C28" s="269" t="s">
        <v>6095</v>
      </c>
      <c r="D28" s="278">
        <v>55</v>
      </c>
      <c r="E28" s="263"/>
      <c r="F28" s="263"/>
      <c r="G28" s="260"/>
      <c r="H28" s="264"/>
      <c r="I28" s="587"/>
      <c r="J28" s="265"/>
      <c r="K28" s="265"/>
      <c r="L28" s="265"/>
      <c r="M28" s="266"/>
      <c r="N28" s="266"/>
      <c r="O28" s="266"/>
      <c r="P28" s="266"/>
      <c r="Q28" s="266"/>
      <c r="R28" s="266"/>
      <c r="S28" s="266"/>
      <c r="T28" s="266"/>
      <c r="U28" s="594"/>
    </row>
    <row r="29" spans="1:21" s="267" customFormat="1" ht="31.5" x14ac:dyDescent="0.25">
      <c r="A29" s="268">
        <v>2</v>
      </c>
      <c r="B29" s="268" t="s">
        <v>6086</v>
      </c>
      <c r="C29" s="269" t="s">
        <v>6088</v>
      </c>
      <c r="D29" s="278">
        <v>50</v>
      </c>
      <c r="E29" s="263"/>
      <c r="F29" s="263"/>
      <c r="G29" s="260"/>
      <c r="H29" s="264"/>
      <c r="I29" s="587"/>
      <c r="J29" s="265"/>
      <c r="K29" s="265"/>
      <c r="L29" s="265"/>
      <c r="M29" s="266"/>
      <c r="N29" s="266"/>
      <c r="O29" s="266"/>
      <c r="P29" s="266"/>
      <c r="Q29" s="266"/>
      <c r="R29" s="266"/>
      <c r="S29" s="266"/>
      <c r="T29" s="266"/>
      <c r="U29" s="594"/>
    </row>
    <row r="30" spans="1:21" s="267" customFormat="1" x14ac:dyDescent="0.25">
      <c r="A30" s="260" t="s">
        <v>6076</v>
      </c>
      <c r="B30" s="260" t="s">
        <v>2906</v>
      </c>
      <c r="C30" s="261" t="s">
        <v>6093</v>
      </c>
      <c r="D30" s="262"/>
      <c r="E30" s="263"/>
      <c r="F30" s="263"/>
      <c r="G30" s="260"/>
      <c r="H30" s="264"/>
      <c r="I30" s="587"/>
      <c r="J30" s="265" t="e">
        <f>(I30-D30)/D30*100</f>
        <v>#DIV/0!</v>
      </c>
      <c r="K30" s="265" t="e">
        <f>(#REF!-E30)/E30*100</f>
        <v>#REF!</v>
      </c>
      <c r="L30" s="265" t="e">
        <f>(#REF!-F30)/F30*100</f>
        <v>#REF!</v>
      </c>
      <c r="M30" s="266">
        <v>65</v>
      </c>
      <c r="N30" s="266"/>
      <c r="O30" s="266"/>
      <c r="P30" s="266"/>
      <c r="Q30" s="266"/>
      <c r="R30" s="266"/>
      <c r="S30" s="266"/>
      <c r="T30" s="266"/>
      <c r="U30" s="595"/>
    </row>
    <row r="31" spans="1:21" x14ac:dyDescent="0.25">
      <c r="A31" s="281">
        <v>1</v>
      </c>
      <c r="B31" s="281" t="s">
        <v>6087</v>
      </c>
      <c r="C31" s="279" t="s">
        <v>6096</v>
      </c>
      <c r="D31" s="278">
        <v>55</v>
      </c>
      <c r="E31" s="270"/>
      <c r="F31" s="270"/>
      <c r="G31" s="268"/>
      <c r="H31" s="271"/>
      <c r="I31" s="587"/>
      <c r="J31" s="272"/>
      <c r="K31" s="272"/>
      <c r="L31" s="272"/>
      <c r="M31" s="273"/>
      <c r="N31" s="273"/>
      <c r="O31" s="273"/>
      <c r="P31" s="273"/>
      <c r="Q31" s="273"/>
      <c r="R31" s="273"/>
      <c r="S31" s="273"/>
      <c r="T31" s="273"/>
      <c r="U31" s="274"/>
    </row>
    <row r="32" spans="1:21" ht="31.5" x14ac:dyDescent="0.25">
      <c r="A32" s="282">
        <v>2</v>
      </c>
      <c r="B32" s="282" t="s">
        <v>6086</v>
      </c>
      <c r="C32" s="279" t="s">
        <v>6088</v>
      </c>
      <c r="D32" s="278">
        <v>50</v>
      </c>
      <c r="E32" s="270"/>
      <c r="F32" s="270"/>
      <c r="G32" s="268"/>
      <c r="H32" s="271"/>
      <c r="I32" s="587"/>
      <c r="J32" s="272"/>
      <c r="K32" s="272"/>
      <c r="L32" s="272"/>
      <c r="M32" s="273"/>
      <c r="N32" s="273"/>
      <c r="O32" s="273"/>
      <c r="P32" s="273"/>
      <c r="Q32" s="273"/>
      <c r="R32" s="273"/>
      <c r="S32" s="273"/>
      <c r="T32" s="273"/>
      <c r="U32" s="274"/>
    </row>
    <row r="33" spans="1:21" hidden="1" x14ac:dyDescent="0.25">
      <c r="A33" s="257" t="s">
        <v>6089</v>
      </c>
      <c r="B33" s="585" t="s">
        <v>6090</v>
      </c>
      <c r="C33" s="586"/>
      <c r="D33" s="283"/>
      <c r="E33" s="259"/>
      <c r="F33" s="259"/>
      <c r="G33" s="257" t="s">
        <v>6089</v>
      </c>
      <c r="H33" s="258" t="s">
        <v>6091</v>
      </c>
      <c r="I33" s="273"/>
      <c r="J33" s="259"/>
      <c r="K33" s="259"/>
      <c r="L33" s="259"/>
      <c r="M33" s="259"/>
      <c r="N33" s="259"/>
      <c r="O33" s="259"/>
      <c r="P33" s="259"/>
      <c r="Q33" s="259"/>
      <c r="R33" s="259"/>
      <c r="S33" s="259"/>
      <c r="T33" s="259"/>
      <c r="U33" s="259"/>
    </row>
    <row r="34" spans="1:21" s="267" customFormat="1" hidden="1" x14ac:dyDescent="0.25">
      <c r="A34" s="260" t="s">
        <v>6076</v>
      </c>
      <c r="B34" s="260" t="s">
        <v>2903</v>
      </c>
      <c r="C34" s="261" t="s">
        <v>6077</v>
      </c>
      <c r="D34" s="262">
        <v>20</v>
      </c>
      <c r="E34" s="263"/>
      <c r="F34" s="263"/>
      <c r="G34" s="260"/>
      <c r="H34" s="264"/>
      <c r="I34" s="591">
        <v>20</v>
      </c>
      <c r="J34" s="265">
        <f>(I34-D34)/D34*100</f>
        <v>0</v>
      </c>
      <c r="K34" s="265" t="e">
        <f>(#REF!-E34)/E34*100</f>
        <v>#REF!</v>
      </c>
      <c r="L34" s="265" t="e">
        <f>(#REF!-F34)/F34*100</f>
        <v>#REF!</v>
      </c>
      <c r="M34" s="266">
        <v>20</v>
      </c>
      <c r="N34" s="266"/>
      <c r="O34" s="266"/>
      <c r="P34" s="266"/>
      <c r="Q34" s="266"/>
      <c r="R34" s="266"/>
      <c r="S34" s="266"/>
      <c r="T34" s="266"/>
      <c r="U34" s="588"/>
    </row>
    <row r="35" spans="1:21" s="267" customFormat="1" hidden="1" x14ac:dyDescent="0.25">
      <c r="A35" s="260" t="s">
        <v>6076</v>
      </c>
      <c r="B35" s="260" t="s">
        <v>2906</v>
      </c>
      <c r="C35" s="261" t="s">
        <v>6078</v>
      </c>
      <c r="D35" s="262">
        <v>20</v>
      </c>
      <c r="E35" s="263"/>
      <c r="F35" s="263"/>
      <c r="G35" s="260"/>
      <c r="H35" s="264"/>
      <c r="I35" s="592"/>
      <c r="J35" s="265">
        <f>(I34-D35)/D35*100</f>
        <v>0</v>
      </c>
      <c r="K35" s="265" t="e">
        <f>(#REF!-E35)/E35*100</f>
        <v>#REF!</v>
      </c>
      <c r="L35" s="265" t="e">
        <f>(#REF!-F35)/F35*100</f>
        <v>#REF!</v>
      </c>
      <c r="M35" s="266">
        <v>20</v>
      </c>
      <c r="N35" s="266"/>
      <c r="O35" s="266"/>
      <c r="P35" s="266"/>
      <c r="Q35" s="266"/>
      <c r="R35" s="266"/>
      <c r="S35" s="266"/>
      <c r="T35" s="266"/>
      <c r="U35" s="589"/>
    </row>
  </sheetData>
  <mergeCells count="28">
    <mergeCell ref="U6:U9"/>
    <mergeCell ref="U13:U16"/>
    <mergeCell ref="A1:U1"/>
    <mergeCell ref="A2:U2"/>
    <mergeCell ref="A3:A4"/>
    <mergeCell ref="B3:B4"/>
    <mergeCell ref="C3:C4"/>
    <mergeCell ref="D3:F4"/>
    <mergeCell ref="G3:G4"/>
    <mergeCell ref="H3:H4"/>
    <mergeCell ref="J3:L3"/>
    <mergeCell ref="M3:O3"/>
    <mergeCell ref="P3:R3"/>
    <mergeCell ref="S3:T3"/>
    <mergeCell ref="U3:U4"/>
    <mergeCell ref="I3:I4"/>
    <mergeCell ref="U34:U35"/>
    <mergeCell ref="B26:C26"/>
    <mergeCell ref="B19:C19"/>
    <mergeCell ref="I34:I35"/>
    <mergeCell ref="I20:I24"/>
    <mergeCell ref="I27:I32"/>
    <mergeCell ref="U27:U30"/>
    <mergeCell ref="B5:C5"/>
    <mergeCell ref="B33:C33"/>
    <mergeCell ref="I13:I18"/>
    <mergeCell ref="B12:C12"/>
    <mergeCell ref="I6:I11"/>
  </mergeCells>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X4840"/>
  <sheetViews>
    <sheetView view="pageBreakPreview" topLeftCell="M2063" zoomScale="70" zoomScaleNormal="86" zoomScaleSheetLayoutView="70" workbookViewId="0">
      <selection activeCell="R2070" sqref="R2070"/>
    </sheetView>
  </sheetViews>
  <sheetFormatPr defaultColWidth="9.33203125" defaultRowHeight="18.75" x14ac:dyDescent="0.2"/>
  <cols>
    <col min="1" max="1" width="7.1640625" style="62" hidden="1" customWidth="1"/>
    <col min="2" max="2" width="24.5" style="62" hidden="1" customWidth="1"/>
    <col min="3" max="3" width="16.33203125" style="62" hidden="1" customWidth="1"/>
    <col min="4" max="5" width="24.5" style="62" hidden="1" customWidth="1"/>
    <col min="6" max="6" width="13.83203125" style="62" hidden="1" customWidth="1"/>
    <col min="7" max="7" width="7.1640625" style="62" hidden="1" customWidth="1"/>
    <col min="8" max="11" width="13.83203125" style="62" hidden="1" customWidth="1"/>
    <col min="12" max="12" width="12.1640625" style="62" hidden="1" customWidth="1"/>
    <col min="13" max="13" width="12.6640625" style="127" customWidth="1"/>
    <col min="14" max="14" width="48.5" style="128" customWidth="1"/>
    <col min="15" max="15" width="13.1640625" style="128" customWidth="1"/>
    <col min="16" max="16" width="32.1640625" style="129" customWidth="1"/>
    <col min="17" max="17" width="29.83203125" style="129" customWidth="1"/>
    <col min="18" max="18" width="16.6640625" style="128" customWidth="1"/>
    <col min="19" max="19" width="21.33203125" style="130" customWidth="1"/>
    <col min="20" max="23" width="11" style="131" hidden="1" customWidth="1"/>
    <col min="24" max="26" width="14.5" style="62" bestFit="1" customWidth="1"/>
    <col min="27" max="27" width="11.5" style="62" bestFit="1" customWidth="1"/>
    <col min="28" max="16384" width="9.33203125" style="62"/>
  </cols>
  <sheetData>
    <row r="1" spans="1:23" hidden="1" x14ac:dyDescent="0.2">
      <c r="M1" s="425" t="s">
        <v>10</v>
      </c>
      <c r="N1" s="425"/>
      <c r="O1" s="425"/>
      <c r="P1" s="425"/>
      <c r="Q1" s="425"/>
      <c r="R1" s="425"/>
      <c r="S1" s="425"/>
      <c r="T1" s="425"/>
      <c r="U1" s="425"/>
      <c r="V1" s="425"/>
      <c r="W1" s="425"/>
    </row>
    <row r="2" spans="1:23" hidden="1" x14ac:dyDescent="0.2">
      <c r="M2" s="429" t="s">
        <v>75</v>
      </c>
      <c r="N2" s="429"/>
      <c r="O2" s="429"/>
      <c r="P2" s="429"/>
      <c r="Q2" s="429"/>
      <c r="R2" s="429"/>
      <c r="S2" s="429"/>
      <c r="T2" s="429"/>
      <c r="U2" s="429"/>
      <c r="V2" s="429"/>
      <c r="W2" s="429"/>
    </row>
    <row r="3" spans="1:23" ht="50.25" customHeight="1" x14ac:dyDescent="0.2">
      <c r="M3" s="429" t="s">
        <v>6003</v>
      </c>
      <c r="N3" s="429"/>
      <c r="O3" s="429"/>
      <c r="P3" s="429"/>
      <c r="Q3" s="429"/>
      <c r="R3" s="429"/>
      <c r="S3" s="429"/>
      <c r="T3" s="429"/>
      <c r="U3" s="429"/>
      <c r="V3" s="429"/>
      <c r="W3" s="429"/>
    </row>
    <row r="4" spans="1:23" x14ac:dyDescent="0.2">
      <c r="A4" s="426" t="s">
        <v>5578</v>
      </c>
      <c r="B4" s="426"/>
      <c r="C4" s="426"/>
      <c r="D4" s="426"/>
      <c r="E4" s="426"/>
      <c r="F4" s="426"/>
      <c r="G4" s="426" t="s">
        <v>5579</v>
      </c>
      <c r="H4" s="426"/>
      <c r="I4" s="426"/>
      <c r="J4" s="426"/>
      <c r="K4" s="426"/>
      <c r="L4" s="426"/>
      <c r="M4" s="428" t="s">
        <v>9</v>
      </c>
      <c r="N4" s="428"/>
      <c r="O4" s="428"/>
      <c r="P4" s="428"/>
      <c r="Q4" s="428"/>
      <c r="R4" s="428"/>
      <c r="S4" s="428"/>
      <c r="T4" s="428"/>
      <c r="U4" s="428"/>
      <c r="V4" s="428"/>
      <c r="W4" s="428"/>
    </row>
    <row r="5" spans="1:23" x14ac:dyDescent="0.2">
      <c r="A5" s="442" t="s">
        <v>4385</v>
      </c>
      <c r="B5" s="426" t="s">
        <v>0</v>
      </c>
      <c r="C5" s="15"/>
      <c r="D5" s="426" t="s">
        <v>3</v>
      </c>
      <c r="E5" s="426"/>
      <c r="F5" s="426" t="s">
        <v>76</v>
      </c>
      <c r="G5" s="442" t="s">
        <v>4385</v>
      </c>
      <c r="H5" s="426" t="s">
        <v>0</v>
      </c>
      <c r="I5" s="15"/>
      <c r="J5" s="426" t="s">
        <v>3</v>
      </c>
      <c r="K5" s="426"/>
      <c r="L5" s="610" t="s">
        <v>76</v>
      </c>
      <c r="M5" s="442" t="s">
        <v>4385</v>
      </c>
      <c r="N5" s="426" t="s">
        <v>0</v>
      </c>
      <c r="O5" s="426" t="s">
        <v>828</v>
      </c>
      <c r="P5" s="426" t="s">
        <v>3</v>
      </c>
      <c r="Q5" s="426"/>
      <c r="R5" s="426" t="s">
        <v>76</v>
      </c>
      <c r="S5" s="426" t="s">
        <v>4384</v>
      </c>
      <c r="T5" s="426" t="s">
        <v>8</v>
      </c>
      <c r="U5" s="426"/>
      <c r="V5" s="426"/>
      <c r="W5" s="426"/>
    </row>
    <row r="6" spans="1:23" ht="56.25" x14ac:dyDescent="0.2">
      <c r="A6" s="442"/>
      <c r="B6" s="426"/>
      <c r="C6" s="15" t="s">
        <v>828</v>
      </c>
      <c r="D6" s="15" t="s">
        <v>2</v>
      </c>
      <c r="E6" s="15" t="s">
        <v>1</v>
      </c>
      <c r="F6" s="426"/>
      <c r="G6" s="442"/>
      <c r="H6" s="426"/>
      <c r="I6" s="15" t="s">
        <v>828</v>
      </c>
      <c r="J6" s="15" t="s">
        <v>2</v>
      </c>
      <c r="K6" s="15" t="s">
        <v>1</v>
      </c>
      <c r="L6" s="610"/>
      <c r="M6" s="442"/>
      <c r="N6" s="426"/>
      <c r="O6" s="426"/>
      <c r="P6" s="15" t="s">
        <v>2</v>
      </c>
      <c r="Q6" s="15" t="s">
        <v>1</v>
      </c>
      <c r="R6" s="426"/>
      <c r="S6" s="426"/>
      <c r="T6" s="5" t="s">
        <v>4</v>
      </c>
      <c r="U6" s="5" t="s">
        <v>5</v>
      </c>
      <c r="V6" s="5" t="s">
        <v>6</v>
      </c>
      <c r="W6" s="5" t="s">
        <v>7</v>
      </c>
    </row>
    <row r="7" spans="1:23" hidden="1" x14ac:dyDescent="0.2">
      <c r="A7" s="19"/>
      <c r="B7" s="19"/>
      <c r="C7" s="19"/>
      <c r="D7" s="19"/>
      <c r="E7" s="19"/>
      <c r="F7" s="19"/>
      <c r="G7" s="19"/>
      <c r="H7" s="19"/>
      <c r="I7" s="19"/>
      <c r="J7" s="19"/>
      <c r="K7" s="19"/>
      <c r="L7" s="132"/>
      <c r="M7" s="73">
        <v>1</v>
      </c>
      <c r="N7" s="30" t="s">
        <v>11</v>
      </c>
      <c r="O7" s="30"/>
      <c r="P7" s="21"/>
      <c r="Q7" s="21"/>
      <c r="R7" s="90"/>
      <c r="S7" s="51"/>
      <c r="T7" s="36"/>
      <c r="U7" s="36"/>
      <c r="V7" s="36"/>
      <c r="W7" s="36"/>
    </row>
    <row r="8" spans="1:23" hidden="1" x14ac:dyDescent="0.2">
      <c r="A8" s="19"/>
      <c r="B8" s="19"/>
      <c r="C8" s="19"/>
      <c r="D8" s="19"/>
      <c r="E8" s="19"/>
      <c r="F8" s="19"/>
      <c r="G8" s="19"/>
      <c r="H8" s="19"/>
      <c r="I8" s="19"/>
      <c r="J8" s="19"/>
      <c r="K8" s="19"/>
      <c r="L8" s="132"/>
      <c r="M8" s="73">
        <v>2</v>
      </c>
      <c r="N8" s="30" t="s">
        <v>12</v>
      </c>
      <c r="O8" s="30"/>
      <c r="P8" s="21"/>
      <c r="Q8" s="21"/>
      <c r="R8" s="90"/>
      <c r="S8" s="51"/>
      <c r="T8" s="36"/>
      <c r="U8" s="36"/>
      <c r="V8" s="36"/>
      <c r="W8" s="36"/>
    </row>
    <row r="9" spans="1:23" hidden="1" x14ac:dyDescent="0.2">
      <c r="A9" s="19"/>
      <c r="B9" s="19"/>
      <c r="C9" s="19"/>
      <c r="D9" s="19"/>
      <c r="E9" s="19"/>
      <c r="F9" s="19"/>
      <c r="G9" s="19"/>
      <c r="H9" s="19"/>
      <c r="I9" s="19"/>
      <c r="J9" s="19"/>
      <c r="K9" s="19"/>
      <c r="L9" s="132"/>
      <c r="M9" s="73">
        <v>3</v>
      </c>
      <c r="N9" s="30" t="s">
        <v>13</v>
      </c>
      <c r="O9" s="30"/>
      <c r="P9" s="21"/>
      <c r="Q9" s="21"/>
      <c r="R9" s="90"/>
      <c r="S9" s="51"/>
      <c r="T9" s="36"/>
      <c r="U9" s="36"/>
      <c r="V9" s="36"/>
      <c r="W9" s="36"/>
    </row>
    <row r="10" spans="1:23" hidden="1" x14ac:dyDescent="0.2">
      <c r="A10" s="19"/>
      <c r="B10" s="19"/>
      <c r="C10" s="19"/>
      <c r="D10" s="19"/>
      <c r="E10" s="19"/>
      <c r="F10" s="19"/>
      <c r="G10" s="19"/>
      <c r="H10" s="19"/>
      <c r="I10" s="19"/>
      <c r="J10" s="19"/>
      <c r="K10" s="19"/>
      <c r="L10" s="132"/>
      <c r="M10" s="73">
        <v>4</v>
      </c>
      <c r="N10" s="30" t="s">
        <v>14</v>
      </c>
      <c r="O10" s="30"/>
      <c r="P10" s="21"/>
      <c r="Q10" s="21"/>
      <c r="R10" s="90"/>
      <c r="S10" s="51"/>
      <c r="T10" s="36"/>
      <c r="U10" s="36"/>
      <c r="V10" s="36"/>
      <c r="W10" s="36"/>
    </row>
    <row r="11" spans="1:23" hidden="1" x14ac:dyDescent="0.2">
      <c r="A11" s="19"/>
      <c r="B11" s="19"/>
      <c r="C11" s="19"/>
      <c r="D11" s="19"/>
      <c r="E11" s="19"/>
      <c r="F11" s="19"/>
      <c r="G11" s="19"/>
      <c r="H11" s="19"/>
      <c r="I11" s="19"/>
      <c r="J11" s="19"/>
      <c r="K11" s="19"/>
      <c r="L11" s="132"/>
      <c r="M11" s="73">
        <v>5</v>
      </c>
      <c r="N11" s="30" t="s">
        <v>15</v>
      </c>
      <c r="O11" s="30"/>
      <c r="P11" s="21"/>
      <c r="Q11" s="21"/>
      <c r="R11" s="90"/>
      <c r="S11" s="51"/>
      <c r="T11" s="36"/>
      <c r="U11" s="36"/>
      <c r="V11" s="36"/>
      <c r="W11" s="36"/>
    </row>
    <row r="12" spans="1:23" hidden="1" x14ac:dyDescent="0.2">
      <c r="A12" s="19"/>
      <c r="B12" s="19"/>
      <c r="C12" s="19"/>
      <c r="D12" s="19"/>
      <c r="E12" s="19"/>
      <c r="F12" s="19"/>
      <c r="G12" s="19"/>
      <c r="H12" s="19"/>
      <c r="I12" s="19"/>
      <c r="J12" s="19"/>
      <c r="K12" s="19"/>
      <c r="L12" s="132"/>
      <c r="M12" s="73">
        <v>6</v>
      </c>
      <c r="N12" s="30" t="s">
        <v>16</v>
      </c>
      <c r="O12" s="30"/>
      <c r="P12" s="21"/>
      <c r="Q12" s="21"/>
      <c r="R12" s="90"/>
      <c r="S12" s="51"/>
      <c r="T12" s="36"/>
      <c r="U12" s="36"/>
      <c r="V12" s="36"/>
      <c r="W12" s="36"/>
    </row>
    <row r="13" spans="1:23" hidden="1" x14ac:dyDescent="0.2">
      <c r="A13" s="19"/>
      <c r="B13" s="19"/>
      <c r="C13" s="19"/>
      <c r="D13" s="19"/>
      <c r="E13" s="19"/>
      <c r="F13" s="19"/>
      <c r="G13" s="19"/>
      <c r="H13" s="19"/>
      <c r="I13" s="19"/>
      <c r="J13" s="19"/>
      <c r="K13" s="19"/>
      <c r="L13" s="132"/>
      <c r="M13" s="73">
        <v>7</v>
      </c>
      <c r="N13" s="30" t="s">
        <v>17</v>
      </c>
      <c r="O13" s="30"/>
      <c r="P13" s="21"/>
      <c r="Q13" s="21"/>
      <c r="R13" s="90"/>
      <c r="S13" s="51"/>
      <c r="T13" s="36"/>
      <c r="U13" s="36"/>
      <c r="V13" s="36"/>
      <c r="W13" s="36"/>
    </row>
    <row r="14" spans="1:23" hidden="1" x14ac:dyDescent="0.2">
      <c r="A14" s="19"/>
      <c r="B14" s="19"/>
      <c r="C14" s="19"/>
      <c r="D14" s="19"/>
      <c r="E14" s="19"/>
      <c r="F14" s="19"/>
      <c r="G14" s="19"/>
      <c r="H14" s="19"/>
      <c r="I14" s="19"/>
      <c r="J14" s="19"/>
      <c r="K14" s="19"/>
      <c r="L14" s="132"/>
      <c r="M14" s="73">
        <v>8</v>
      </c>
      <c r="N14" s="30" t="s">
        <v>18</v>
      </c>
      <c r="O14" s="30"/>
      <c r="P14" s="21"/>
      <c r="Q14" s="21"/>
      <c r="R14" s="90"/>
      <c r="S14" s="51"/>
      <c r="T14" s="36"/>
      <c r="U14" s="36"/>
      <c r="V14" s="36"/>
      <c r="W14" s="36"/>
    </row>
    <row r="15" spans="1:23" hidden="1" x14ac:dyDescent="0.2">
      <c r="A15" s="19"/>
      <c r="B15" s="19"/>
      <c r="C15" s="19"/>
      <c r="D15" s="19"/>
      <c r="E15" s="19"/>
      <c r="F15" s="19"/>
      <c r="G15" s="19"/>
      <c r="H15" s="19"/>
      <c r="I15" s="19"/>
      <c r="J15" s="19"/>
      <c r="K15" s="19"/>
      <c r="L15" s="132"/>
      <c r="M15" s="73">
        <v>9</v>
      </c>
      <c r="N15" s="30" t="s">
        <v>19</v>
      </c>
      <c r="O15" s="30"/>
      <c r="P15" s="21"/>
      <c r="Q15" s="21"/>
      <c r="R15" s="90"/>
      <c r="S15" s="51"/>
      <c r="T15" s="36"/>
      <c r="U15" s="36"/>
      <c r="V15" s="36"/>
      <c r="W15" s="36"/>
    </row>
    <row r="16" spans="1:23" hidden="1" x14ac:dyDescent="0.2">
      <c r="A16" s="19"/>
      <c r="B16" s="19"/>
      <c r="C16" s="19"/>
      <c r="D16" s="19"/>
      <c r="E16" s="19"/>
      <c r="F16" s="19"/>
      <c r="G16" s="19"/>
      <c r="H16" s="19"/>
      <c r="I16" s="19"/>
      <c r="J16" s="19"/>
      <c r="K16" s="19"/>
      <c r="L16" s="132"/>
      <c r="M16" s="73">
        <v>10</v>
      </c>
      <c r="N16" s="30" t="s">
        <v>20</v>
      </c>
      <c r="O16" s="30"/>
      <c r="P16" s="21"/>
      <c r="Q16" s="21"/>
      <c r="R16" s="90"/>
      <c r="S16" s="51"/>
      <c r="T16" s="36"/>
      <c r="U16" s="36"/>
      <c r="V16" s="36"/>
      <c r="W16" s="36"/>
    </row>
    <row r="17" spans="1:23" hidden="1" x14ac:dyDescent="0.2">
      <c r="A17" s="19"/>
      <c r="B17" s="19"/>
      <c r="C17" s="19"/>
      <c r="D17" s="19"/>
      <c r="E17" s="19"/>
      <c r="F17" s="19"/>
      <c r="G17" s="19"/>
      <c r="H17" s="19"/>
      <c r="I17" s="19"/>
      <c r="J17" s="19"/>
      <c r="K17" s="19"/>
      <c r="L17" s="132"/>
      <c r="M17" s="73">
        <v>11</v>
      </c>
      <c r="N17" s="30" t="s">
        <v>21</v>
      </c>
      <c r="O17" s="30"/>
      <c r="P17" s="21"/>
      <c r="Q17" s="21"/>
      <c r="R17" s="90"/>
      <c r="S17" s="51"/>
      <c r="T17" s="36"/>
      <c r="U17" s="36"/>
      <c r="V17" s="36"/>
      <c r="W17" s="36"/>
    </row>
    <row r="18" spans="1:23" hidden="1" x14ac:dyDescent="0.2">
      <c r="A18" s="19"/>
      <c r="B18" s="19"/>
      <c r="C18" s="19"/>
      <c r="D18" s="19"/>
      <c r="E18" s="19"/>
      <c r="F18" s="19"/>
      <c r="G18" s="19"/>
      <c r="H18" s="19"/>
      <c r="I18" s="19"/>
      <c r="J18" s="19"/>
      <c r="K18" s="19"/>
      <c r="L18" s="132"/>
      <c r="M18" s="73">
        <v>12</v>
      </c>
      <c r="N18" s="30" t="s">
        <v>22</v>
      </c>
      <c r="O18" s="30"/>
      <c r="P18" s="21"/>
      <c r="Q18" s="21"/>
      <c r="R18" s="90"/>
      <c r="S18" s="51"/>
      <c r="T18" s="36"/>
      <c r="U18" s="36"/>
      <c r="V18" s="36"/>
      <c r="W18" s="36"/>
    </row>
    <row r="19" spans="1:23" hidden="1" x14ac:dyDescent="0.2">
      <c r="A19" s="19"/>
      <c r="B19" s="19"/>
      <c r="C19" s="19"/>
      <c r="D19" s="19"/>
      <c r="E19" s="19"/>
      <c r="F19" s="19"/>
      <c r="G19" s="19"/>
      <c r="H19" s="19"/>
      <c r="I19" s="19"/>
      <c r="J19" s="19"/>
      <c r="K19" s="19"/>
      <c r="L19" s="132"/>
      <c r="M19" s="73">
        <v>13</v>
      </c>
      <c r="N19" s="30" t="s">
        <v>23</v>
      </c>
      <c r="O19" s="30"/>
      <c r="P19" s="21"/>
      <c r="Q19" s="21"/>
      <c r="R19" s="90"/>
      <c r="S19" s="51"/>
      <c r="T19" s="36"/>
      <c r="U19" s="36"/>
      <c r="V19" s="36"/>
      <c r="W19" s="36"/>
    </row>
    <row r="20" spans="1:23" hidden="1" x14ac:dyDescent="0.2">
      <c r="A20" s="19"/>
      <c r="B20" s="19"/>
      <c r="C20" s="19"/>
      <c r="D20" s="19"/>
      <c r="E20" s="19"/>
      <c r="F20" s="19"/>
      <c r="G20" s="19"/>
      <c r="H20" s="19"/>
      <c r="I20" s="19"/>
      <c r="J20" s="19"/>
      <c r="K20" s="19"/>
      <c r="L20" s="132"/>
      <c r="M20" s="73">
        <v>14</v>
      </c>
      <c r="N20" s="30" t="s">
        <v>24</v>
      </c>
      <c r="O20" s="30"/>
      <c r="P20" s="21"/>
      <c r="Q20" s="21"/>
      <c r="R20" s="90"/>
      <c r="S20" s="51"/>
      <c r="T20" s="36"/>
      <c r="U20" s="36"/>
      <c r="V20" s="36"/>
      <c r="W20" s="36"/>
    </row>
    <row r="21" spans="1:23" hidden="1" x14ac:dyDescent="0.2">
      <c r="A21" s="19"/>
      <c r="B21" s="19"/>
      <c r="C21" s="19"/>
      <c r="D21" s="19"/>
      <c r="E21" s="19"/>
      <c r="F21" s="19"/>
      <c r="G21" s="19"/>
      <c r="H21" s="19"/>
      <c r="I21" s="19"/>
      <c r="J21" s="19"/>
      <c r="K21" s="19"/>
      <c r="L21" s="132"/>
      <c r="M21" s="73">
        <v>15</v>
      </c>
      <c r="N21" s="30" t="s">
        <v>25</v>
      </c>
      <c r="O21" s="30"/>
      <c r="P21" s="21"/>
      <c r="Q21" s="21"/>
      <c r="R21" s="90"/>
      <c r="S21" s="51"/>
      <c r="T21" s="36"/>
      <c r="U21" s="36"/>
      <c r="V21" s="36"/>
      <c r="W21" s="36"/>
    </row>
    <row r="22" spans="1:23" hidden="1" x14ac:dyDescent="0.2">
      <c r="A22" s="19"/>
      <c r="B22" s="19"/>
      <c r="C22" s="19"/>
      <c r="D22" s="19"/>
      <c r="E22" s="19"/>
      <c r="F22" s="19"/>
      <c r="G22" s="19"/>
      <c r="H22" s="19"/>
      <c r="I22" s="19"/>
      <c r="J22" s="19"/>
      <c r="K22" s="19"/>
      <c r="L22" s="132"/>
      <c r="M22" s="73">
        <v>17</v>
      </c>
      <c r="N22" s="30" t="s">
        <v>26</v>
      </c>
      <c r="O22" s="30"/>
      <c r="P22" s="21"/>
      <c r="Q22" s="21"/>
      <c r="R22" s="90"/>
      <c r="S22" s="51"/>
      <c r="T22" s="36"/>
      <c r="U22" s="36"/>
      <c r="V22" s="36"/>
      <c r="W22" s="36"/>
    </row>
    <row r="23" spans="1:23" hidden="1" x14ac:dyDescent="0.2">
      <c r="A23" s="19"/>
      <c r="B23" s="19"/>
      <c r="C23" s="19"/>
      <c r="D23" s="19"/>
      <c r="E23" s="19"/>
      <c r="F23" s="19"/>
      <c r="G23" s="19"/>
      <c r="H23" s="19"/>
      <c r="I23" s="19"/>
      <c r="J23" s="19"/>
      <c r="K23" s="19"/>
      <c r="L23" s="132"/>
      <c r="M23" s="73">
        <v>18</v>
      </c>
      <c r="N23" s="30" t="s">
        <v>27</v>
      </c>
      <c r="O23" s="30"/>
      <c r="P23" s="21"/>
      <c r="Q23" s="21"/>
      <c r="R23" s="90"/>
      <c r="S23" s="51"/>
      <c r="T23" s="36"/>
      <c r="U23" s="36"/>
      <c r="V23" s="36"/>
      <c r="W23" s="36"/>
    </row>
    <row r="24" spans="1:23" hidden="1" x14ac:dyDescent="0.2">
      <c r="A24" s="19"/>
      <c r="B24" s="19"/>
      <c r="C24" s="19"/>
      <c r="D24" s="19"/>
      <c r="E24" s="19"/>
      <c r="F24" s="19"/>
      <c r="G24" s="19"/>
      <c r="H24" s="19"/>
      <c r="I24" s="19"/>
      <c r="J24" s="19"/>
      <c r="K24" s="19"/>
      <c r="L24" s="132"/>
      <c r="M24" s="73">
        <v>19</v>
      </c>
      <c r="N24" s="30" t="s">
        <v>28</v>
      </c>
      <c r="O24" s="30"/>
      <c r="P24" s="21"/>
      <c r="Q24" s="21"/>
      <c r="R24" s="90"/>
      <c r="S24" s="51"/>
      <c r="T24" s="36"/>
      <c r="U24" s="36"/>
      <c r="V24" s="36"/>
      <c r="W24" s="36"/>
    </row>
    <row r="25" spans="1:23" hidden="1" x14ac:dyDescent="0.2">
      <c r="A25" s="19"/>
      <c r="B25" s="19"/>
      <c r="C25" s="19"/>
      <c r="D25" s="19"/>
      <c r="E25" s="19"/>
      <c r="F25" s="19"/>
      <c r="G25" s="19"/>
      <c r="H25" s="19"/>
      <c r="I25" s="19"/>
      <c r="J25" s="19"/>
      <c r="K25" s="19"/>
      <c r="L25" s="132"/>
      <c r="M25" s="73">
        <v>20</v>
      </c>
      <c r="N25" s="30" t="s">
        <v>29</v>
      </c>
      <c r="O25" s="30"/>
      <c r="P25" s="21"/>
      <c r="Q25" s="21"/>
      <c r="R25" s="90"/>
      <c r="S25" s="51"/>
      <c r="T25" s="36"/>
      <c r="U25" s="36"/>
      <c r="V25" s="36"/>
      <c r="W25" s="36"/>
    </row>
    <row r="26" spans="1:23" hidden="1" x14ac:dyDescent="0.2">
      <c r="A26" s="19"/>
      <c r="B26" s="19"/>
      <c r="C26" s="19"/>
      <c r="D26" s="19"/>
      <c r="E26" s="19"/>
      <c r="F26" s="19"/>
      <c r="G26" s="19"/>
      <c r="H26" s="19"/>
      <c r="I26" s="19"/>
      <c r="J26" s="19"/>
      <c r="K26" s="19"/>
      <c r="L26" s="132"/>
      <c r="M26" s="73">
        <v>21</v>
      </c>
      <c r="N26" s="30" t="s">
        <v>30</v>
      </c>
      <c r="O26" s="30"/>
      <c r="P26" s="21"/>
      <c r="Q26" s="21"/>
      <c r="R26" s="90"/>
      <c r="S26" s="51"/>
      <c r="T26" s="36"/>
      <c r="U26" s="36"/>
      <c r="V26" s="36"/>
      <c r="W26" s="36"/>
    </row>
    <row r="27" spans="1:23" hidden="1" x14ac:dyDescent="0.2">
      <c r="A27" s="19"/>
      <c r="B27" s="19"/>
      <c r="C27" s="19"/>
      <c r="D27" s="19"/>
      <c r="E27" s="19"/>
      <c r="F27" s="19"/>
      <c r="G27" s="19"/>
      <c r="H27" s="19"/>
      <c r="I27" s="19"/>
      <c r="J27" s="19"/>
      <c r="K27" s="19"/>
      <c r="L27" s="132"/>
      <c r="M27" s="73">
        <v>22</v>
      </c>
      <c r="N27" s="30" t="s">
        <v>31</v>
      </c>
      <c r="O27" s="30"/>
      <c r="P27" s="21"/>
      <c r="Q27" s="21"/>
      <c r="R27" s="90"/>
      <c r="S27" s="51"/>
      <c r="T27" s="36"/>
      <c r="U27" s="36"/>
      <c r="V27" s="36"/>
      <c r="W27" s="36"/>
    </row>
    <row r="28" spans="1:23" hidden="1" x14ac:dyDescent="0.2">
      <c r="A28" s="19"/>
      <c r="B28" s="19"/>
      <c r="C28" s="19"/>
      <c r="D28" s="19"/>
      <c r="E28" s="19"/>
      <c r="F28" s="19"/>
      <c r="G28" s="19"/>
      <c r="H28" s="19"/>
      <c r="I28" s="19"/>
      <c r="J28" s="19"/>
      <c r="K28" s="19"/>
      <c r="L28" s="132"/>
      <c r="M28" s="73">
        <v>23</v>
      </c>
      <c r="N28" s="30" t="s">
        <v>32</v>
      </c>
      <c r="O28" s="30"/>
      <c r="P28" s="21"/>
      <c r="Q28" s="21"/>
      <c r="R28" s="90"/>
      <c r="S28" s="51"/>
      <c r="T28" s="36"/>
      <c r="U28" s="36"/>
      <c r="V28" s="36"/>
      <c r="W28" s="36"/>
    </row>
    <row r="29" spans="1:23" hidden="1" x14ac:dyDescent="0.2">
      <c r="A29" s="19"/>
      <c r="B29" s="19"/>
      <c r="C29" s="19"/>
      <c r="D29" s="19"/>
      <c r="E29" s="19"/>
      <c r="F29" s="19"/>
      <c r="G29" s="19"/>
      <c r="H29" s="19"/>
      <c r="I29" s="19"/>
      <c r="J29" s="19"/>
      <c r="K29" s="19"/>
      <c r="L29" s="132"/>
      <c r="M29" s="73">
        <v>24</v>
      </c>
      <c r="N29" s="30" t="s">
        <v>33</v>
      </c>
      <c r="O29" s="30"/>
      <c r="P29" s="21"/>
      <c r="Q29" s="21"/>
      <c r="R29" s="90"/>
      <c r="S29" s="51"/>
      <c r="T29" s="36"/>
      <c r="U29" s="36"/>
      <c r="V29" s="36"/>
      <c r="W29" s="36"/>
    </row>
    <row r="30" spans="1:23" hidden="1" x14ac:dyDescent="0.2">
      <c r="A30" s="19"/>
      <c r="B30" s="19"/>
      <c r="C30" s="19"/>
      <c r="D30" s="19"/>
      <c r="E30" s="19"/>
      <c r="F30" s="19"/>
      <c r="G30" s="19"/>
      <c r="H30" s="19"/>
      <c r="I30" s="19"/>
      <c r="J30" s="19"/>
      <c r="K30" s="19"/>
      <c r="L30" s="132"/>
      <c r="M30" s="73">
        <v>25</v>
      </c>
      <c r="N30" s="30" t="s">
        <v>34</v>
      </c>
      <c r="O30" s="30"/>
      <c r="P30" s="21"/>
      <c r="Q30" s="21"/>
      <c r="R30" s="90"/>
      <c r="S30" s="51"/>
      <c r="T30" s="36"/>
      <c r="U30" s="36"/>
      <c r="V30" s="36"/>
      <c r="W30" s="36"/>
    </row>
    <row r="31" spans="1:23" hidden="1" x14ac:dyDescent="0.2">
      <c r="A31" s="19"/>
      <c r="B31" s="19"/>
      <c r="C31" s="19"/>
      <c r="D31" s="19"/>
      <c r="E31" s="19"/>
      <c r="F31" s="19"/>
      <c r="G31" s="19"/>
      <c r="H31" s="19"/>
      <c r="I31" s="19"/>
      <c r="J31" s="19"/>
      <c r="K31" s="19"/>
      <c r="L31" s="132"/>
      <c r="M31" s="73">
        <v>26</v>
      </c>
      <c r="N31" s="30" t="s">
        <v>35</v>
      </c>
      <c r="O31" s="30"/>
      <c r="P31" s="21"/>
      <c r="Q31" s="21"/>
      <c r="R31" s="90"/>
      <c r="S31" s="51"/>
      <c r="T31" s="36"/>
      <c r="U31" s="36"/>
      <c r="V31" s="36"/>
      <c r="W31" s="36"/>
    </row>
    <row r="32" spans="1:23" hidden="1" x14ac:dyDescent="0.2">
      <c r="A32" s="19"/>
      <c r="B32" s="19"/>
      <c r="C32" s="19"/>
      <c r="D32" s="19"/>
      <c r="E32" s="19"/>
      <c r="F32" s="19"/>
      <c r="G32" s="19"/>
      <c r="H32" s="19"/>
      <c r="I32" s="19"/>
      <c r="J32" s="19"/>
      <c r="K32" s="19"/>
      <c r="L32" s="132"/>
      <c r="M32" s="73">
        <v>27</v>
      </c>
      <c r="N32" s="30" t="s">
        <v>36</v>
      </c>
      <c r="O32" s="30"/>
      <c r="P32" s="21"/>
      <c r="Q32" s="21"/>
      <c r="R32" s="90"/>
      <c r="S32" s="51"/>
      <c r="T32" s="36"/>
      <c r="U32" s="36"/>
      <c r="V32" s="36"/>
      <c r="W32" s="36"/>
    </row>
    <row r="33" spans="1:23" hidden="1" x14ac:dyDescent="0.2">
      <c r="A33" s="19"/>
      <c r="B33" s="19"/>
      <c r="C33" s="19"/>
      <c r="D33" s="19"/>
      <c r="E33" s="19"/>
      <c r="F33" s="19"/>
      <c r="G33" s="19"/>
      <c r="H33" s="19"/>
      <c r="I33" s="19"/>
      <c r="J33" s="19"/>
      <c r="K33" s="19"/>
      <c r="L33" s="132"/>
      <c r="M33" s="73">
        <v>28</v>
      </c>
      <c r="N33" s="30" t="s">
        <v>37</v>
      </c>
      <c r="O33" s="30"/>
      <c r="P33" s="21"/>
      <c r="Q33" s="21"/>
      <c r="R33" s="90"/>
      <c r="S33" s="51"/>
      <c r="T33" s="36"/>
      <c r="U33" s="36"/>
      <c r="V33" s="36"/>
      <c r="W33" s="36"/>
    </row>
    <row r="34" spans="1:23" hidden="1" x14ac:dyDescent="0.2">
      <c r="A34" s="19"/>
      <c r="B34" s="19"/>
      <c r="C34" s="19"/>
      <c r="D34" s="19"/>
      <c r="E34" s="19"/>
      <c r="F34" s="19"/>
      <c r="G34" s="19"/>
      <c r="H34" s="19"/>
      <c r="I34" s="19"/>
      <c r="J34" s="19"/>
      <c r="K34" s="19"/>
      <c r="L34" s="132"/>
      <c r="M34" s="73">
        <v>29</v>
      </c>
      <c r="N34" s="30" t="s">
        <v>38</v>
      </c>
      <c r="O34" s="30"/>
      <c r="P34" s="21"/>
      <c r="Q34" s="21"/>
      <c r="R34" s="90"/>
      <c r="S34" s="51"/>
      <c r="T34" s="36"/>
      <c r="U34" s="36"/>
      <c r="V34" s="36"/>
      <c r="W34" s="36"/>
    </row>
    <row r="35" spans="1:23" hidden="1" x14ac:dyDescent="0.2">
      <c r="A35" s="19"/>
      <c r="B35" s="19"/>
      <c r="C35" s="19"/>
      <c r="D35" s="19"/>
      <c r="E35" s="19"/>
      <c r="F35" s="19"/>
      <c r="G35" s="19"/>
      <c r="H35" s="19"/>
      <c r="I35" s="19"/>
      <c r="J35" s="19"/>
      <c r="K35" s="19"/>
      <c r="L35" s="132"/>
      <c r="M35" s="73">
        <v>30</v>
      </c>
      <c r="N35" s="30" t="s">
        <v>39</v>
      </c>
      <c r="O35" s="30"/>
      <c r="P35" s="21"/>
      <c r="Q35" s="21"/>
      <c r="R35" s="90"/>
      <c r="S35" s="51"/>
      <c r="T35" s="36"/>
      <c r="U35" s="36"/>
      <c r="V35" s="36"/>
      <c r="W35" s="36"/>
    </row>
    <row r="36" spans="1:23" hidden="1" x14ac:dyDescent="0.2">
      <c r="A36" s="19"/>
      <c r="B36" s="19"/>
      <c r="C36" s="19"/>
      <c r="D36" s="19"/>
      <c r="E36" s="19"/>
      <c r="F36" s="19"/>
      <c r="G36" s="19"/>
      <c r="H36" s="19"/>
      <c r="I36" s="19"/>
      <c r="J36" s="19"/>
      <c r="K36" s="19"/>
      <c r="L36" s="132"/>
      <c r="M36" s="73">
        <v>31</v>
      </c>
      <c r="N36" s="30" t="s">
        <v>40</v>
      </c>
      <c r="O36" s="30"/>
      <c r="P36" s="21"/>
      <c r="Q36" s="21"/>
      <c r="R36" s="90"/>
      <c r="S36" s="51"/>
      <c r="T36" s="36"/>
      <c r="U36" s="36"/>
      <c r="V36" s="36"/>
      <c r="W36" s="36"/>
    </row>
    <row r="37" spans="1:23" hidden="1" x14ac:dyDescent="0.2">
      <c r="A37" s="19"/>
      <c r="B37" s="19"/>
      <c r="C37" s="19"/>
      <c r="D37" s="19"/>
      <c r="E37" s="19"/>
      <c r="F37" s="19"/>
      <c r="G37" s="19"/>
      <c r="H37" s="19"/>
      <c r="I37" s="19"/>
      <c r="J37" s="19"/>
      <c r="K37" s="19"/>
      <c r="L37" s="132"/>
      <c r="M37" s="73">
        <v>32</v>
      </c>
      <c r="N37" s="30" t="s">
        <v>41</v>
      </c>
      <c r="O37" s="30"/>
      <c r="P37" s="21"/>
      <c r="Q37" s="21"/>
      <c r="R37" s="90"/>
      <c r="S37" s="51"/>
      <c r="T37" s="36"/>
      <c r="U37" s="36"/>
      <c r="V37" s="36"/>
      <c r="W37" s="36"/>
    </row>
    <row r="38" spans="1:23" hidden="1" x14ac:dyDescent="0.2">
      <c r="A38" s="19"/>
      <c r="B38" s="19"/>
      <c r="C38" s="19"/>
      <c r="D38" s="19"/>
      <c r="E38" s="19"/>
      <c r="F38" s="19"/>
      <c r="G38" s="19"/>
      <c r="H38" s="19"/>
      <c r="I38" s="19"/>
      <c r="J38" s="19"/>
      <c r="K38" s="19"/>
      <c r="L38" s="132"/>
      <c r="M38" s="73">
        <v>33</v>
      </c>
      <c r="N38" s="30" t="s">
        <v>42</v>
      </c>
      <c r="O38" s="30"/>
      <c r="P38" s="21"/>
      <c r="Q38" s="21"/>
      <c r="R38" s="90"/>
      <c r="S38" s="51"/>
      <c r="T38" s="36"/>
      <c r="U38" s="36"/>
      <c r="V38" s="36"/>
      <c r="W38" s="36"/>
    </row>
    <row r="39" spans="1:23" hidden="1" x14ac:dyDescent="0.2">
      <c r="A39" s="19"/>
      <c r="B39" s="19"/>
      <c r="C39" s="19"/>
      <c r="D39" s="19"/>
      <c r="E39" s="19"/>
      <c r="F39" s="19"/>
      <c r="G39" s="19"/>
      <c r="H39" s="19"/>
      <c r="I39" s="19"/>
      <c r="J39" s="19"/>
      <c r="K39" s="19"/>
      <c r="L39" s="132"/>
      <c r="M39" s="73">
        <v>34</v>
      </c>
      <c r="N39" s="30" t="s">
        <v>43</v>
      </c>
      <c r="O39" s="30"/>
      <c r="P39" s="21"/>
      <c r="Q39" s="21"/>
      <c r="R39" s="90"/>
      <c r="S39" s="51"/>
      <c r="T39" s="36"/>
      <c r="U39" s="36"/>
      <c r="V39" s="36"/>
      <c r="W39" s="36"/>
    </row>
    <row r="40" spans="1:23" s="94" customFormat="1" hidden="1" x14ac:dyDescent="0.2">
      <c r="A40" s="30"/>
      <c r="B40" s="30"/>
      <c r="C40" s="30"/>
      <c r="D40" s="30"/>
      <c r="E40" s="30"/>
      <c r="F40" s="30"/>
      <c r="G40" s="30"/>
      <c r="H40" s="30"/>
      <c r="I40" s="30"/>
      <c r="J40" s="30"/>
      <c r="K40" s="30"/>
      <c r="L40" s="133"/>
      <c r="M40" s="39">
        <v>35</v>
      </c>
      <c r="N40" s="30" t="s">
        <v>44</v>
      </c>
      <c r="O40" s="30"/>
      <c r="P40" s="91"/>
      <c r="Q40" s="91"/>
      <c r="R40" s="92"/>
      <c r="S40" s="5"/>
      <c r="T40" s="93"/>
      <c r="U40" s="93"/>
      <c r="V40" s="93"/>
      <c r="W40" s="93"/>
    </row>
    <row r="41" spans="1:23" ht="37.5" hidden="1" x14ac:dyDescent="0.2">
      <c r="A41" s="608">
        <v>1</v>
      </c>
      <c r="B41" s="609" t="s">
        <v>5561</v>
      </c>
      <c r="C41" s="95" t="s">
        <v>86</v>
      </c>
      <c r="D41" s="97" t="s">
        <v>3148</v>
      </c>
      <c r="E41" s="97" t="s">
        <v>5562</v>
      </c>
      <c r="F41" s="95">
        <v>450</v>
      </c>
      <c r="G41" s="608">
        <v>1</v>
      </c>
      <c r="H41" s="609" t="s">
        <v>1597</v>
      </c>
      <c r="I41" s="95" t="s">
        <v>86</v>
      </c>
      <c r="J41" s="95" t="s">
        <v>3148</v>
      </c>
      <c r="K41" s="95" t="s">
        <v>1598</v>
      </c>
      <c r="L41" s="134">
        <v>700</v>
      </c>
      <c r="M41" s="503" t="s">
        <v>4386</v>
      </c>
      <c r="N41" s="524" t="s">
        <v>1597</v>
      </c>
      <c r="O41" s="98" t="s">
        <v>86</v>
      </c>
      <c r="P41" s="21" t="s">
        <v>1602</v>
      </c>
      <c r="Q41" s="21" t="s">
        <v>1598</v>
      </c>
      <c r="R41" s="46">
        <v>700</v>
      </c>
      <c r="S41" s="23" t="s">
        <v>1626</v>
      </c>
      <c r="T41" s="19"/>
      <c r="U41" s="36"/>
      <c r="V41" s="36"/>
      <c r="W41" s="36"/>
    </row>
    <row r="42" spans="1:23" ht="25.5" hidden="1" x14ac:dyDescent="0.2">
      <c r="A42" s="608"/>
      <c r="B42" s="609"/>
      <c r="C42" s="95"/>
      <c r="D42" s="97"/>
      <c r="E42" s="97"/>
      <c r="F42" s="95"/>
      <c r="G42" s="608"/>
      <c r="H42" s="609"/>
      <c r="I42" s="95" t="s">
        <v>88</v>
      </c>
      <c r="J42" s="95" t="s">
        <v>1598</v>
      </c>
      <c r="K42" s="95" t="s">
        <v>5569</v>
      </c>
      <c r="L42" s="134">
        <v>900</v>
      </c>
      <c r="M42" s="503"/>
      <c r="N42" s="524"/>
      <c r="O42" s="98"/>
      <c r="P42" s="21"/>
      <c r="Q42" s="21"/>
      <c r="R42" s="46"/>
      <c r="S42" s="23"/>
      <c r="T42" s="19"/>
      <c r="U42" s="36"/>
      <c r="V42" s="36"/>
      <c r="W42" s="36"/>
    </row>
    <row r="43" spans="1:23" ht="37.5" hidden="1" x14ac:dyDescent="0.2">
      <c r="A43" s="608"/>
      <c r="B43" s="609"/>
      <c r="C43" s="95" t="s">
        <v>88</v>
      </c>
      <c r="D43" s="97" t="s">
        <v>5562</v>
      </c>
      <c r="E43" s="97" t="s">
        <v>5563</v>
      </c>
      <c r="F43" s="95">
        <v>600</v>
      </c>
      <c r="G43" s="608"/>
      <c r="H43" s="609"/>
      <c r="I43" s="95" t="s">
        <v>88</v>
      </c>
      <c r="J43" s="95" t="s">
        <v>5569</v>
      </c>
      <c r="K43" s="95" t="s">
        <v>5570</v>
      </c>
      <c r="L43" s="135">
        <v>1.1000000000000001</v>
      </c>
      <c r="M43" s="503"/>
      <c r="N43" s="524"/>
      <c r="O43" s="98" t="s">
        <v>88</v>
      </c>
      <c r="P43" s="21" t="s">
        <v>1598</v>
      </c>
      <c r="Q43" s="21" t="s">
        <v>1632</v>
      </c>
      <c r="R43" s="46">
        <v>1100</v>
      </c>
      <c r="S43" s="23" t="s">
        <v>520</v>
      </c>
      <c r="T43" s="19"/>
      <c r="U43" s="36"/>
      <c r="V43" s="36"/>
      <c r="W43" s="36"/>
    </row>
    <row r="44" spans="1:23" ht="37.5" hidden="1" x14ac:dyDescent="0.2">
      <c r="A44" s="608">
        <v>2</v>
      </c>
      <c r="B44" s="609" t="s">
        <v>123</v>
      </c>
      <c r="C44" s="95" t="s">
        <v>194</v>
      </c>
      <c r="D44" s="97" t="s">
        <v>5564</v>
      </c>
      <c r="E44" s="97" t="s">
        <v>5565</v>
      </c>
      <c r="F44" s="99">
        <v>1.5</v>
      </c>
      <c r="G44" s="608">
        <v>2</v>
      </c>
      <c r="H44" s="609" t="s">
        <v>473</v>
      </c>
      <c r="I44" s="95" t="s">
        <v>194</v>
      </c>
      <c r="J44" s="95" t="s">
        <v>5564</v>
      </c>
      <c r="K44" s="95" t="s">
        <v>5571</v>
      </c>
      <c r="L44" s="135">
        <v>2.2000000000000002</v>
      </c>
      <c r="M44" s="503" t="s">
        <v>4387</v>
      </c>
      <c r="N44" s="524" t="s">
        <v>1599</v>
      </c>
      <c r="O44" s="98" t="s">
        <v>194</v>
      </c>
      <c r="P44" s="21" t="s">
        <v>546</v>
      </c>
      <c r="Q44" s="21" t="s">
        <v>1628</v>
      </c>
      <c r="R44" s="46">
        <v>2200</v>
      </c>
      <c r="S44" s="23" t="s">
        <v>520</v>
      </c>
      <c r="T44" s="19"/>
      <c r="U44" s="36"/>
      <c r="V44" s="36"/>
      <c r="W44" s="36"/>
    </row>
    <row r="45" spans="1:23" ht="37.5" hidden="1" x14ac:dyDescent="0.2">
      <c r="A45" s="608"/>
      <c r="B45" s="609"/>
      <c r="C45" s="95" t="s">
        <v>129</v>
      </c>
      <c r="D45" s="608" t="s">
        <v>1514</v>
      </c>
      <c r="E45" s="608"/>
      <c r="F45" s="95">
        <v>1000</v>
      </c>
      <c r="G45" s="608"/>
      <c r="H45" s="609"/>
      <c r="I45" s="95" t="s">
        <v>129</v>
      </c>
      <c r="J45" s="95" t="s">
        <v>5571</v>
      </c>
      <c r="K45" s="95" t="s">
        <v>3152</v>
      </c>
      <c r="L45" s="135">
        <v>1.7</v>
      </c>
      <c r="M45" s="503"/>
      <c r="N45" s="524"/>
      <c r="O45" s="98" t="s">
        <v>129</v>
      </c>
      <c r="P45" s="21" t="s">
        <v>1628</v>
      </c>
      <c r="Q45" s="21" t="s">
        <v>1629</v>
      </c>
      <c r="R45" s="46">
        <v>1700</v>
      </c>
      <c r="S45" s="23" t="s">
        <v>520</v>
      </c>
      <c r="T45" s="19"/>
      <c r="U45" s="36"/>
      <c r="V45" s="36"/>
      <c r="W45" s="36"/>
    </row>
    <row r="46" spans="1:23" ht="51" hidden="1" x14ac:dyDescent="0.2">
      <c r="A46" s="95">
        <v>3</v>
      </c>
      <c r="B46" s="96" t="s">
        <v>5586</v>
      </c>
      <c r="C46" s="95" t="s">
        <v>88</v>
      </c>
      <c r="D46" s="95" t="s">
        <v>5587</v>
      </c>
      <c r="E46" s="95" t="s">
        <v>1615</v>
      </c>
      <c r="F46" s="95">
        <v>700</v>
      </c>
      <c r="G46" s="95">
        <v>3</v>
      </c>
      <c r="H46" s="96" t="s">
        <v>5585</v>
      </c>
      <c r="I46" s="95" t="s">
        <v>88</v>
      </c>
      <c r="J46" s="95" t="s">
        <v>1616</v>
      </c>
      <c r="K46" s="95" t="s">
        <v>1615</v>
      </c>
      <c r="L46" s="134">
        <v>1.4</v>
      </c>
      <c r="M46" s="503"/>
      <c r="N46" s="21" t="s">
        <v>1633</v>
      </c>
      <c r="O46" s="98" t="s">
        <v>88</v>
      </c>
      <c r="P46" s="21" t="s">
        <v>1616</v>
      </c>
      <c r="Q46" s="21" t="s">
        <v>1615</v>
      </c>
      <c r="R46" s="46">
        <v>1400</v>
      </c>
      <c r="S46" s="23" t="s">
        <v>1627</v>
      </c>
      <c r="T46" s="19"/>
      <c r="U46" s="36"/>
      <c r="V46" s="36"/>
      <c r="W46" s="36"/>
    </row>
    <row r="47" spans="1:23" ht="27" hidden="1" customHeight="1" x14ac:dyDescent="0.2">
      <c r="A47" s="608">
        <v>3</v>
      </c>
      <c r="B47" s="609" t="s">
        <v>5566</v>
      </c>
      <c r="C47" s="95" t="s">
        <v>129</v>
      </c>
      <c r="D47" s="95" t="s">
        <v>5564</v>
      </c>
      <c r="E47" s="95" t="s">
        <v>5562</v>
      </c>
      <c r="F47" s="95">
        <v>1000</v>
      </c>
      <c r="G47" s="608">
        <v>3</v>
      </c>
      <c r="H47" s="609" t="s">
        <v>1562</v>
      </c>
      <c r="I47" s="95" t="s">
        <v>129</v>
      </c>
      <c r="J47" s="95" t="s">
        <v>5564</v>
      </c>
      <c r="K47" s="95" t="s">
        <v>5572</v>
      </c>
      <c r="L47" s="135">
        <v>1.9</v>
      </c>
      <c r="M47" s="503" t="s">
        <v>4388</v>
      </c>
      <c r="N47" s="524" t="s">
        <v>1630</v>
      </c>
      <c r="O47" s="98" t="s">
        <v>129</v>
      </c>
      <c r="P47" s="21" t="s">
        <v>1631</v>
      </c>
      <c r="Q47" s="21" t="s">
        <v>1598</v>
      </c>
      <c r="R47" s="46">
        <v>1900</v>
      </c>
      <c r="S47" s="23" t="s">
        <v>520</v>
      </c>
      <c r="T47" s="19"/>
      <c r="U47" s="36"/>
      <c r="V47" s="36"/>
      <c r="W47" s="36"/>
    </row>
    <row r="48" spans="1:23" ht="27" hidden="1" customHeight="1" x14ac:dyDescent="0.2">
      <c r="A48" s="608"/>
      <c r="B48" s="609"/>
      <c r="C48" s="95"/>
      <c r="D48" s="95"/>
      <c r="E48" s="95"/>
      <c r="F48" s="95"/>
      <c r="G48" s="608"/>
      <c r="H48" s="609"/>
      <c r="I48" s="95" t="s">
        <v>105</v>
      </c>
      <c r="J48" s="95" t="s">
        <v>5572</v>
      </c>
      <c r="K48" s="95" t="s">
        <v>1598</v>
      </c>
      <c r="L48" s="135">
        <v>1.3</v>
      </c>
      <c r="M48" s="503"/>
      <c r="N48" s="524"/>
      <c r="O48" s="98"/>
      <c r="P48" s="21"/>
      <c r="Q48" s="21"/>
      <c r="R48" s="46"/>
      <c r="S48" s="23"/>
      <c r="T48" s="19"/>
      <c r="U48" s="36"/>
      <c r="V48" s="36"/>
      <c r="W48" s="36"/>
    </row>
    <row r="49" spans="1:23" ht="37.5" hidden="1" x14ac:dyDescent="0.2">
      <c r="A49" s="608"/>
      <c r="B49" s="609"/>
      <c r="C49" s="95" t="s">
        <v>105</v>
      </c>
      <c r="D49" s="95" t="s">
        <v>5562</v>
      </c>
      <c r="E49" s="95" t="s">
        <v>3148</v>
      </c>
      <c r="F49" s="95">
        <v>600</v>
      </c>
      <c r="G49" s="608"/>
      <c r="H49" s="609"/>
      <c r="I49" s="95" t="s">
        <v>105</v>
      </c>
      <c r="J49" s="95" t="s">
        <v>1598</v>
      </c>
      <c r="K49" s="95" t="s">
        <v>3148</v>
      </c>
      <c r="L49" s="134">
        <v>900</v>
      </c>
      <c r="M49" s="503"/>
      <c r="N49" s="524"/>
      <c r="O49" s="98" t="s">
        <v>105</v>
      </c>
      <c r="P49" s="21" t="s">
        <v>1598</v>
      </c>
      <c r="Q49" s="21" t="s">
        <v>1602</v>
      </c>
      <c r="R49" s="46">
        <v>900</v>
      </c>
      <c r="S49" s="23" t="s">
        <v>520</v>
      </c>
      <c r="T49" s="19"/>
      <c r="U49" s="36"/>
      <c r="V49" s="36"/>
      <c r="W49" s="36"/>
    </row>
    <row r="50" spans="1:23" ht="37.5" hidden="1" x14ac:dyDescent="0.2">
      <c r="A50" s="608">
        <v>4</v>
      </c>
      <c r="B50" s="609" t="s">
        <v>5567</v>
      </c>
      <c r="C50" s="95" t="s">
        <v>88</v>
      </c>
      <c r="D50" s="95" t="s">
        <v>1601</v>
      </c>
      <c r="E50" s="95" t="s">
        <v>5562</v>
      </c>
      <c r="F50" s="95">
        <v>600</v>
      </c>
      <c r="G50" s="608">
        <v>4</v>
      </c>
      <c r="H50" s="609" t="s">
        <v>1600</v>
      </c>
      <c r="I50" s="95" t="s">
        <v>88</v>
      </c>
      <c r="J50" s="95" t="s">
        <v>1601</v>
      </c>
      <c r="K50" s="95" t="s">
        <v>5569</v>
      </c>
      <c r="L50" s="135">
        <v>1.3</v>
      </c>
      <c r="M50" s="503" t="s">
        <v>4389</v>
      </c>
      <c r="N50" s="524" t="s">
        <v>1600</v>
      </c>
      <c r="O50" s="98" t="s">
        <v>88</v>
      </c>
      <c r="P50" s="21" t="s">
        <v>1601</v>
      </c>
      <c r="Q50" s="21" t="s">
        <v>1598</v>
      </c>
      <c r="R50" s="46">
        <v>1300</v>
      </c>
      <c r="S50" s="23" t="s">
        <v>520</v>
      </c>
      <c r="T50" s="19"/>
      <c r="U50" s="36"/>
      <c r="V50" s="36"/>
      <c r="W50" s="36"/>
    </row>
    <row r="51" spans="1:23" ht="25.5" hidden="1" x14ac:dyDescent="0.2">
      <c r="A51" s="608"/>
      <c r="B51" s="609"/>
      <c r="C51" s="95"/>
      <c r="D51" s="95"/>
      <c r="E51" s="95"/>
      <c r="F51" s="95"/>
      <c r="G51" s="608"/>
      <c r="H51" s="609"/>
      <c r="I51" s="95" t="s">
        <v>88</v>
      </c>
      <c r="J51" s="95" t="s">
        <v>5569</v>
      </c>
      <c r="K51" s="95" t="s">
        <v>1598</v>
      </c>
      <c r="L51" s="135">
        <v>1</v>
      </c>
      <c r="M51" s="503"/>
      <c r="N51" s="524"/>
      <c r="O51" s="98"/>
      <c r="P51" s="21"/>
      <c r="Q51" s="21"/>
      <c r="R51" s="46"/>
      <c r="S51" s="23"/>
      <c r="T51" s="19"/>
      <c r="U51" s="36"/>
      <c r="V51" s="36"/>
      <c r="W51" s="36"/>
    </row>
    <row r="52" spans="1:23" ht="37.5" hidden="1" x14ac:dyDescent="0.2">
      <c r="A52" s="608"/>
      <c r="B52" s="609"/>
      <c r="C52" s="95" t="s">
        <v>86</v>
      </c>
      <c r="D52" s="95" t="s">
        <v>5562</v>
      </c>
      <c r="E52" s="95" t="s">
        <v>1602</v>
      </c>
      <c r="F52" s="95">
        <v>450</v>
      </c>
      <c r="G52" s="608"/>
      <c r="H52" s="609"/>
      <c r="I52" s="95" t="s">
        <v>86</v>
      </c>
      <c r="J52" s="95" t="s">
        <v>1598</v>
      </c>
      <c r="K52" s="95" t="s">
        <v>1602</v>
      </c>
      <c r="L52" s="134">
        <v>700</v>
      </c>
      <c r="M52" s="503"/>
      <c r="N52" s="524"/>
      <c r="O52" s="98" t="s">
        <v>86</v>
      </c>
      <c r="P52" s="21" t="s">
        <v>1598</v>
      </c>
      <c r="Q52" s="21" t="s">
        <v>1602</v>
      </c>
      <c r="R52" s="46">
        <v>700</v>
      </c>
      <c r="S52" s="23" t="s">
        <v>520</v>
      </c>
      <c r="T52" s="19"/>
      <c r="U52" s="36"/>
      <c r="V52" s="36"/>
      <c r="W52" s="36"/>
    </row>
    <row r="53" spans="1:23" ht="76.5" hidden="1" x14ac:dyDescent="0.2">
      <c r="A53" s="19"/>
      <c r="B53" s="19"/>
      <c r="C53" s="19"/>
      <c r="D53" s="19"/>
      <c r="E53" s="19"/>
      <c r="F53" s="19"/>
      <c r="G53" s="95">
        <v>5</v>
      </c>
      <c r="H53" s="96" t="s">
        <v>5573</v>
      </c>
      <c r="I53" s="95" t="s">
        <v>129</v>
      </c>
      <c r="J53" s="608" t="s">
        <v>77</v>
      </c>
      <c r="K53" s="608"/>
      <c r="L53" s="134">
        <v>600</v>
      </c>
      <c r="M53" s="73" t="s">
        <v>4390</v>
      </c>
      <c r="N53" s="21" t="s">
        <v>1557</v>
      </c>
      <c r="O53" s="98" t="s">
        <v>129</v>
      </c>
      <c r="P53" s="21" t="s">
        <v>1634</v>
      </c>
      <c r="Q53" s="21" t="s">
        <v>1635</v>
      </c>
      <c r="R53" s="46">
        <v>600</v>
      </c>
      <c r="S53" s="23" t="s">
        <v>520</v>
      </c>
      <c r="T53" s="19"/>
      <c r="U53" s="36"/>
      <c r="V53" s="36"/>
      <c r="W53" s="36"/>
    </row>
    <row r="54" spans="1:23" ht="51" hidden="1" x14ac:dyDescent="0.2">
      <c r="A54" s="19"/>
      <c r="B54" s="19"/>
      <c r="C54" s="19"/>
      <c r="D54" s="19"/>
      <c r="E54" s="19"/>
      <c r="F54" s="19"/>
      <c r="G54" s="95">
        <v>6</v>
      </c>
      <c r="H54" s="96" t="s">
        <v>1569</v>
      </c>
      <c r="I54" s="95" t="s">
        <v>194</v>
      </c>
      <c r="J54" s="95" t="s">
        <v>5574</v>
      </c>
      <c r="K54" s="95" t="s">
        <v>5575</v>
      </c>
      <c r="L54" s="134">
        <v>700</v>
      </c>
      <c r="M54" s="73" t="s">
        <v>4391</v>
      </c>
      <c r="N54" s="21" t="s">
        <v>1636</v>
      </c>
      <c r="O54" s="98" t="s">
        <v>194</v>
      </c>
      <c r="P54" s="21" t="s">
        <v>473</v>
      </c>
      <c r="Q54" s="21" t="s">
        <v>1637</v>
      </c>
      <c r="R54" s="46"/>
      <c r="S54" s="23" t="s">
        <v>520</v>
      </c>
      <c r="T54" s="19"/>
      <c r="U54" s="36"/>
      <c r="V54" s="36"/>
      <c r="W54" s="36"/>
    </row>
    <row r="55" spans="1:23" ht="76.5" hidden="1" x14ac:dyDescent="0.2">
      <c r="A55" s="95">
        <v>5</v>
      </c>
      <c r="B55" s="96" t="s">
        <v>658</v>
      </c>
      <c r="C55" s="95" t="s">
        <v>90</v>
      </c>
      <c r="D55" s="608" t="s">
        <v>5568</v>
      </c>
      <c r="E55" s="608"/>
      <c r="F55" s="95">
        <v>300</v>
      </c>
      <c r="G55" s="95">
        <v>7</v>
      </c>
      <c r="H55" s="96" t="s">
        <v>5576</v>
      </c>
      <c r="I55" s="95" t="s">
        <v>86</v>
      </c>
      <c r="J55" s="95" t="s">
        <v>5577</v>
      </c>
      <c r="K55" s="95" t="s">
        <v>1597</v>
      </c>
      <c r="L55" s="134">
        <v>450</v>
      </c>
      <c r="M55" s="73" t="s">
        <v>4392</v>
      </c>
      <c r="N55" s="21" t="s">
        <v>1603</v>
      </c>
      <c r="O55" s="98" t="s">
        <v>86</v>
      </c>
      <c r="P55" s="21" t="s">
        <v>1604</v>
      </c>
      <c r="Q55" s="21" t="s">
        <v>1597</v>
      </c>
      <c r="R55" s="46">
        <v>450</v>
      </c>
      <c r="S55" s="23"/>
      <c r="T55" s="19"/>
      <c r="U55" s="36"/>
      <c r="V55" s="36"/>
      <c r="W55" s="36"/>
    </row>
    <row r="56" spans="1:23" ht="51" hidden="1" x14ac:dyDescent="0.2">
      <c r="A56" s="19"/>
      <c r="B56" s="19"/>
      <c r="C56" s="19"/>
      <c r="D56" s="19"/>
      <c r="E56" s="19"/>
      <c r="F56" s="19"/>
      <c r="G56" s="95">
        <v>8</v>
      </c>
      <c r="H56" s="96" t="s">
        <v>1605</v>
      </c>
      <c r="I56" s="95" t="s">
        <v>86</v>
      </c>
      <c r="J56" s="95" t="s">
        <v>5577</v>
      </c>
      <c r="K56" s="95" t="s">
        <v>1600</v>
      </c>
      <c r="L56" s="134">
        <v>450</v>
      </c>
      <c r="M56" s="73" t="s">
        <v>4393</v>
      </c>
      <c r="N56" s="21" t="s">
        <v>1605</v>
      </c>
      <c r="O56" s="98" t="s">
        <v>86</v>
      </c>
      <c r="P56" s="21" t="s">
        <v>1604</v>
      </c>
      <c r="Q56" s="21" t="s">
        <v>1600</v>
      </c>
      <c r="R56" s="46">
        <v>450</v>
      </c>
      <c r="S56" s="23"/>
      <c r="T56" s="19"/>
      <c r="U56" s="36"/>
      <c r="V56" s="36"/>
      <c r="W56" s="36"/>
    </row>
    <row r="57" spans="1:23" ht="34.9" hidden="1" customHeight="1" x14ac:dyDescent="0.2">
      <c r="A57" s="19"/>
      <c r="B57" s="19"/>
      <c r="C57" s="19"/>
      <c r="D57" s="19"/>
      <c r="E57" s="19"/>
      <c r="F57" s="19"/>
      <c r="G57" s="19"/>
      <c r="H57" s="19"/>
      <c r="I57" s="19"/>
      <c r="J57" s="19"/>
      <c r="K57" s="19"/>
      <c r="L57" s="132"/>
      <c r="M57" s="73" t="s">
        <v>4394</v>
      </c>
      <c r="N57" s="21" t="s">
        <v>1606</v>
      </c>
      <c r="O57" s="98" t="s">
        <v>88</v>
      </c>
      <c r="P57" s="524" t="s">
        <v>77</v>
      </c>
      <c r="Q57" s="524"/>
      <c r="R57" s="46">
        <v>1368</v>
      </c>
      <c r="S57" s="426" t="s">
        <v>122</v>
      </c>
      <c r="T57" s="30"/>
      <c r="U57" s="36"/>
      <c r="V57" s="36"/>
      <c r="W57" s="36"/>
    </row>
    <row r="58" spans="1:23" ht="37.5" hidden="1" x14ac:dyDescent="0.2">
      <c r="A58" s="19"/>
      <c r="B58" s="19"/>
      <c r="C58" s="19"/>
      <c r="D58" s="19"/>
      <c r="E58" s="19"/>
      <c r="F58" s="19"/>
      <c r="G58" s="19"/>
      <c r="H58" s="19"/>
      <c r="I58" s="19"/>
      <c r="J58" s="19"/>
      <c r="K58" s="19"/>
      <c r="L58" s="132"/>
      <c r="M58" s="73" t="s">
        <v>4386</v>
      </c>
      <c r="N58" s="21" t="s">
        <v>1607</v>
      </c>
      <c r="O58" s="98" t="s">
        <v>88</v>
      </c>
      <c r="P58" s="524" t="s">
        <v>77</v>
      </c>
      <c r="Q58" s="524"/>
      <c r="R58" s="46">
        <v>1368</v>
      </c>
      <c r="S58" s="426"/>
      <c r="T58" s="19"/>
      <c r="U58" s="36"/>
      <c r="V58" s="36"/>
      <c r="W58" s="36"/>
    </row>
    <row r="59" spans="1:23" ht="37.5" hidden="1" x14ac:dyDescent="0.2">
      <c r="A59" s="19"/>
      <c r="B59" s="19"/>
      <c r="C59" s="19"/>
      <c r="D59" s="19"/>
      <c r="E59" s="19"/>
      <c r="F59" s="19"/>
      <c r="G59" s="19"/>
      <c r="H59" s="19"/>
      <c r="I59" s="19"/>
      <c r="J59" s="19"/>
      <c r="K59" s="19"/>
      <c r="L59" s="132"/>
      <c r="M59" s="73" t="s">
        <v>4395</v>
      </c>
      <c r="N59" s="21" t="s">
        <v>1608</v>
      </c>
      <c r="O59" s="98" t="s">
        <v>88</v>
      </c>
      <c r="P59" s="524" t="s">
        <v>77</v>
      </c>
      <c r="Q59" s="524"/>
      <c r="R59" s="46">
        <v>1368</v>
      </c>
      <c r="S59" s="426"/>
      <c r="T59" s="19"/>
      <c r="U59" s="36"/>
      <c r="V59" s="36"/>
      <c r="W59" s="36"/>
    </row>
    <row r="60" spans="1:23" ht="37.5" hidden="1" x14ac:dyDescent="0.2">
      <c r="A60" s="19"/>
      <c r="B60" s="19"/>
      <c r="C60" s="19"/>
      <c r="D60" s="19"/>
      <c r="E60" s="19"/>
      <c r="F60" s="19"/>
      <c r="G60" s="19"/>
      <c r="H60" s="19"/>
      <c r="I60" s="19"/>
      <c r="J60" s="19"/>
      <c r="K60" s="19"/>
      <c r="L60" s="132"/>
      <c r="M60" s="73" t="s">
        <v>4396</v>
      </c>
      <c r="N60" s="21" t="s">
        <v>1609</v>
      </c>
      <c r="O60" s="98" t="s">
        <v>88</v>
      </c>
      <c r="P60" s="524" t="s">
        <v>77</v>
      </c>
      <c r="Q60" s="524"/>
      <c r="R60" s="46">
        <v>1368</v>
      </c>
      <c r="S60" s="426"/>
      <c r="T60" s="19"/>
      <c r="U60" s="36"/>
      <c r="V60" s="36"/>
      <c r="W60" s="36"/>
    </row>
    <row r="61" spans="1:23" ht="37.5" hidden="1" x14ac:dyDescent="0.2">
      <c r="A61" s="608">
        <v>1</v>
      </c>
      <c r="B61" s="609" t="s">
        <v>2344</v>
      </c>
      <c r="C61" s="95" t="s">
        <v>86</v>
      </c>
      <c r="D61" s="95" t="s">
        <v>1611</v>
      </c>
      <c r="E61" s="95" t="s">
        <v>5580</v>
      </c>
      <c r="F61" s="95">
        <v>500</v>
      </c>
      <c r="G61" s="608">
        <v>1</v>
      </c>
      <c r="H61" s="609" t="s">
        <v>5583</v>
      </c>
      <c r="I61" s="95" t="s">
        <v>86</v>
      </c>
      <c r="J61" s="95" t="s">
        <v>1611</v>
      </c>
      <c r="K61" s="95" t="s">
        <v>5584</v>
      </c>
      <c r="L61" s="134">
        <v>600</v>
      </c>
      <c r="M61" s="503" t="s">
        <v>4397</v>
      </c>
      <c r="N61" s="524" t="s">
        <v>1610</v>
      </c>
      <c r="O61" s="98" t="s">
        <v>86</v>
      </c>
      <c r="P61" s="21" t="s">
        <v>1611</v>
      </c>
      <c r="Q61" s="21" t="s">
        <v>1612</v>
      </c>
      <c r="R61" s="46">
        <v>600</v>
      </c>
      <c r="S61" s="23" t="s">
        <v>1627</v>
      </c>
      <c r="T61" s="19"/>
      <c r="U61" s="36"/>
      <c r="V61" s="36"/>
      <c r="W61" s="36"/>
    </row>
    <row r="62" spans="1:23" ht="25.5" hidden="1" x14ac:dyDescent="0.2">
      <c r="A62" s="608"/>
      <c r="B62" s="609"/>
      <c r="C62" s="95"/>
      <c r="D62" s="95"/>
      <c r="E62" s="95"/>
      <c r="F62" s="95"/>
      <c r="G62" s="608"/>
      <c r="H62" s="609"/>
      <c r="I62" s="95" t="s">
        <v>129</v>
      </c>
      <c r="J62" s="95" t="s">
        <v>5584</v>
      </c>
      <c r="K62" s="95" t="s">
        <v>1612</v>
      </c>
      <c r="L62" s="135">
        <v>1.1000000000000001</v>
      </c>
      <c r="M62" s="503"/>
      <c r="N62" s="524"/>
      <c r="O62" s="98"/>
      <c r="P62" s="21"/>
      <c r="Q62" s="21"/>
      <c r="R62" s="46"/>
      <c r="S62" s="23"/>
      <c r="T62" s="19"/>
      <c r="U62" s="36"/>
      <c r="V62" s="36"/>
      <c r="W62" s="36"/>
    </row>
    <row r="63" spans="1:23" ht="37.5" hidden="1" x14ac:dyDescent="0.2">
      <c r="A63" s="608"/>
      <c r="B63" s="609"/>
      <c r="C63" s="95" t="s">
        <v>88</v>
      </c>
      <c r="D63" s="95" t="s">
        <v>5581</v>
      </c>
      <c r="E63" s="95" t="s">
        <v>5582</v>
      </c>
      <c r="F63" s="95">
        <v>700</v>
      </c>
      <c r="G63" s="608"/>
      <c r="H63" s="609"/>
      <c r="I63" s="95" t="s">
        <v>194</v>
      </c>
      <c r="J63" s="95" t="s">
        <v>1612</v>
      </c>
      <c r="K63" s="95" t="s">
        <v>1613</v>
      </c>
      <c r="L63" s="135">
        <v>1.4</v>
      </c>
      <c r="M63" s="503"/>
      <c r="N63" s="524"/>
      <c r="O63" s="98" t="s">
        <v>194</v>
      </c>
      <c r="P63" s="21" t="s">
        <v>1612</v>
      </c>
      <c r="Q63" s="21" t="s">
        <v>1613</v>
      </c>
      <c r="R63" s="46">
        <v>1400</v>
      </c>
      <c r="S63" s="23"/>
      <c r="T63" s="19"/>
      <c r="U63" s="36"/>
      <c r="V63" s="36"/>
      <c r="W63" s="36"/>
    </row>
    <row r="64" spans="1:23" ht="37.5" hidden="1" x14ac:dyDescent="0.2">
      <c r="A64" s="608"/>
      <c r="B64" s="609"/>
      <c r="C64" s="95" t="s">
        <v>86</v>
      </c>
      <c r="D64" s="95" t="s">
        <v>5582</v>
      </c>
      <c r="E64" s="95" t="s">
        <v>1602</v>
      </c>
      <c r="F64" s="95">
        <v>500</v>
      </c>
      <c r="G64" s="608"/>
      <c r="H64" s="609"/>
      <c r="I64" s="95" t="s">
        <v>88</v>
      </c>
      <c r="J64" s="95" t="s">
        <v>1613</v>
      </c>
      <c r="K64" s="95" t="s">
        <v>1614</v>
      </c>
      <c r="L64" s="134">
        <v>900</v>
      </c>
      <c r="M64" s="503"/>
      <c r="N64" s="524"/>
      <c r="O64" s="98" t="s">
        <v>88</v>
      </c>
      <c r="P64" s="21" t="s">
        <v>1613</v>
      </c>
      <c r="Q64" s="21" t="s">
        <v>1614</v>
      </c>
      <c r="R64" s="46">
        <v>900</v>
      </c>
      <c r="S64" s="23"/>
      <c r="T64" s="19"/>
      <c r="U64" s="36"/>
      <c r="V64" s="36"/>
      <c r="W64" s="36"/>
    </row>
    <row r="65" spans="1:23" ht="37.5" hidden="1" x14ac:dyDescent="0.2">
      <c r="A65" s="19"/>
      <c r="B65" s="19"/>
      <c r="C65" s="19"/>
      <c r="D65" s="19"/>
      <c r="E65" s="19"/>
      <c r="F65" s="19"/>
      <c r="G65" s="608"/>
      <c r="H65" s="609"/>
      <c r="I65" s="95" t="s">
        <v>86</v>
      </c>
      <c r="J65" s="95" t="s">
        <v>1614</v>
      </c>
      <c r="K65" s="95" t="s">
        <v>1602</v>
      </c>
      <c r="L65" s="134">
        <v>600</v>
      </c>
      <c r="M65" s="503"/>
      <c r="N65" s="524"/>
      <c r="O65" s="98" t="s">
        <v>86</v>
      </c>
      <c r="P65" s="21" t="s">
        <v>1614</v>
      </c>
      <c r="Q65" s="21" t="s">
        <v>1602</v>
      </c>
      <c r="R65" s="46">
        <v>600</v>
      </c>
      <c r="S65" s="23"/>
      <c r="T65" s="19"/>
      <c r="U65" s="36"/>
      <c r="V65" s="36"/>
      <c r="W65" s="36"/>
    </row>
    <row r="66" spans="1:23" ht="38.25" hidden="1" x14ac:dyDescent="0.2">
      <c r="A66" s="95">
        <v>4</v>
      </c>
      <c r="B66" s="96" t="s">
        <v>5588</v>
      </c>
      <c r="C66" s="95" t="s">
        <v>88</v>
      </c>
      <c r="D66" s="95" t="s">
        <v>5589</v>
      </c>
      <c r="E66" s="95" t="s">
        <v>123</v>
      </c>
      <c r="F66" s="95">
        <v>700</v>
      </c>
      <c r="G66" s="95">
        <v>4</v>
      </c>
      <c r="H66" s="96" t="s">
        <v>1617</v>
      </c>
      <c r="I66" s="95" t="s">
        <v>88</v>
      </c>
      <c r="J66" s="95" t="s">
        <v>1618</v>
      </c>
      <c r="K66" s="95" t="s">
        <v>473</v>
      </c>
      <c r="L66" s="134">
        <v>820</v>
      </c>
      <c r="M66" s="73" t="s">
        <v>4398</v>
      </c>
      <c r="N66" s="21" t="s">
        <v>1617</v>
      </c>
      <c r="O66" s="98" t="s">
        <v>88</v>
      </c>
      <c r="P66" s="21" t="s">
        <v>1618</v>
      </c>
      <c r="Q66" s="21" t="s">
        <v>473</v>
      </c>
      <c r="R66" s="46">
        <v>820</v>
      </c>
      <c r="S66" s="23"/>
      <c r="T66" s="19"/>
      <c r="U66" s="36"/>
      <c r="V66" s="36"/>
      <c r="W66" s="36"/>
    </row>
    <row r="67" spans="1:23" ht="38.25" hidden="1" x14ac:dyDescent="0.2">
      <c r="A67" s="95">
        <v>5</v>
      </c>
      <c r="B67" s="96" t="s">
        <v>5591</v>
      </c>
      <c r="C67" s="95" t="s">
        <v>90</v>
      </c>
      <c r="D67" s="95" t="s">
        <v>1620</v>
      </c>
      <c r="E67" s="95" t="s">
        <v>1621</v>
      </c>
      <c r="F67" s="95">
        <v>250</v>
      </c>
      <c r="G67" s="95">
        <v>5</v>
      </c>
      <c r="H67" s="96" t="s">
        <v>1619</v>
      </c>
      <c r="I67" s="95" t="s">
        <v>90</v>
      </c>
      <c r="J67" s="95" t="s">
        <v>1620</v>
      </c>
      <c r="K67" s="95" t="s">
        <v>1621</v>
      </c>
      <c r="L67" s="134">
        <v>300</v>
      </c>
      <c r="M67" s="73" t="s">
        <v>4399</v>
      </c>
      <c r="N67" s="21" t="s">
        <v>1619</v>
      </c>
      <c r="O67" s="98" t="s">
        <v>90</v>
      </c>
      <c r="P67" s="21" t="s">
        <v>1620</v>
      </c>
      <c r="Q67" s="21" t="s">
        <v>1621</v>
      </c>
      <c r="R67" s="46">
        <v>300</v>
      </c>
      <c r="S67" s="23"/>
      <c r="T67" s="19"/>
      <c r="U67" s="36"/>
      <c r="V67" s="36"/>
      <c r="W67" s="36"/>
    </row>
    <row r="68" spans="1:23" ht="37.5" hidden="1" x14ac:dyDescent="0.2">
      <c r="A68" s="95">
        <v>6</v>
      </c>
      <c r="B68" s="96" t="s">
        <v>5592</v>
      </c>
      <c r="C68" s="95" t="s">
        <v>90</v>
      </c>
      <c r="D68" s="95" t="s">
        <v>123</v>
      </c>
      <c r="E68" s="95" t="s">
        <v>5593</v>
      </c>
      <c r="F68" s="95">
        <v>250</v>
      </c>
      <c r="G68" s="95">
        <v>6</v>
      </c>
      <c r="H68" s="96" t="s">
        <v>1622</v>
      </c>
      <c r="I68" s="95" t="s">
        <v>90</v>
      </c>
      <c r="J68" s="95" t="s">
        <v>473</v>
      </c>
      <c r="K68" s="95" t="s">
        <v>1623</v>
      </c>
      <c r="L68" s="134">
        <v>300</v>
      </c>
      <c r="M68" s="73" t="s">
        <v>4400</v>
      </c>
      <c r="N68" s="21" t="s">
        <v>1622</v>
      </c>
      <c r="O68" s="98" t="s">
        <v>90</v>
      </c>
      <c r="P68" s="21" t="s">
        <v>473</v>
      </c>
      <c r="Q68" s="21" t="s">
        <v>1623</v>
      </c>
      <c r="R68" s="46">
        <v>300</v>
      </c>
      <c r="S68" s="23"/>
      <c r="T68" s="19"/>
      <c r="U68" s="36"/>
      <c r="V68" s="36"/>
      <c r="W68" s="36"/>
    </row>
    <row r="69" spans="1:23" ht="38.25" hidden="1" x14ac:dyDescent="0.2">
      <c r="A69" s="95">
        <v>7</v>
      </c>
      <c r="B69" s="96" t="s">
        <v>5594</v>
      </c>
      <c r="C69" s="95" t="s">
        <v>86</v>
      </c>
      <c r="D69" s="95" t="s">
        <v>5590</v>
      </c>
      <c r="E69" s="95" t="s">
        <v>5564</v>
      </c>
      <c r="F69" s="95">
        <v>350</v>
      </c>
      <c r="G69" s="95">
        <v>7</v>
      </c>
      <c r="H69" s="96" t="s">
        <v>517</v>
      </c>
      <c r="I69" s="95" t="s">
        <v>86</v>
      </c>
      <c r="J69" s="95" t="s">
        <v>5590</v>
      </c>
      <c r="K69" s="95" t="s">
        <v>5564</v>
      </c>
      <c r="L69" s="134">
        <v>420</v>
      </c>
      <c r="M69" s="73" t="s">
        <v>4401</v>
      </c>
      <c r="N69" s="21" t="s">
        <v>517</v>
      </c>
      <c r="O69" s="98" t="s">
        <v>86</v>
      </c>
      <c r="P69" s="21" t="s">
        <v>1638</v>
      </c>
      <c r="Q69" s="21" t="s">
        <v>1631</v>
      </c>
      <c r="R69" s="46">
        <v>420</v>
      </c>
      <c r="S69" s="23" t="s">
        <v>520</v>
      </c>
      <c r="T69" s="19"/>
      <c r="U69" s="36"/>
      <c r="V69" s="36"/>
      <c r="W69" s="36"/>
    </row>
    <row r="70" spans="1:23" ht="51" hidden="1" x14ac:dyDescent="0.2">
      <c r="A70" s="95"/>
      <c r="B70" s="96"/>
      <c r="C70" s="95"/>
      <c r="D70" s="95"/>
      <c r="E70" s="95"/>
      <c r="F70" s="95"/>
      <c r="G70" s="95">
        <v>8</v>
      </c>
      <c r="H70" s="96" t="s">
        <v>1569</v>
      </c>
      <c r="I70" s="95" t="s">
        <v>88</v>
      </c>
      <c r="J70" s="95" t="s">
        <v>1554</v>
      </c>
      <c r="K70" s="95" t="s">
        <v>1602</v>
      </c>
      <c r="L70" s="134">
        <v>500</v>
      </c>
      <c r="M70" s="73"/>
      <c r="N70" s="21"/>
      <c r="O70" s="98"/>
      <c r="P70" s="21"/>
      <c r="Q70" s="21"/>
      <c r="R70" s="46"/>
      <c r="S70" s="23"/>
      <c r="T70" s="19"/>
      <c r="U70" s="36"/>
      <c r="V70" s="36"/>
      <c r="W70" s="36"/>
    </row>
    <row r="71" spans="1:23" ht="38.25" hidden="1" x14ac:dyDescent="0.2">
      <c r="A71" s="19"/>
      <c r="B71" s="19"/>
      <c r="C71" s="19"/>
      <c r="D71" s="19"/>
      <c r="E71" s="19"/>
      <c r="F71" s="19"/>
      <c r="G71" s="95">
        <v>9</v>
      </c>
      <c r="H71" s="96" t="s">
        <v>5596</v>
      </c>
      <c r="I71" s="95" t="s">
        <v>90</v>
      </c>
      <c r="J71" s="608" t="s">
        <v>2306</v>
      </c>
      <c r="K71" s="608"/>
      <c r="L71" s="134">
        <v>350</v>
      </c>
      <c r="M71" s="73" t="s">
        <v>4402</v>
      </c>
      <c r="N71" s="21" t="s">
        <v>1624</v>
      </c>
      <c r="O71" s="98" t="s">
        <v>90</v>
      </c>
      <c r="P71" s="523" t="s">
        <v>1625</v>
      </c>
      <c r="Q71" s="523"/>
      <c r="R71" s="46">
        <v>350</v>
      </c>
      <c r="S71" s="23"/>
      <c r="T71" s="19"/>
      <c r="U71" s="36"/>
      <c r="V71" s="36"/>
      <c r="W71" s="36"/>
    </row>
    <row r="72" spans="1:23" ht="37.5" hidden="1" x14ac:dyDescent="0.2">
      <c r="B72" s="19"/>
      <c r="C72" s="19"/>
      <c r="D72" s="19"/>
      <c r="E72" s="19"/>
      <c r="F72" s="19"/>
      <c r="G72" s="19"/>
      <c r="H72" s="19"/>
      <c r="I72" s="19"/>
      <c r="J72" s="19"/>
      <c r="K72" s="19"/>
      <c r="L72" s="132"/>
      <c r="M72" s="73" t="s">
        <v>4403</v>
      </c>
      <c r="N72" s="30" t="s">
        <v>1639</v>
      </c>
      <c r="O72" s="30"/>
      <c r="P72" s="523" t="s">
        <v>1625</v>
      </c>
      <c r="Q72" s="523"/>
      <c r="R72" s="90"/>
      <c r="S72" s="51" t="s">
        <v>440</v>
      </c>
      <c r="T72" s="36"/>
      <c r="U72" s="36"/>
      <c r="V72" s="36"/>
      <c r="W72" s="36"/>
    </row>
    <row r="73" spans="1:23" ht="37.5" hidden="1" x14ac:dyDescent="0.2">
      <c r="B73" s="19"/>
      <c r="C73" s="19"/>
      <c r="D73" s="19"/>
      <c r="E73" s="19"/>
      <c r="F73" s="19"/>
      <c r="G73" s="19"/>
      <c r="H73" s="19"/>
      <c r="I73" s="19"/>
      <c r="J73" s="19"/>
      <c r="K73" s="19"/>
      <c r="L73" s="132"/>
      <c r="M73" s="73" t="s">
        <v>5595</v>
      </c>
      <c r="N73" s="30" t="s">
        <v>1640</v>
      </c>
      <c r="O73" s="30"/>
      <c r="P73" s="21"/>
      <c r="Q73" s="21"/>
      <c r="R73" s="90"/>
      <c r="S73" s="51" t="s">
        <v>440</v>
      </c>
      <c r="T73" s="36"/>
      <c r="U73" s="36"/>
      <c r="V73" s="36"/>
      <c r="W73" s="36"/>
    </row>
    <row r="74" spans="1:23" hidden="1" x14ac:dyDescent="0.2">
      <c r="B74" s="19"/>
      <c r="C74" s="19"/>
      <c r="D74" s="19"/>
      <c r="E74" s="19"/>
      <c r="F74" s="19"/>
      <c r="G74" s="19"/>
      <c r="H74" s="19"/>
      <c r="I74" s="19"/>
      <c r="J74" s="19"/>
      <c r="K74" s="19"/>
      <c r="L74" s="132"/>
      <c r="M74" s="39">
        <v>36</v>
      </c>
      <c r="N74" s="30" t="s">
        <v>45</v>
      </c>
      <c r="O74" s="30"/>
      <c r="P74" s="21"/>
      <c r="Q74" s="21"/>
      <c r="R74" s="90"/>
      <c r="S74" s="51" t="s">
        <v>551</v>
      </c>
      <c r="T74" s="36"/>
      <c r="U74" s="36"/>
      <c r="V74" s="36"/>
      <c r="W74" s="36"/>
    </row>
    <row r="75" spans="1:23" ht="38.25" hidden="1" thickBot="1" x14ac:dyDescent="0.25">
      <c r="B75" s="19"/>
      <c r="C75" s="19"/>
      <c r="D75" s="19"/>
      <c r="E75" s="19"/>
      <c r="F75" s="19"/>
      <c r="G75" s="81">
        <v>9</v>
      </c>
      <c r="H75" s="79" t="s">
        <v>495</v>
      </c>
      <c r="I75" s="81" t="s">
        <v>86</v>
      </c>
      <c r="J75" s="81" t="s">
        <v>496</v>
      </c>
      <c r="K75" s="81" t="s">
        <v>5615</v>
      </c>
      <c r="L75" s="136">
        <v>400</v>
      </c>
      <c r="M75" s="73" t="s">
        <v>4404</v>
      </c>
      <c r="N75" s="21" t="s">
        <v>495</v>
      </c>
      <c r="O75" s="98" t="s">
        <v>86</v>
      </c>
      <c r="P75" s="21" t="s">
        <v>496</v>
      </c>
      <c r="Q75" s="21" t="s">
        <v>497</v>
      </c>
      <c r="R75" s="46">
        <v>400</v>
      </c>
      <c r="S75" s="51" t="s">
        <v>520</v>
      </c>
      <c r="T75" s="36"/>
      <c r="U75" s="36"/>
      <c r="V75" s="36"/>
      <c r="W75" s="36"/>
    </row>
    <row r="76" spans="1:23" ht="27" hidden="1" customHeight="1" x14ac:dyDescent="0.2">
      <c r="A76" s="611">
        <v>1</v>
      </c>
      <c r="B76" s="613" t="s">
        <v>5597</v>
      </c>
      <c r="C76" s="81" t="s">
        <v>88</v>
      </c>
      <c r="D76" s="614" t="s">
        <v>5598</v>
      </c>
      <c r="E76" s="614"/>
      <c r="F76" s="81">
        <v>400</v>
      </c>
      <c r="G76" s="614">
        <v>1</v>
      </c>
      <c r="H76" s="613" t="s">
        <v>498</v>
      </c>
      <c r="I76" s="81" t="s">
        <v>88</v>
      </c>
      <c r="J76" s="614" t="s">
        <v>5598</v>
      </c>
      <c r="K76" s="614"/>
      <c r="L76" s="136">
        <v>500</v>
      </c>
      <c r="M76" s="503" t="s">
        <v>4405</v>
      </c>
      <c r="N76" s="524" t="s">
        <v>498</v>
      </c>
      <c r="O76" s="98" t="s">
        <v>88</v>
      </c>
      <c r="P76" s="524" t="s">
        <v>496</v>
      </c>
      <c r="Q76" s="524" t="s">
        <v>521</v>
      </c>
      <c r="R76" s="46">
        <v>500</v>
      </c>
      <c r="S76" s="51" t="s">
        <v>520</v>
      </c>
      <c r="T76" s="36"/>
      <c r="U76" s="36"/>
      <c r="V76" s="36"/>
      <c r="W76" s="36"/>
    </row>
    <row r="77" spans="1:23" ht="38.25" hidden="1" thickBot="1" x14ac:dyDescent="0.25">
      <c r="A77" s="612"/>
      <c r="B77" s="613"/>
      <c r="C77" s="81" t="s">
        <v>86</v>
      </c>
      <c r="D77" s="614" t="s">
        <v>1514</v>
      </c>
      <c r="E77" s="614"/>
      <c r="F77" s="81">
        <v>300</v>
      </c>
      <c r="G77" s="614"/>
      <c r="H77" s="613"/>
      <c r="I77" s="81" t="s">
        <v>86</v>
      </c>
      <c r="J77" s="614" t="s">
        <v>1514</v>
      </c>
      <c r="K77" s="614"/>
      <c r="L77" s="136">
        <v>400</v>
      </c>
      <c r="M77" s="503"/>
      <c r="N77" s="524"/>
      <c r="O77" s="98" t="s">
        <v>86</v>
      </c>
      <c r="P77" s="524"/>
      <c r="Q77" s="524"/>
      <c r="R77" s="46">
        <v>400</v>
      </c>
      <c r="S77" s="51" t="s">
        <v>520</v>
      </c>
      <c r="T77" s="36"/>
      <c r="U77" s="36"/>
      <c r="V77" s="36"/>
      <c r="W77" s="36"/>
    </row>
    <row r="78" spans="1:23" ht="37.5" hidden="1" x14ac:dyDescent="0.2">
      <c r="A78" s="611">
        <v>2</v>
      </c>
      <c r="B78" s="613" t="s">
        <v>5599</v>
      </c>
      <c r="C78" s="81" t="s">
        <v>88</v>
      </c>
      <c r="D78" s="81" t="s">
        <v>1160</v>
      </c>
      <c r="E78" s="81" t="s">
        <v>5600</v>
      </c>
      <c r="F78" s="81">
        <v>400</v>
      </c>
      <c r="G78" s="614">
        <v>2</v>
      </c>
      <c r="H78" s="613" t="s">
        <v>499</v>
      </c>
      <c r="I78" s="81" t="s">
        <v>88</v>
      </c>
      <c r="J78" s="81" t="s">
        <v>5603</v>
      </c>
      <c r="K78" s="81" t="s">
        <v>5600</v>
      </c>
      <c r="L78" s="136">
        <v>500</v>
      </c>
      <c r="M78" s="503" t="s">
        <v>4406</v>
      </c>
      <c r="N78" s="524" t="s">
        <v>499</v>
      </c>
      <c r="O78" s="98" t="s">
        <v>88</v>
      </c>
      <c r="P78" s="524" t="s">
        <v>522</v>
      </c>
      <c r="Q78" s="524" t="s">
        <v>523</v>
      </c>
      <c r="R78" s="46">
        <v>500</v>
      </c>
      <c r="S78" s="51" t="s">
        <v>520</v>
      </c>
      <c r="T78" s="36"/>
      <c r="U78" s="36"/>
      <c r="V78" s="36"/>
      <c r="W78" s="36"/>
    </row>
    <row r="79" spans="1:23" ht="38.25" hidden="1" thickBot="1" x14ac:dyDescent="0.25">
      <c r="A79" s="612"/>
      <c r="B79" s="613"/>
      <c r="C79" s="81" t="s">
        <v>86</v>
      </c>
      <c r="D79" s="614" t="s">
        <v>1514</v>
      </c>
      <c r="E79" s="614"/>
      <c r="F79" s="81">
        <v>300</v>
      </c>
      <c r="G79" s="614"/>
      <c r="H79" s="613"/>
      <c r="I79" s="81" t="s">
        <v>86</v>
      </c>
      <c r="J79" s="614" t="s">
        <v>1514</v>
      </c>
      <c r="K79" s="614"/>
      <c r="L79" s="136">
        <v>400</v>
      </c>
      <c r="M79" s="503"/>
      <c r="N79" s="524"/>
      <c r="O79" s="98" t="s">
        <v>86</v>
      </c>
      <c r="P79" s="524"/>
      <c r="Q79" s="524"/>
      <c r="R79" s="46">
        <v>400</v>
      </c>
      <c r="S79" s="51" t="s">
        <v>520</v>
      </c>
      <c r="T79" s="36"/>
      <c r="U79" s="36"/>
      <c r="V79" s="36"/>
      <c r="W79" s="36"/>
    </row>
    <row r="80" spans="1:23" ht="37.5" hidden="1" x14ac:dyDescent="0.2">
      <c r="A80" s="611">
        <v>3</v>
      </c>
      <c r="B80" s="613" t="s">
        <v>500</v>
      </c>
      <c r="C80" s="81" t="s">
        <v>129</v>
      </c>
      <c r="D80" s="81" t="s">
        <v>5601</v>
      </c>
      <c r="E80" s="81" t="s">
        <v>5602</v>
      </c>
      <c r="F80" s="81">
        <v>800</v>
      </c>
      <c r="G80" s="614">
        <v>3</v>
      </c>
      <c r="H80" s="613" t="s">
        <v>500</v>
      </c>
      <c r="I80" s="81" t="s">
        <v>129</v>
      </c>
      <c r="J80" s="81" t="s">
        <v>501</v>
      </c>
      <c r="K80" s="81" t="s">
        <v>502</v>
      </c>
      <c r="L80" s="136">
        <v>1</v>
      </c>
      <c r="M80" s="503" t="s">
        <v>4407</v>
      </c>
      <c r="N80" s="524" t="s">
        <v>500</v>
      </c>
      <c r="O80" s="98" t="s">
        <v>129</v>
      </c>
      <c r="P80" s="21" t="s">
        <v>501</v>
      </c>
      <c r="Q80" s="21" t="s">
        <v>502</v>
      </c>
      <c r="R80" s="46">
        <v>1000</v>
      </c>
      <c r="S80" s="51"/>
      <c r="T80" s="36"/>
      <c r="U80" s="36"/>
      <c r="V80" s="36"/>
      <c r="W80" s="36"/>
    </row>
    <row r="81" spans="1:23" ht="37.5" hidden="1" x14ac:dyDescent="0.2">
      <c r="A81" s="612"/>
      <c r="B81" s="613"/>
      <c r="C81" s="81" t="s">
        <v>105</v>
      </c>
      <c r="D81" s="614" t="s">
        <v>1514</v>
      </c>
      <c r="E81" s="614"/>
      <c r="F81" s="81">
        <v>600</v>
      </c>
      <c r="G81" s="614"/>
      <c r="H81" s="613"/>
      <c r="I81" s="81" t="s">
        <v>105</v>
      </c>
      <c r="J81" s="614" t="s">
        <v>1514</v>
      </c>
      <c r="K81" s="614"/>
      <c r="L81" s="136">
        <v>800</v>
      </c>
      <c r="M81" s="503"/>
      <c r="N81" s="524"/>
      <c r="O81" s="98" t="s">
        <v>105</v>
      </c>
      <c r="P81" s="21" t="s">
        <v>518</v>
      </c>
      <c r="Q81" s="21" t="s">
        <v>519</v>
      </c>
      <c r="R81" s="46">
        <v>800</v>
      </c>
      <c r="S81" s="51" t="s">
        <v>520</v>
      </c>
      <c r="T81" s="36"/>
      <c r="U81" s="36"/>
      <c r="V81" s="36"/>
      <c r="W81" s="36"/>
    </row>
    <row r="82" spans="1:23" ht="38.25" hidden="1" thickBot="1" x14ac:dyDescent="0.25">
      <c r="B82" s="19"/>
      <c r="C82" s="19"/>
      <c r="D82" s="19"/>
      <c r="E82" s="19"/>
      <c r="F82" s="19"/>
      <c r="G82" s="19"/>
      <c r="H82" s="19"/>
      <c r="I82" s="19"/>
      <c r="J82" s="19"/>
      <c r="K82" s="19"/>
      <c r="L82" s="132"/>
      <c r="M82" s="73" t="s">
        <v>4408</v>
      </c>
      <c r="N82" s="91" t="s">
        <v>524</v>
      </c>
      <c r="O82" s="98"/>
      <c r="P82" s="21" t="s">
        <v>496</v>
      </c>
      <c r="Q82" s="21" t="s">
        <v>519</v>
      </c>
      <c r="R82" s="46"/>
      <c r="S82" s="51" t="s">
        <v>440</v>
      </c>
      <c r="T82" s="36"/>
      <c r="U82" s="36"/>
      <c r="V82" s="36"/>
      <c r="W82" s="36"/>
    </row>
    <row r="83" spans="1:23" ht="38.25" hidden="1" x14ac:dyDescent="0.2">
      <c r="A83" s="611">
        <v>4</v>
      </c>
      <c r="B83" s="613" t="s">
        <v>5607</v>
      </c>
      <c r="C83" s="81" t="s">
        <v>194</v>
      </c>
      <c r="D83" s="81" t="s">
        <v>503</v>
      </c>
      <c r="E83" s="81" t="s">
        <v>5608</v>
      </c>
      <c r="F83" s="81">
        <v>2.2999999999999998</v>
      </c>
      <c r="G83" s="614">
        <v>4</v>
      </c>
      <c r="H83" s="613" t="s">
        <v>5604</v>
      </c>
      <c r="I83" s="81" t="s">
        <v>194</v>
      </c>
      <c r="J83" s="81" t="s">
        <v>503</v>
      </c>
      <c r="K83" s="81" t="s">
        <v>5605</v>
      </c>
      <c r="L83" s="136">
        <v>2.8</v>
      </c>
      <c r="M83" s="503" t="s">
        <v>4409</v>
      </c>
      <c r="N83" s="524" t="s">
        <v>528</v>
      </c>
      <c r="O83" s="98" t="s">
        <v>194</v>
      </c>
      <c r="P83" s="21" t="s">
        <v>503</v>
      </c>
      <c r="Q83" s="21" t="s">
        <v>525</v>
      </c>
      <c r="R83" s="46">
        <v>2800</v>
      </c>
      <c r="S83" s="51"/>
      <c r="T83" s="36"/>
      <c r="U83" s="36"/>
      <c r="V83" s="36"/>
      <c r="W83" s="36"/>
    </row>
    <row r="84" spans="1:23" ht="48.6" hidden="1" customHeight="1" x14ac:dyDescent="0.2">
      <c r="A84" s="612"/>
      <c r="B84" s="613"/>
      <c r="C84" s="81" t="s">
        <v>129</v>
      </c>
      <c r="D84" s="81" t="s">
        <v>5609</v>
      </c>
      <c r="E84" s="81" t="s">
        <v>5610</v>
      </c>
      <c r="F84" s="81">
        <v>1.7</v>
      </c>
      <c r="G84" s="614"/>
      <c r="H84" s="613"/>
      <c r="I84" s="81" t="s">
        <v>129</v>
      </c>
      <c r="J84" s="81" t="s">
        <v>5606</v>
      </c>
      <c r="K84" s="81" t="s">
        <v>504</v>
      </c>
      <c r="L84" s="136">
        <v>2.4</v>
      </c>
      <c r="M84" s="503"/>
      <c r="N84" s="524"/>
      <c r="O84" s="98" t="s">
        <v>129</v>
      </c>
      <c r="P84" s="21" t="s">
        <v>526</v>
      </c>
      <c r="Q84" s="21" t="s">
        <v>527</v>
      </c>
      <c r="R84" s="46">
        <v>2400</v>
      </c>
      <c r="S84" s="51"/>
      <c r="T84" s="36"/>
      <c r="U84" s="36"/>
      <c r="V84" s="36"/>
      <c r="W84" s="36"/>
    </row>
    <row r="85" spans="1:23" ht="37.5" hidden="1" x14ac:dyDescent="0.2">
      <c r="A85" s="612"/>
      <c r="B85" s="613"/>
      <c r="C85" s="81" t="s">
        <v>194</v>
      </c>
      <c r="D85" s="81" t="s">
        <v>504</v>
      </c>
      <c r="E85" s="81" t="s">
        <v>505</v>
      </c>
      <c r="F85" s="81">
        <v>2.2999999999999998</v>
      </c>
      <c r="G85" s="614"/>
      <c r="H85" s="613"/>
      <c r="I85" s="81" t="s">
        <v>194</v>
      </c>
      <c r="J85" s="81" t="s">
        <v>504</v>
      </c>
      <c r="K85" s="81" t="s">
        <v>505</v>
      </c>
      <c r="L85" s="136">
        <v>2.8</v>
      </c>
      <c r="M85" s="503"/>
      <c r="N85" s="524"/>
      <c r="O85" s="98" t="s">
        <v>194</v>
      </c>
      <c r="P85" s="21" t="s">
        <v>504</v>
      </c>
      <c r="Q85" s="21" t="s">
        <v>505</v>
      </c>
      <c r="R85" s="46">
        <v>2800</v>
      </c>
      <c r="S85" s="51"/>
      <c r="T85" s="36"/>
      <c r="U85" s="36"/>
      <c r="V85" s="36"/>
      <c r="W85" s="36"/>
    </row>
    <row r="86" spans="1:23" ht="38.25" hidden="1" thickBot="1" x14ac:dyDescent="0.25">
      <c r="A86" s="612"/>
      <c r="B86" s="613"/>
      <c r="C86" s="81" t="s">
        <v>105</v>
      </c>
      <c r="D86" s="614" t="s">
        <v>1514</v>
      </c>
      <c r="E86" s="614"/>
      <c r="F86" s="81">
        <v>1.5</v>
      </c>
      <c r="G86" s="614"/>
      <c r="H86" s="613"/>
      <c r="I86" s="81" t="s">
        <v>105</v>
      </c>
      <c r="J86" s="614" t="s">
        <v>1514</v>
      </c>
      <c r="K86" s="614"/>
      <c r="L86" s="136">
        <v>2.1</v>
      </c>
      <c r="M86" s="503"/>
      <c r="N86" s="524"/>
      <c r="O86" s="98" t="s">
        <v>105</v>
      </c>
      <c r="P86" s="21" t="s">
        <v>527</v>
      </c>
      <c r="Q86" s="21" t="s">
        <v>529</v>
      </c>
      <c r="R86" s="46">
        <v>2100</v>
      </c>
      <c r="S86" s="51" t="s">
        <v>530</v>
      </c>
      <c r="T86" s="36"/>
      <c r="U86" s="36"/>
      <c r="V86" s="36"/>
      <c r="W86" s="36"/>
    </row>
    <row r="87" spans="1:23" ht="38.450000000000003" hidden="1" customHeight="1" x14ac:dyDescent="0.2">
      <c r="A87" s="611">
        <v>5</v>
      </c>
      <c r="B87" s="613" t="s">
        <v>536</v>
      </c>
      <c r="C87" s="81" t="s">
        <v>105</v>
      </c>
      <c r="D87" s="81" t="s">
        <v>5601</v>
      </c>
      <c r="E87" s="81" t="s">
        <v>508</v>
      </c>
      <c r="F87" s="81">
        <v>650</v>
      </c>
      <c r="G87" s="614">
        <v>5</v>
      </c>
      <c r="H87" s="613" t="s">
        <v>506</v>
      </c>
      <c r="I87" s="81" t="s">
        <v>105</v>
      </c>
      <c r="J87" s="81" t="s">
        <v>507</v>
      </c>
      <c r="K87" s="81" t="s">
        <v>508</v>
      </c>
      <c r="L87" s="136">
        <v>800</v>
      </c>
      <c r="M87" s="503" t="s">
        <v>4410</v>
      </c>
      <c r="N87" s="524" t="s">
        <v>506</v>
      </c>
      <c r="O87" s="98" t="s">
        <v>105</v>
      </c>
      <c r="P87" s="21" t="s">
        <v>507</v>
      </c>
      <c r="Q87" s="21" t="s">
        <v>508</v>
      </c>
      <c r="R87" s="46">
        <v>800</v>
      </c>
      <c r="S87" s="51"/>
      <c r="T87" s="36"/>
      <c r="U87" s="36"/>
      <c r="V87" s="36"/>
      <c r="W87" s="36"/>
    </row>
    <row r="88" spans="1:23" ht="63.75" hidden="1" x14ac:dyDescent="0.2">
      <c r="A88" s="612"/>
      <c r="B88" s="613"/>
      <c r="C88" s="81" t="s">
        <v>88</v>
      </c>
      <c r="D88" s="81" t="s">
        <v>509</v>
      </c>
      <c r="E88" s="81" t="s">
        <v>5611</v>
      </c>
      <c r="F88" s="81">
        <v>300</v>
      </c>
      <c r="G88" s="614"/>
      <c r="H88" s="613"/>
      <c r="I88" s="81" t="s">
        <v>88</v>
      </c>
      <c r="J88" s="81" t="s">
        <v>509</v>
      </c>
      <c r="K88" s="81" t="s">
        <v>5611</v>
      </c>
      <c r="L88" s="136">
        <v>400</v>
      </c>
      <c r="M88" s="503"/>
      <c r="N88" s="524"/>
      <c r="O88" s="98" t="s">
        <v>88</v>
      </c>
      <c r="P88" s="21" t="s">
        <v>509</v>
      </c>
      <c r="Q88" s="21" t="s">
        <v>531</v>
      </c>
      <c r="R88" s="46">
        <v>400</v>
      </c>
      <c r="S88" s="51"/>
      <c r="T88" s="36"/>
      <c r="U88" s="36"/>
      <c r="V88" s="36"/>
      <c r="W88" s="36"/>
    </row>
    <row r="89" spans="1:23" ht="38.25" hidden="1" thickBot="1" x14ac:dyDescent="0.25">
      <c r="B89" s="19"/>
      <c r="C89" s="19"/>
      <c r="D89" s="19"/>
      <c r="E89" s="19"/>
      <c r="F89" s="19"/>
      <c r="G89" s="19"/>
      <c r="H89" s="19"/>
      <c r="I89" s="19"/>
      <c r="J89" s="19"/>
      <c r="K89" s="19"/>
      <c r="L89" s="132"/>
      <c r="M89" s="503"/>
      <c r="N89" s="524"/>
      <c r="O89" s="98" t="s">
        <v>105</v>
      </c>
      <c r="P89" s="21" t="s">
        <v>516</v>
      </c>
      <c r="Q89" s="21" t="s">
        <v>532</v>
      </c>
      <c r="R89" s="46">
        <v>550</v>
      </c>
      <c r="S89" s="51"/>
      <c r="T89" s="36"/>
      <c r="U89" s="36"/>
      <c r="V89" s="36"/>
      <c r="W89" s="36"/>
    </row>
    <row r="90" spans="1:23" ht="38.25" hidden="1" thickBot="1" x14ac:dyDescent="0.25">
      <c r="A90" s="63">
        <v>6</v>
      </c>
      <c r="B90" s="79" t="s">
        <v>5612</v>
      </c>
      <c r="C90" s="81" t="s">
        <v>88</v>
      </c>
      <c r="D90" s="81" t="s">
        <v>5601</v>
      </c>
      <c r="E90" s="81" t="s">
        <v>5613</v>
      </c>
      <c r="F90" s="81">
        <v>400</v>
      </c>
      <c r="G90" s="81">
        <v>6</v>
      </c>
      <c r="H90" s="79" t="s">
        <v>510</v>
      </c>
      <c r="I90" s="81" t="s">
        <v>88</v>
      </c>
      <c r="J90" s="81" t="s">
        <v>507</v>
      </c>
      <c r="K90" s="81" t="s">
        <v>511</v>
      </c>
      <c r="L90" s="136">
        <v>500</v>
      </c>
      <c r="M90" s="73" t="s">
        <v>4411</v>
      </c>
      <c r="N90" s="21" t="s">
        <v>510</v>
      </c>
      <c r="O90" s="98" t="s">
        <v>88</v>
      </c>
      <c r="P90" s="21" t="s">
        <v>507</v>
      </c>
      <c r="Q90" s="21" t="s">
        <v>511</v>
      </c>
      <c r="R90" s="46">
        <v>500</v>
      </c>
      <c r="S90" s="51"/>
      <c r="T90" s="36"/>
      <c r="U90" s="36"/>
      <c r="V90" s="36"/>
      <c r="W90" s="36"/>
    </row>
    <row r="91" spans="1:23" ht="37.5" hidden="1" x14ac:dyDescent="0.2">
      <c r="A91" s="63">
        <v>7</v>
      </c>
      <c r="B91" s="79" t="s">
        <v>512</v>
      </c>
      <c r="C91" s="81" t="s">
        <v>86</v>
      </c>
      <c r="D91" s="81" t="s">
        <v>5601</v>
      </c>
      <c r="E91" s="81" t="s">
        <v>5614</v>
      </c>
      <c r="F91" s="81">
        <v>300</v>
      </c>
      <c r="G91" s="81">
        <v>7</v>
      </c>
      <c r="H91" s="79" t="s">
        <v>512</v>
      </c>
      <c r="I91" s="81" t="s">
        <v>86</v>
      </c>
      <c r="J91" s="81" t="s">
        <v>501</v>
      </c>
      <c r="K91" s="81" t="s">
        <v>5614</v>
      </c>
      <c r="L91" s="136">
        <v>400</v>
      </c>
      <c r="M91" s="73" t="s">
        <v>4412</v>
      </c>
      <c r="N91" s="21" t="s">
        <v>512</v>
      </c>
      <c r="O91" s="98" t="s">
        <v>86</v>
      </c>
      <c r="P91" s="21" t="s">
        <v>501</v>
      </c>
      <c r="Q91" s="21" t="s">
        <v>533</v>
      </c>
      <c r="R91" s="46">
        <v>400</v>
      </c>
      <c r="S91" s="51"/>
      <c r="T91" s="36"/>
      <c r="U91" s="36"/>
      <c r="V91" s="36"/>
      <c r="W91" s="36"/>
    </row>
    <row r="92" spans="1:23" hidden="1" x14ac:dyDescent="0.2">
      <c r="A92" s="86"/>
      <c r="B92" s="79"/>
      <c r="C92" s="81"/>
      <c r="D92" s="81"/>
      <c r="E92" s="81"/>
      <c r="F92" s="81"/>
      <c r="G92" s="81"/>
      <c r="H92" s="79"/>
      <c r="I92" s="81"/>
      <c r="J92" s="81"/>
      <c r="K92" s="81"/>
      <c r="L92" s="136"/>
      <c r="M92" s="73"/>
      <c r="N92" s="21"/>
      <c r="O92" s="98"/>
      <c r="P92" s="21"/>
      <c r="Q92" s="21"/>
      <c r="R92" s="46"/>
      <c r="S92" s="51"/>
      <c r="T92" s="36"/>
      <c r="U92" s="36"/>
      <c r="V92" s="36"/>
      <c r="W92" s="36"/>
    </row>
    <row r="93" spans="1:23" hidden="1" x14ac:dyDescent="0.2">
      <c r="A93" s="86"/>
      <c r="B93" s="79"/>
      <c r="C93" s="81"/>
      <c r="D93" s="81"/>
      <c r="E93" s="81"/>
      <c r="F93" s="81"/>
      <c r="G93" s="81"/>
      <c r="H93" s="79"/>
      <c r="I93" s="81"/>
      <c r="J93" s="81"/>
      <c r="K93" s="81"/>
      <c r="L93" s="136"/>
      <c r="M93" s="73"/>
      <c r="N93" s="21"/>
      <c r="O93" s="98"/>
      <c r="P93" s="21"/>
      <c r="Q93" s="21"/>
      <c r="R93" s="46"/>
      <c r="S93" s="51"/>
      <c r="T93" s="36"/>
      <c r="U93" s="36"/>
      <c r="V93" s="36"/>
      <c r="W93" s="36"/>
    </row>
    <row r="94" spans="1:23" ht="51" hidden="1" x14ac:dyDescent="0.2">
      <c r="B94" s="19"/>
      <c r="C94" s="19"/>
      <c r="D94" s="19"/>
      <c r="E94" s="19"/>
      <c r="F94" s="19"/>
      <c r="G94" s="81">
        <v>8</v>
      </c>
      <c r="H94" s="79" t="s">
        <v>513</v>
      </c>
      <c r="I94" s="81" t="s">
        <v>88</v>
      </c>
      <c r="J94" s="81" t="s">
        <v>77</v>
      </c>
      <c r="K94" s="81"/>
      <c r="L94" s="136">
        <v>500</v>
      </c>
      <c r="M94" s="503" t="s">
        <v>5898</v>
      </c>
      <c r="N94" s="524" t="s">
        <v>513</v>
      </c>
      <c r="O94" s="620" t="s">
        <v>88</v>
      </c>
      <c r="P94" s="524" t="s">
        <v>529</v>
      </c>
      <c r="Q94" s="524" t="s">
        <v>534</v>
      </c>
      <c r="R94" s="528">
        <v>500</v>
      </c>
      <c r="S94" s="51" t="s">
        <v>530</v>
      </c>
      <c r="T94" s="36"/>
      <c r="U94" s="36"/>
      <c r="V94" s="36"/>
      <c r="W94" s="36"/>
    </row>
    <row r="95" spans="1:23" ht="51" hidden="1" x14ac:dyDescent="0.2">
      <c r="B95" s="19"/>
      <c r="C95" s="19"/>
      <c r="D95" s="19"/>
      <c r="E95" s="19"/>
      <c r="F95" s="19"/>
      <c r="G95" s="81">
        <v>5</v>
      </c>
      <c r="H95" s="79" t="s">
        <v>1569</v>
      </c>
      <c r="I95" s="81" t="s">
        <v>88</v>
      </c>
      <c r="J95" s="81" t="s">
        <v>174</v>
      </c>
      <c r="K95" s="81" t="s">
        <v>5564</v>
      </c>
      <c r="L95" s="136">
        <v>500</v>
      </c>
      <c r="M95" s="503"/>
      <c r="N95" s="524"/>
      <c r="O95" s="620"/>
      <c r="P95" s="524"/>
      <c r="Q95" s="524"/>
      <c r="R95" s="528"/>
      <c r="S95" s="51" t="s">
        <v>5633</v>
      </c>
      <c r="T95" s="36"/>
      <c r="U95" s="36"/>
      <c r="V95" s="36"/>
      <c r="W95" s="36"/>
    </row>
    <row r="96" spans="1:23" ht="38.25" hidden="1" x14ac:dyDescent="0.2">
      <c r="B96" s="19"/>
      <c r="C96" s="19"/>
      <c r="D96" s="19"/>
      <c r="E96" s="19"/>
      <c r="F96" s="19"/>
      <c r="G96" s="81">
        <v>10</v>
      </c>
      <c r="H96" s="79" t="s">
        <v>5616</v>
      </c>
      <c r="I96" s="81" t="s">
        <v>90</v>
      </c>
      <c r="J96" s="81" t="s">
        <v>5611</v>
      </c>
      <c r="K96" s="81" t="s">
        <v>514</v>
      </c>
      <c r="L96" s="136">
        <v>350</v>
      </c>
      <c r="M96" s="503" t="s">
        <v>4413</v>
      </c>
      <c r="N96" s="524" t="s">
        <v>535</v>
      </c>
      <c r="O96" s="620" t="s">
        <v>90</v>
      </c>
      <c r="P96" s="524" t="s">
        <v>536</v>
      </c>
      <c r="Q96" s="524" t="s">
        <v>514</v>
      </c>
      <c r="R96" s="528">
        <v>350</v>
      </c>
      <c r="S96" s="51" t="s">
        <v>552</v>
      </c>
      <c r="T96" s="36"/>
      <c r="U96" s="36"/>
      <c r="V96" s="36"/>
      <c r="W96" s="36"/>
    </row>
    <row r="97" spans="1:23" ht="26.25" hidden="1" thickBot="1" x14ac:dyDescent="0.25">
      <c r="B97" s="19"/>
      <c r="C97" s="19"/>
      <c r="D97" s="19"/>
      <c r="E97" s="19"/>
      <c r="F97" s="19"/>
      <c r="G97" s="81">
        <v>3</v>
      </c>
      <c r="H97" s="79" t="s">
        <v>506</v>
      </c>
      <c r="I97" s="81" t="s">
        <v>105</v>
      </c>
      <c r="J97" s="81" t="s">
        <v>516</v>
      </c>
      <c r="K97" s="81" t="s">
        <v>5632</v>
      </c>
      <c r="L97" s="136">
        <v>550</v>
      </c>
      <c r="M97" s="503"/>
      <c r="N97" s="524"/>
      <c r="O97" s="620"/>
      <c r="P97" s="524"/>
      <c r="Q97" s="524"/>
      <c r="R97" s="528"/>
      <c r="S97" s="51"/>
      <c r="T97" s="36"/>
      <c r="U97" s="36"/>
      <c r="V97" s="36"/>
      <c r="W97" s="36"/>
    </row>
    <row r="98" spans="1:23" ht="39" hidden="1" thickBot="1" x14ac:dyDescent="0.25">
      <c r="A98" s="69">
        <v>1</v>
      </c>
      <c r="B98" s="79" t="s">
        <v>5617</v>
      </c>
      <c r="C98" s="81" t="s">
        <v>129</v>
      </c>
      <c r="D98" s="81" t="s">
        <v>5618</v>
      </c>
      <c r="E98" s="81" t="s">
        <v>5619</v>
      </c>
      <c r="F98" s="81">
        <v>500</v>
      </c>
      <c r="G98" s="81">
        <v>1</v>
      </c>
      <c r="H98" s="79" t="s">
        <v>5617</v>
      </c>
      <c r="I98" s="81" t="s">
        <v>129</v>
      </c>
      <c r="J98" s="81" t="s">
        <v>5618</v>
      </c>
      <c r="K98" s="81" t="s">
        <v>5620</v>
      </c>
      <c r="L98" s="136">
        <v>600</v>
      </c>
      <c r="M98" s="73" t="s">
        <v>4414</v>
      </c>
      <c r="N98" s="21" t="s">
        <v>549</v>
      </c>
      <c r="O98" s="98" t="s">
        <v>129</v>
      </c>
      <c r="P98" s="21" t="s">
        <v>548</v>
      </c>
      <c r="Q98" s="21" t="s">
        <v>545</v>
      </c>
      <c r="R98" s="46">
        <v>600</v>
      </c>
      <c r="S98" s="51" t="s">
        <v>537</v>
      </c>
      <c r="T98" s="36"/>
      <c r="U98" s="36"/>
      <c r="V98" s="36"/>
      <c r="W98" s="36"/>
    </row>
    <row r="99" spans="1:23" ht="51.75" hidden="1" thickBot="1" x14ac:dyDescent="0.25">
      <c r="A99" s="69">
        <v>2</v>
      </c>
      <c r="B99" s="79" t="s">
        <v>5626</v>
      </c>
      <c r="C99" s="81" t="s">
        <v>88</v>
      </c>
      <c r="D99" s="81" t="s">
        <v>5627</v>
      </c>
      <c r="E99" s="81" t="s">
        <v>5628</v>
      </c>
      <c r="F99" s="81">
        <v>400</v>
      </c>
      <c r="G99" s="81">
        <v>2</v>
      </c>
      <c r="H99" s="79" t="s">
        <v>515</v>
      </c>
      <c r="I99" s="81" t="s">
        <v>88</v>
      </c>
      <c r="J99" s="81" t="s">
        <v>5624</v>
      </c>
      <c r="K99" s="81" t="s">
        <v>5625</v>
      </c>
      <c r="L99" s="136">
        <v>500</v>
      </c>
      <c r="M99" s="73" t="s">
        <v>4415</v>
      </c>
      <c r="N99" s="21" t="s">
        <v>515</v>
      </c>
      <c r="O99" s="98" t="s">
        <v>88</v>
      </c>
      <c r="P99" s="21" t="s">
        <v>550</v>
      </c>
      <c r="Q99" s="21" t="s">
        <v>546</v>
      </c>
      <c r="R99" s="46">
        <v>500</v>
      </c>
      <c r="S99" s="51" t="s">
        <v>530</v>
      </c>
      <c r="T99" s="36"/>
      <c r="U99" s="36"/>
      <c r="V99" s="36"/>
      <c r="W99" s="36"/>
    </row>
    <row r="100" spans="1:23" ht="39" hidden="1" thickBot="1" x14ac:dyDescent="0.25">
      <c r="A100" s="69">
        <v>4</v>
      </c>
      <c r="B100" s="79" t="s">
        <v>5631</v>
      </c>
      <c r="C100" s="81" t="s">
        <v>86</v>
      </c>
      <c r="D100" s="81" t="s">
        <v>5564</v>
      </c>
      <c r="E100" s="81" t="s">
        <v>5629</v>
      </c>
      <c r="F100" s="81">
        <v>350</v>
      </c>
      <c r="G100" s="81">
        <v>4</v>
      </c>
      <c r="H100" s="79" t="s">
        <v>517</v>
      </c>
      <c r="I100" s="81" t="s">
        <v>86</v>
      </c>
      <c r="J100" s="81" t="s">
        <v>5564</v>
      </c>
      <c r="K100" s="81" t="s">
        <v>5629</v>
      </c>
      <c r="L100" s="136">
        <v>430</v>
      </c>
      <c r="M100" s="73" t="s">
        <v>4416</v>
      </c>
      <c r="N100" s="21" t="s">
        <v>517</v>
      </c>
      <c r="O100" s="98" t="s">
        <v>86</v>
      </c>
      <c r="P100" s="21" t="s">
        <v>546</v>
      </c>
      <c r="Q100" s="21" t="s">
        <v>547</v>
      </c>
      <c r="R100" s="46">
        <v>430</v>
      </c>
      <c r="S100" s="51"/>
      <c r="T100" s="36"/>
      <c r="U100" s="36"/>
      <c r="V100" s="36"/>
      <c r="W100" s="36"/>
    </row>
    <row r="101" spans="1:23" hidden="1" x14ac:dyDescent="0.2">
      <c r="M101" s="73" t="s">
        <v>4417</v>
      </c>
      <c r="N101" s="30" t="s">
        <v>538</v>
      </c>
      <c r="O101" s="19"/>
      <c r="P101" s="21" t="s">
        <v>496</v>
      </c>
      <c r="Q101" s="21" t="s">
        <v>539</v>
      </c>
      <c r="R101" s="90"/>
      <c r="S101" s="51" t="s">
        <v>440</v>
      </c>
      <c r="T101" s="36"/>
      <c r="U101" s="36"/>
      <c r="V101" s="36"/>
      <c r="W101" s="36"/>
    </row>
    <row r="102" spans="1:23" hidden="1" x14ac:dyDescent="0.2">
      <c r="M102" s="73" t="s">
        <v>4418</v>
      </c>
      <c r="N102" s="30" t="s">
        <v>540</v>
      </c>
      <c r="O102" s="19"/>
      <c r="P102" s="21" t="s">
        <v>541</v>
      </c>
      <c r="Q102" s="21" t="s">
        <v>542</v>
      </c>
      <c r="R102" s="90"/>
      <c r="S102" s="51" t="s">
        <v>440</v>
      </c>
      <c r="T102" s="36"/>
      <c r="U102" s="36"/>
      <c r="V102" s="36"/>
      <c r="W102" s="36"/>
    </row>
    <row r="103" spans="1:23" ht="37.5" hidden="1" x14ac:dyDescent="0.2">
      <c r="M103" s="73" t="s">
        <v>4419</v>
      </c>
      <c r="N103" s="30" t="s">
        <v>543</v>
      </c>
      <c r="O103" s="19"/>
      <c r="P103" s="21" t="s">
        <v>536</v>
      </c>
      <c r="Q103" s="21" t="s">
        <v>544</v>
      </c>
      <c r="R103" s="90"/>
      <c r="S103" s="51" t="s">
        <v>440</v>
      </c>
      <c r="T103" s="36"/>
      <c r="U103" s="36"/>
      <c r="V103" s="36"/>
      <c r="W103" s="36"/>
    </row>
    <row r="104" spans="1:23" ht="37.5" hidden="1" x14ac:dyDescent="0.2">
      <c r="M104" s="73" t="s">
        <v>4420</v>
      </c>
      <c r="N104" s="30" t="s">
        <v>553</v>
      </c>
      <c r="O104" s="19"/>
      <c r="P104" s="21"/>
      <c r="Q104" s="21"/>
      <c r="R104" s="90"/>
      <c r="S104" s="51" t="s">
        <v>440</v>
      </c>
      <c r="T104" s="36"/>
      <c r="U104" s="36"/>
      <c r="V104" s="36"/>
      <c r="W104" s="36"/>
    </row>
    <row r="105" spans="1:23" ht="19.5" hidden="1" thickBot="1" x14ac:dyDescent="0.25">
      <c r="M105" s="39">
        <v>37</v>
      </c>
      <c r="N105" s="30" t="s">
        <v>46</v>
      </c>
      <c r="O105" s="30"/>
      <c r="P105" s="21"/>
      <c r="Q105" s="21"/>
      <c r="R105" s="90"/>
      <c r="S105" s="51"/>
      <c r="T105" s="36"/>
      <c r="U105" s="36"/>
      <c r="V105" s="36"/>
      <c r="W105" s="36"/>
    </row>
    <row r="106" spans="1:23" ht="64.5" hidden="1" thickBot="1" x14ac:dyDescent="0.25">
      <c r="G106" s="70">
        <v>1</v>
      </c>
      <c r="H106" s="75" t="s">
        <v>5660</v>
      </c>
      <c r="I106" s="72" t="s">
        <v>86</v>
      </c>
      <c r="J106" s="72" t="s">
        <v>473</v>
      </c>
      <c r="K106" s="72" t="s">
        <v>1495</v>
      </c>
      <c r="L106" s="80">
        <v>400</v>
      </c>
      <c r="M106" s="73" t="s">
        <v>4421</v>
      </c>
      <c r="N106" s="21" t="s">
        <v>1494</v>
      </c>
      <c r="O106" s="98" t="s">
        <v>86</v>
      </c>
      <c r="P106" s="21" t="s">
        <v>473</v>
      </c>
      <c r="Q106" s="21" t="s">
        <v>1495</v>
      </c>
      <c r="R106" s="47">
        <v>400</v>
      </c>
      <c r="S106" s="23" t="s">
        <v>1551</v>
      </c>
      <c r="T106" s="19"/>
      <c r="U106" s="36"/>
      <c r="V106" s="36"/>
      <c r="W106" s="36"/>
    </row>
    <row r="107" spans="1:23" ht="38.25" hidden="1" thickBot="1" x14ac:dyDescent="0.25">
      <c r="A107" s="63"/>
      <c r="B107" s="64"/>
      <c r="C107" s="63"/>
      <c r="D107" s="612"/>
      <c r="E107" s="615"/>
      <c r="F107" s="65"/>
      <c r="G107" s="68">
        <v>2</v>
      </c>
      <c r="H107" s="83" t="s">
        <v>1496</v>
      </c>
      <c r="I107" s="74" t="s">
        <v>86</v>
      </c>
      <c r="J107" s="74" t="s">
        <v>1497</v>
      </c>
      <c r="K107" s="74" t="s">
        <v>1498</v>
      </c>
      <c r="L107" s="137">
        <v>400</v>
      </c>
      <c r="M107" s="73" t="s">
        <v>4422</v>
      </c>
      <c r="N107" s="21" t="s">
        <v>1496</v>
      </c>
      <c r="O107" s="98" t="s">
        <v>86</v>
      </c>
      <c r="P107" s="21" t="s">
        <v>1497</v>
      </c>
      <c r="Q107" s="21" t="s">
        <v>1498</v>
      </c>
      <c r="R107" s="47">
        <v>400</v>
      </c>
      <c r="S107" s="23"/>
      <c r="T107" s="19"/>
      <c r="U107" s="36"/>
      <c r="V107" s="36"/>
      <c r="W107" s="36"/>
    </row>
    <row r="108" spans="1:23" ht="64.5" hidden="1" thickBot="1" x14ac:dyDescent="0.25">
      <c r="G108" s="68">
        <v>3</v>
      </c>
      <c r="H108" s="83" t="s">
        <v>5661</v>
      </c>
      <c r="I108" s="74" t="s">
        <v>86</v>
      </c>
      <c r="J108" s="74" t="s">
        <v>496</v>
      </c>
      <c r="K108" s="74" t="s">
        <v>5662</v>
      </c>
      <c r="L108" s="137">
        <v>400</v>
      </c>
      <c r="M108" s="73" t="s">
        <v>4423</v>
      </c>
      <c r="N108" s="21" t="s">
        <v>1499</v>
      </c>
      <c r="O108" s="98" t="s">
        <v>86</v>
      </c>
      <c r="P108" s="21" t="s">
        <v>496</v>
      </c>
      <c r="Q108" s="21" t="s">
        <v>1500</v>
      </c>
      <c r="R108" s="47">
        <v>400</v>
      </c>
      <c r="S108" s="23"/>
      <c r="T108" s="19"/>
      <c r="U108" s="36"/>
      <c r="V108" s="36"/>
      <c r="W108" s="36"/>
    </row>
    <row r="109" spans="1:23" ht="57" hidden="1" thickBot="1" x14ac:dyDescent="0.25">
      <c r="A109" s="63">
        <v>1</v>
      </c>
      <c r="B109" s="64" t="s">
        <v>1501</v>
      </c>
      <c r="C109" s="63" t="s">
        <v>86</v>
      </c>
      <c r="D109" s="63" t="s">
        <v>5654</v>
      </c>
      <c r="E109" s="63" t="s">
        <v>5655</v>
      </c>
      <c r="F109" s="65">
        <v>350</v>
      </c>
      <c r="G109" s="70">
        <v>4</v>
      </c>
      <c r="H109" s="75" t="s">
        <v>1501</v>
      </c>
      <c r="I109" s="72" t="s">
        <v>86</v>
      </c>
      <c r="J109" s="72" t="s">
        <v>1502</v>
      </c>
      <c r="K109" s="72" t="s">
        <v>5655</v>
      </c>
      <c r="L109" s="80">
        <v>450</v>
      </c>
      <c r="M109" s="73" t="s">
        <v>4424</v>
      </c>
      <c r="N109" s="21" t="s">
        <v>1501</v>
      </c>
      <c r="O109" s="98" t="s">
        <v>86</v>
      </c>
      <c r="P109" s="21" t="s">
        <v>1502</v>
      </c>
      <c r="Q109" s="21" t="s">
        <v>1503</v>
      </c>
      <c r="R109" s="46">
        <v>450</v>
      </c>
      <c r="S109" s="23"/>
      <c r="T109" s="19"/>
      <c r="U109" s="36"/>
      <c r="V109" s="36"/>
      <c r="W109" s="36"/>
    </row>
    <row r="110" spans="1:23" ht="38.25" hidden="1" thickBot="1" x14ac:dyDescent="0.25">
      <c r="A110" s="63">
        <v>2</v>
      </c>
      <c r="B110" s="64" t="s">
        <v>1504</v>
      </c>
      <c r="C110" s="63" t="s">
        <v>86</v>
      </c>
      <c r="D110" s="612" t="s">
        <v>1206</v>
      </c>
      <c r="E110" s="615"/>
      <c r="F110" s="65">
        <v>300</v>
      </c>
      <c r="G110" s="616">
        <v>5</v>
      </c>
      <c r="H110" s="618" t="s">
        <v>1504</v>
      </c>
      <c r="I110" s="74" t="s">
        <v>86</v>
      </c>
      <c r="J110" s="74" t="s">
        <v>496</v>
      </c>
      <c r="K110" s="74" t="s">
        <v>1505</v>
      </c>
      <c r="L110" s="137">
        <v>550</v>
      </c>
      <c r="M110" s="503" t="s">
        <v>4425</v>
      </c>
      <c r="N110" s="524" t="s">
        <v>1504</v>
      </c>
      <c r="O110" s="98" t="s">
        <v>86</v>
      </c>
      <c r="P110" s="21" t="s">
        <v>496</v>
      </c>
      <c r="Q110" s="21" t="s">
        <v>1505</v>
      </c>
      <c r="R110" s="46">
        <v>550</v>
      </c>
      <c r="S110" s="23"/>
      <c r="T110" s="19"/>
      <c r="U110" s="36"/>
      <c r="V110" s="36"/>
      <c r="W110" s="36"/>
    </row>
    <row r="111" spans="1:23" ht="38.25" hidden="1" thickBot="1" x14ac:dyDescent="0.25">
      <c r="G111" s="617"/>
      <c r="H111" s="619"/>
      <c r="I111" s="74" t="s">
        <v>90</v>
      </c>
      <c r="J111" s="74" t="s">
        <v>1505</v>
      </c>
      <c r="K111" s="74" t="s">
        <v>1506</v>
      </c>
      <c r="L111" s="137">
        <v>400</v>
      </c>
      <c r="M111" s="503"/>
      <c r="N111" s="524"/>
      <c r="O111" s="98" t="s">
        <v>90</v>
      </c>
      <c r="P111" s="21" t="s">
        <v>1505</v>
      </c>
      <c r="Q111" s="21" t="s">
        <v>1506</v>
      </c>
      <c r="R111" s="46">
        <v>400</v>
      </c>
      <c r="S111" s="23"/>
      <c r="T111" s="19"/>
      <c r="U111" s="36"/>
      <c r="V111" s="36"/>
      <c r="W111" s="36"/>
    </row>
    <row r="112" spans="1:23" ht="34.15" hidden="1" customHeight="1" thickBot="1" x14ac:dyDescent="0.25">
      <c r="A112" s="616">
        <v>3</v>
      </c>
      <c r="B112" s="618" t="s">
        <v>5640</v>
      </c>
      <c r="C112" s="63" t="s">
        <v>129</v>
      </c>
      <c r="D112" s="63" t="s">
        <v>5601</v>
      </c>
      <c r="E112" s="63" t="s">
        <v>1508</v>
      </c>
      <c r="F112" s="65">
        <v>520</v>
      </c>
      <c r="G112" s="616">
        <v>6</v>
      </c>
      <c r="H112" s="618" t="s">
        <v>5656</v>
      </c>
      <c r="I112" s="74" t="s">
        <v>129</v>
      </c>
      <c r="J112" s="74" t="s">
        <v>496</v>
      </c>
      <c r="K112" s="74" t="s">
        <v>1508</v>
      </c>
      <c r="L112" s="137">
        <v>650</v>
      </c>
      <c r="M112" s="503" t="s">
        <v>4426</v>
      </c>
      <c r="N112" s="524" t="s">
        <v>1507</v>
      </c>
      <c r="O112" s="98" t="s">
        <v>129</v>
      </c>
      <c r="P112" s="21" t="s">
        <v>496</v>
      </c>
      <c r="Q112" s="21" t="s">
        <v>1508</v>
      </c>
      <c r="R112" s="46">
        <v>650</v>
      </c>
      <c r="S112" s="23"/>
      <c r="T112" s="19"/>
      <c r="U112" s="36"/>
      <c r="V112" s="36"/>
      <c r="W112" s="36"/>
    </row>
    <row r="113" spans="1:23" ht="38.25" hidden="1" thickBot="1" x14ac:dyDescent="0.25">
      <c r="A113" s="617"/>
      <c r="B113" s="619"/>
      <c r="C113" s="63" t="s">
        <v>105</v>
      </c>
      <c r="D113" s="63" t="s">
        <v>1509</v>
      </c>
      <c r="E113" s="63" t="s">
        <v>1510</v>
      </c>
      <c r="F113" s="65">
        <v>370</v>
      </c>
      <c r="G113" s="617"/>
      <c r="H113" s="619"/>
      <c r="I113" s="74" t="s">
        <v>105</v>
      </c>
      <c r="J113" s="74" t="s">
        <v>1509</v>
      </c>
      <c r="K113" s="74" t="s">
        <v>1510</v>
      </c>
      <c r="L113" s="137">
        <v>500</v>
      </c>
      <c r="M113" s="503"/>
      <c r="N113" s="524"/>
      <c r="O113" s="98" t="s">
        <v>105</v>
      </c>
      <c r="P113" s="21" t="s">
        <v>1509</v>
      </c>
      <c r="Q113" s="21" t="s">
        <v>1510</v>
      </c>
      <c r="R113" s="46">
        <v>500</v>
      </c>
      <c r="S113" s="23"/>
      <c r="T113" s="19"/>
      <c r="U113" s="36"/>
      <c r="V113" s="36"/>
      <c r="W113" s="36"/>
    </row>
    <row r="114" spans="1:23" ht="38.25" hidden="1" thickBot="1" x14ac:dyDescent="0.25">
      <c r="A114" s="616">
        <v>4</v>
      </c>
      <c r="B114" s="618" t="s">
        <v>5641</v>
      </c>
      <c r="C114" s="63" t="s">
        <v>194</v>
      </c>
      <c r="D114" s="63" t="s">
        <v>5642</v>
      </c>
      <c r="E114" s="63" t="s">
        <v>5643</v>
      </c>
      <c r="F114" s="65">
        <v>1.1000000000000001</v>
      </c>
      <c r="G114" s="616">
        <v>7</v>
      </c>
      <c r="H114" s="618" t="s">
        <v>1511</v>
      </c>
      <c r="I114" s="74" t="s">
        <v>194</v>
      </c>
      <c r="J114" s="74" t="s">
        <v>1512</v>
      </c>
      <c r="K114" s="74" t="s">
        <v>5657</v>
      </c>
      <c r="L114" s="137">
        <v>1.4</v>
      </c>
      <c r="M114" s="503" t="s">
        <v>4427</v>
      </c>
      <c r="N114" s="524" t="s">
        <v>1511</v>
      </c>
      <c r="O114" s="98" t="s">
        <v>194</v>
      </c>
      <c r="P114" s="21" t="s">
        <v>1512</v>
      </c>
      <c r="Q114" s="21" t="s">
        <v>1513</v>
      </c>
      <c r="R114" s="46">
        <v>1400</v>
      </c>
      <c r="S114" s="23"/>
      <c r="T114" s="19"/>
      <c r="U114" s="36"/>
      <c r="V114" s="36"/>
      <c r="W114" s="36"/>
    </row>
    <row r="115" spans="1:23" ht="38.25" hidden="1" thickBot="1" x14ac:dyDescent="0.25">
      <c r="A115" s="617"/>
      <c r="B115" s="619"/>
      <c r="C115" s="63" t="s">
        <v>129</v>
      </c>
      <c r="D115" s="63" t="s">
        <v>1514</v>
      </c>
      <c r="E115" s="63" t="s">
        <v>1515</v>
      </c>
      <c r="F115" s="65">
        <v>700</v>
      </c>
      <c r="G115" s="617"/>
      <c r="H115" s="619"/>
      <c r="I115" s="74" t="s">
        <v>129</v>
      </c>
      <c r="J115" s="74" t="s">
        <v>1514</v>
      </c>
      <c r="K115" s="74" t="s">
        <v>1515</v>
      </c>
      <c r="L115" s="137">
        <v>950</v>
      </c>
      <c r="M115" s="503"/>
      <c r="N115" s="524"/>
      <c r="O115" s="98" t="s">
        <v>129</v>
      </c>
      <c r="P115" s="21" t="s">
        <v>1514</v>
      </c>
      <c r="Q115" s="21" t="s">
        <v>1515</v>
      </c>
      <c r="R115" s="46">
        <v>950</v>
      </c>
      <c r="S115" s="23"/>
      <c r="T115" s="19"/>
      <c r="U115" s="36"/>
      <c r="V115" s="36"/>
      <c r="W115" s="36"/>
    </row>
    <row r="116" spans="1:23" ht="57" hidden="1" thickBot="1" x14ac:dyDescent="0.25">
      <c r="A116" s="63">
        <v>5</v>
      </c>
      <c r="B116" s="64" t="s">
        <v>948</v>
      </c>
      <c r="C116" s="63" t="s">
        <v>129</v>
      </c>
      <c r="D116" s="63" t="s">
        <v>1160</v>
      </c>
      <c r="E116" s="63" t="s">
        <v>1517</v>
      </c>
      <c r="F116" s="65">
        <v>710</v>
      </c>
      <c r="G116" s="68">
        <v>8</v>
      </c>
      <c r="H116" s="83" t="s">
        <v>1516</v>
      </c>
      <c r="I116" s="74" t="s">
        <v>129</v>
      </c>
      <c r="J116" s="74" t="s">
        <v>496</v>
      </c>
      <c r="K116" s="74" t="s">
        <v>1517</v>
      </c>
      <c r="L116" s="137">
        <v>950</v>
      </c>
      <c r="M116" s="73" t="s">
        <v>4428</v>
      </c>
      <c r="N116" s="21" t="s">
        <v>1516</v>
      </c>
      <c r="O116" s="98" t="s">
        <v>129</v>
      </c>
      <c r="P116" s="21" t="s">
        <v>496</v>
      </c>
      <c r="Q116" s="21" t="s">
        <v>1517</v>
      </c>
      <c r="R116" s="46">
        <v>950</v>
      </c>
      <c r="S116" s="23"/>
      <c r="T116" s="19"/>
      <c r="U116" s="36"/>
      <c r="V116" s="36"/>
      <c r="W116" s="36"/>
    </row>
    <row r="117" spans="1:23" ht="57" hidden="1" thickBot="1" x14ac:dyDescent="0.25">
      <c r="A117" s="63">
        <v>6</v>
      </c>
      <c r="B117" s="64" t="s">
        <v>1518</v>
      </c>
      <c r="C117" s="63" t="s">
        <v>88</v>
      </c>
      <c r="D117" s="63" t="s">
        <v>5644</v>
      </c>
      <c r="E117" s="63" t="s">
        <v>1520</v>
      </c>
      <c r="F117" s="65">
        <v>460</v>
      </c>
      <c r="G117" s="68">
        <v>9</v>
      </c>
      <c r="H117" s="83" t="s">
        <v>1518</v>
      </c>
      <c r="I117" s="74" t="s">
        <v>88</v>
      </c>
      <c r="J117" s="74" t="s">
        <v>1519</v>
      </c>
      <c r="K117" s="74" t="s">
        <v>1520</v>
      </c>
      <c r="L117" s="137">
        <v>580</v>
      </c>
      <c r="M117" s="73" t="s">
        <v>4429</v>
      </c>
      <c r="N117" s="21" t="s">
        <v>1518</v>
      </c>
      <c r="O117" s="98" t="s">
        <v>88</v>
      </c>
      <c r="P117" s="21" t="s">
        <v>1519</v>
      </c>
      <c r="Q117" s="21" t="s">
        <v>1520</v>
      </c>
      <c r="R117" s="46">
        <v>580</v>
      </c>
      <c r="S117" s="23" t="s">
        <v>1596</v>
      </c>
      <c r="T117" s="19"/>
      <c r="U117" s="36"/>
      <c r="V117" s="36"/>
      <c r="W117" s="36"/>
    </row>
    <row r="118" spans="1:23" ht="38.25" hidden="1" thickBot="1" x14ac:dyDescent="0.25">
      <c r="A118" s="616">
        <v>7</v>
      </c>
      <c r="B118" s="618" t="s">
        <v>5634</v>
      </c>
      <c r="C118" s="63" t="s">
        <v>105</v>
      </c>
      <c r="D118" s="63" t="s">
        <v>1160</v>
      </c>
      <c r="E118" s="63" t="s">
        <v>1522</v>
      </c>
      <c r="F118" s="65">
        <v>510</v>
      </c>
      <c r="G118" s="616">
        <v>10</v>
      </c>
      <c r="H118" s="618" t="s">
        <v>5634</v>
      </c>
      <c r="I118" s="74" t="s">
        <v>105</v>
      </c>
      <c r="J118" s="74" t="s">
        <v>496</v>
      </c>
      <c r="K118" s="74" t="s">
        <v>1522</v>
      </c>
      <c r="L118" s="137">
        <v>620</v>
      </c>
      <c r="M118" s="503" t="s">
        <v>5899</v>
      </c>
      <c r="N118" s="524" t="s">
        <v>1521</v>
      </c>
      <c r="O118" s="98" t="s">
        <v>105</v>
      </c>
      <c r="P118" s="21" t="s">
        <v>496</v>
      </c>
      <c r="Q118" s="21" t="s">
        <v>1522</v>
      </c>
      <c r="R118" s="46">
        <v>620</v>
      </c>
      <c r="S118" s="23"/>
      <c r="T118" s="19"/>
      <c r="U118" s="36"/>
      <c r="V118" s="36"/>
      <c r="W118" s="36"/>
    </row>
    <row r="119" spans="1:23" ht="38.25" hidden="1" thickBot="1" x14ac:dyDescent="0.25">
      <c r="A119" s="621"/>
      <c r="B119" s="622"/>
      <c r="C119" s="63" t="s">
        <v>88</v>
      </c>
      <c r="D119" s="63" t="s">
        <v>5635</v>
      </c>
      <c r="E119" s="63" t="s">
        <v>1524</v>
      </c>
      <c r="F119" s="65">
        <v>470</v>
      </c>
      <c r="G119" s="621"/>
      <c r="H119" s="622"/>
      <c r="I119" s="74" t="s">
        <v>88</v>
      </c>
      <c r="J119" s="74" t="s">
        <v>5635</v>
      </c>
      <c r="K119" s="74" t="s">
        <v>1524</v>
      </c>
      <c r="L119" s="137">
        <v>580</v>
      </c>
      <c r="M119" s="503"/>
      <c r="N119" s="524"/>
      <c r="O119" s="98" t="s">
        <v>88</v>
      </c>
      <c r="P119" s="21" t="s">
        <v>1523</v>
      </c>
      <c r="Q119" s="21" t="s">
        <v>1524</v>
      </c>
      <c r="R119" s="46">
        <v>580</v>
      </c>
      <c r="S119" s="23"/>
      <c r="T119" s="19"/>
      <c r="U119" s="36"/>
      <c r="V119" s="36"/>
      <c r="W119" s="36"/>
    </row>
    <row r="120" spans="1:23" ht="38.25" hidden="1" thickBot="1" x14ac:dyDescent="0.25">
      <c r="A120" s="621"/>
      <c r="B120" s="622"/>
      <c r="C120" s="63" t="s">
        <v>86</v>
      </c>
      <c r="D120" s="611" t="s">
        <v>5636</v>
      </c>
      <c r="E120" s="623"/>
      <c r="F120" s="65">
        <v>400</v>
      </c>
      <c r="G120" s="617"/>
      <c r="H120" s="619"/>
      <c r="I120" s="74" t="s">
        <v>86</v>
      </c>
      <c r="J120" s="74" t="s">
        <v>1524</v>
      </c>
      <c r="K120" s="74" t="s">
        <v>473</v>
      </c>
      <c r="L120" s="137">
        <v>510</v>
      </c>
      <c r="M120" s="503"/>
      <c r="N120" s="524"/>
      <c r="O120" s="98" t="s">
        <v>86</v>
      </c>
      <c r="P120" s="21" t="s">
        <v>1524</v>
      </c>
      <c r="Q120" s="21" t="s">
        <v>473</v>
      </c>
      <c r="R120" s="46">
        <v>510</v>
      </c>
      <c r="S120" s="23"/>
      <c r="T120" s="19"/>
      <c r="U120" s="36"/>
      <c r="V120" s="36"/>
      <c r="W120" s="36"/>
    </row>
    <row r="121" spans="1:23" ht="39" hidden="1" thickBot="1" x14ac:dyDescent="0.25">
      <c r="A121" s="63">
        <v>8</v>
      </c>
      <c r="B121" s="64" t="s">
        <v>5637</v>
      </c>
      <c r="C121" s="63" t="s">
        <v>194</v>
      </c>
      <c r="D121" s="624" t="s">
        <v>1526</v>
      </c>
      <c r="E121" s="625"/>
      <c r="F121" s="65">
        <v>1</v>
      </c>
      <c r="G121" s="68">
        <v>11</v>
      </c>
      <c r="H121" s="83" t="s">
        <v>1525</v>
      </c>
      <c r="I121" s="74" t="s">
        <v>194</v>
      </c>
      <c r="J121" s="624" t="s">
        <v>1526</v>
      </c>
      <c r="K121" s="625"/>
      <c r="L121" s="137">
        <v>1.3</v>
      </c>
      <c r="M121" s="73" t="s">
        <v>4430</v>
      </c>
      <c r="N121" s="21" t="s">
        <v>1525</v>
      </c>
      <c r="O121" s="98" t="s">
        <v>194</v>
      </c>
      <c r="P121" s="523" t="s">
        <v>1526</v>
      </c>
      <c r="Q121" s="523"/>
      <c r="R121" s="46">
        <v>1300</v>
      </c>
      <c r="S121" s="23"/>
      <c r="T121" s="19"/>
      <c r="U121" s="36"/>
      <c r="V121" s="36"/>
      <c r="W121" s="36"/>
    </row>
    <row r="122" spans="1:23" ht="39" hidden="1" thickBot="1" x14ac:dyDescent="0.25">
      <c r="A122" s="63">
        <v>9</v>
      </c>
      <c r="B122" s="64" t="s">
        <v>5638</v>
      </c>
      <c r="C122" s="63" t="s">
        <v>129</v>
      </c>
      <c r="D122" s="63" t="s">
        <v>5639</v>
      </c>
      <c r="E122" s="63" t="s">
        <v>1529</v>
      </c>
      <c r="F122" s="65">
        <v>900</v>
      </c>
      <c r="G122" s="68">
        <v>12</v>
      </c>
      <c r="H122" s="83" t="s">
        <v>1527</v>
      </c>
      <c r="I122" s="74" t="s">
        <v>129</v>
      </c>
      <c r="J122" s="74" t="s">
        <v>1528</v>
      </c>
      <c r="K122" s="74" t="s">
        <v>1529</v>
      </c>
      <c r="L122" s="137">
        <v>1.2</v>
      </c>
      <c r="M122" s="73" t="s">
        <v>4431</v>
      </c>
      <c r="N122" s="21" t="s">
        <v>1527</v>
      </c>
      <c r="O122" s="98" t="s">
        <v>129</v>
      </c>
      <c r="P122" s="21" t="s">
        <v>1528</v>
      </c>
      <c r="Q122" s="21" t="s">
        <v>1529</v>
      </c>
      <c r="R122" s="46">
        <v>1200</v>
      </c>
      <c r="S122" s="23"/>
      <c r="T122" s="19"/>
      <c r="U122" s="36"/>
      <c r="V122" s="36"/>
      <c r="W122" s="36"/>
    </row>
    <row r="123" spans="1:23" ht="26.25" hidden="1" thickBot="1" x14ac:dyDescent="0.25">
      <c r="A123" s="63">
        <v>10</v>
      </c>
      <c r="B123" s="64" t="s">
        <v>1530</v>
      </c>
      <c r="C123" s="63" t="s">
        <v>555</v>
      </c>
      <c r="D123" s="611" t="s">
        <v>1531</v>
      </c>
      <c r="E123" s="623"/>
      <c r="F123" s="65">
        <v>4</v>
      </c>
      <c r="G123" s="68">
        <v>13</v>
      </c>
      <c r="H123" s="83" t="s">
        <v>1530</v>
      </c>
      <c r="I123" s="74" t="s">
        <v>555</v>
      </c>
      <c r="J123" s="624" t="s">
        <v>1531</v>
      </c>
      <c r="K123" s="625"/>
      <c r="L123" s="137">
        <v>4.8</v>
      </c>
      <c r="M123" s="73" t="s">
        <v>4432</v>
      </c>
      <c r="N123" s="21" t="s">
        <v>1530</v>
      </c>
      <c r="O123" s="98" t="s">
        <v>555</v>
      </c>
      <c r="P123" s="523" t="s">
        <v>1531</v>
      </c>
      <c r="Q123" s="523"/>
      <c r="R123" s="46">
        <v>4800</v>
      </c>
      <c r="S123" s="23"/>
      <c r="T123" s="19"/>
      <c r="U123" s="36"/>
      <c r="V123" s="36"/>
      <c r="W123" s="36"/>
    </row>
    <row r="124" spans="1:23" ht="51.75" hidden="1" thickBot="1" x14ac:dyDescent="0.25">
      <c r="A124" s="616">
        <v>11</v>
      </c>
      <c r="B124" s="618" t="s">
        <v>5645</v>
      </c>
      <c r="C124" s="63" t="s">
        <v>129</v>
      </c>
      <c r="D124" s="63" t="s">
        <v>5646</v>
      </c>
      <c r="E124" s="63" t="s">
        <v>1533</v>
      </c>
      <c r="F124" s="65">
        <v>2.7</v>
      </c>
      <c r="G124" s="68">
        <v>14</v>
      </c>
      <c r="H124" s="83" t="s">
        <v>5658</v>
      </c>
      <c r="I124" s="74" t="s">
        <v>129</v>
      </c>
      <c r="J124" s="74" t="s">
        <v>501</v>
      </c>
      <c r="K124" s="74" t="s">
        <v>1533</v>
      </c>
      <c r="L124" s="137">
        <v>3.2</v>
      </c>
      <c r="M124" s="73" t="s">
        <v>4433</v>
      </c>
      <c r="N124" s="19" t="s">
        <v>1532</v>
      </c>
      <c r="O124" s="98" t="s">
        <v>129</v>
      </c>
      <c r="P124" s="21" t="s">
        <v>501</v>
      </c>
      <c r="Q124" s="21" t="s">
        <v>1533</v>
      </c>
      <c r="R124" s="46">
        <v>3200</v>
      </c>
      <c r="S124" s="23"/>
      <c r="T124" s="19"/>
      <c r="U124" s="36"/>
      <c r="V124" s="36"/>
      <c r="W124" s="36"/>
    </row>
    <row r="125" spans="1:23" ht="51.75" hidden="1" thickBot="1" x14ac:dyDescent="0.25">
      <c r="A125" s="621"/>
      <c r="B125" s="622"/>
      <c r="C125" s="63" t="s">
        <v>194</v>
      </c>
      <c r="D125" s="63" t="s">
        <v>1533</v>
      </c>
      <c r="E125" s="63" t="s">
        <v>5647</v>
      </c>
      <c r="F125" s="65">
        <v>3.5</v>
      </c>
      <c r="G125" s="68">
        <v>15</v>
      </c>
      <c r="H125" s="83" t="s">
        <v>5659</v>
      </c>
      <c r="I125" s="74" t="s">
        <v>194</v>
      </c>
      <c r="J125" s="74" t="s">
        <v>1533</v>
      </c>
      <c r="K125" s="74" t="s">
        <v>501</v>
      </c>
      <c r="L125" s="137">
        <v>4</v>
      </c>
      <c r="M125" s="73" t="s">
        <v>4434</v>
      </c>
      <c r="N125" s="19" t="s">
        <v>1534</v>
      </c>
      <c r="O125" s="98" t="s">
        <v>194</v>
      </c>
      <c r="P125" s="21" t="s">
        <v>1533</v>
      </c>
      <c r="Q125" s="21" t="s">
        <v>501</v>
      </c>
      <c r="R125" s="46">
        <v>4000</v>
      </c>
      <c r="S125" s="23"/>
      <c r="T125" s="19"/>
      <c r="U125" s="36"/>
      <c r="V125" s="36"/>
      <c r="W125" s="36"/>
    </row>
    <row r="126" spans="1:23" ht="39" hidden="1" thickBot="1" x14ac:dyDescent="0.25">
      <c r="A126" s="616">
        <v>12</v>
      </c>
      <c r="B126" s="618" t="s">
        <v>1160</v>
      </c>
      <c r="C126" s="63" t="s">
        <v>555</v>
      </c>
      <c r="D126" s="63" t="s">
        <v>5648</v>
      </c>
      <c r="E126" s="63" t="s">
        <v>1497</v>
      </c>
      <c r="F126" s="65">
        <v>2.5</v>
      </c>
      <c r="G126" s="616">
        <v>16</v>
      </c>
      <c r="H126" s="618" t="s">
        <v>496</v>
      </c>
      <c r="I126" s="74" t="s">
        <v>555</v>
      </c>
      <c r="J126" s="74" t="s">
        <v>5648</v>
      </c>
      <c r="K126" s="74" t="s">
        <v>1497</v>
      </c>
      <c r="L126" s="137">
        <v>3.5</v>
      </c>
      <c r="M126" s="503" t="s">
        <v>4435</v>
      </c>
      <c r="N126" s="524" t="s">
        <v>496</v>
      </c>
      <c r="O126" s="98" t="s">
        <v>555</v>
      </c>
      <c r="P126" s="21" t="s">
        <v>1535</v>
      </c>
      <c r="Q126" s="21" t="s">
        <v>1536</v>
      </c>
      <c r="R126" s="46">
        <v>3500</v>
      </c>
      <c r="S126" s="23"/>
      <c r="T126" s="19"/>
      <c r="U126" s="36"/>
      <c r="V126" s="36"/>
      <c r="W126" s="36"/>
    </row>
    <row r="127" spans="1:23" ht="39" hidden="1" thickBot="1" x14ac:dyDescent="0.25">
      <c r="A127" s="621"/>
      <c r="B127" s="622"/>
      <c r="C127" s="63" t="s">
        <v>555</v>
      </c>
      <c r="D127" s="63" t="s">
        <v>5649</v>
      </c>
      <c r="E127" s="63" t="s">
        <v>1565</v>
      </c>
      <c r="F127" s="65">
        <v>3</v>
      </c>
      <c r="G127" s="621"/>
      <c r="H127" s="622"/>
      <c r="I127" s="74" t="s">
        <v>555</v>
      </c>
      <c r="J127" s="74" t="s">
        <v>5649</v>
      </c>
      <c r="K127" s="74" t="s">
        <v>156</v>
      </c>
      <c r="L127" s="137">
        <v>3.8</v>
      </c>
      <c r="M127" s="503"/>
      <c r="N127" s="524"/>
      <c r="O127" s="98" t="s">
        <v>555</v>
      </c>
      <c r="P127" s="21" t="s">
        <v>1537</v>
      </c>
      <c r="Q127" s="21" t="s">
        <v>156</v>
      </c>
      <c r="R127" s="46">
        <v>3800</v>
      </c>
      <c r="S127" s="23"/>
      <c r="T127" s="19"/>
      <c r="U127" s="36"/>
      <c r="V127" s="36"/>
      <c r="W127" s="36"/>
    </row>
    <row r="128" spans="1:23" ht="39" hidden="1" thickBot="1" x14ac:dyDescent="0.25">
      <c r="A128" s="621"/>
      <c r="B128" s="622"/>
      <c r="C128" s="63" t="s">
        <v>194</v>
      </c>
      <c r="D128" s="63" t="s">
        <v>5650</v>
      </c>
      <c r="E128" s="63" t="s">
        <v>1539</v>
      </c>
      <c r="F128" s="65">
        <v>2</v>
      </c>
      <c r="G128" s="621"/>
      <c r="H128" s="622"/>
      <c r="I128" s="74" t="s">
        <v>194</v>
      </c>
      <c r="J128" s="74" t="s">
        <v>1538</v>
      </c>
      <c r="K128" s="74" t="s">
        <v>1539</v>
      </c>
      <c r="L128" s="137">
        <v>3</v>
      </c>
      <c r="M128" s="503"/>
      <c r="N128" s="524"/>
      <c r="O128" s="98" t="s">
        <v>194</v>
      </c>
      <c r="P128" s="21" t="s">
        <v>1538</v>
      </c>
      <c r="Q128" s="21" t="s">
        <v>1539</v>
      </c>
      <c r="R128" s="46">
        <v>3000</v>
      </c>
      <c r="S128" s="23"/>
      <c r="T128" s="19"/>
      <c r="U128" s="36"/>
      <c r="V128" s="36"/>
      <c r="W128" s="36"/>
    </row>
    <row r="129" spans="1:23" ht="38.25" hidden="1" thickBot="1" x14ac:dyDescent="0.25">
      <c r="A129" s="621"/>
      <c r="B129" s="622"/>
      <c r="C129" s="63" t="s">
        <v>129</v>
      </c>
      <c r="D129" s="63" t="s">
        <v>1497</v>
      </c>
      <c r="E129" s="63" t="s">
        <v>1540</v>
      </c>
      <c r="F129" s="65">
        <v>1.5</v>
      </c>
      <c r="G129" s="621"/>
      <c r="H129" s="622"/>
      <c r="I129" s="74" t="s">
        <v>129</v>
      </c>
      <c r="J129" s="74" t="s">
        <v>1497</v>
      </c>
      <c r="K129" s="74" t="s">
        <v>1540</v>
      </c>
      <c r="L129" s="137">
        <v>2.8</v>
      </c>
      <c r="M129" s="503"/>
      <c r="N129" s="524"/>
      <c r="O129" s="98" t="s">
        <v>129</v>
      </c>
      <c r="P129" s="21" t="s">
        <v>1497</v>
      </c>
      <c r="Q129" s="21" t="s">
        <v>1540</v>
      </c>
      <c r="R129" s="46">
        <v>2800</v>
      </c>
      <c r="S129" s="23"/>
      <c r="T129" s="19"/>
      <c r="U129" s="36"/>
      <c r="V129" s="36"/>
      <c r="W129" s="36"/>
    </row>
    <row r="130" spans="1:23" ht="26.45" hidden="1" customHeight="1" thickBot="1" x14ac:dyDescent="0.25">
      <c r="A130" s="621"/>
      <c r="B130" s="622"/>
      <c r="C130" s="63" t="s">
        <v>105</v>
      </c>
      <c r="D130" s="611" t="s">
        <v>1541</v>
      </c>
      <c r="E130" s="623"/>
      <c r="F130" s="65">
        <v>1.3</v>
      </c>
      <c r="G130" s="617"/>
      <c r="H130" s="619"/>
      <c r="I130" s="74" t="s">
        <v>105</v>
      </c>
      <c r="J130" s="624" t="s">
        <v>1541</v>
      </c>
      <c r="K130" s="625"/>
      <c r="L130" s="137">
        <v>2.1</v>
      </c>
      <c r="M130" s="503"/>
      <c r="N130" s="524"/>
      <c r="O130" s="98" t="s">
        <v>105</v>
      </c>
      <c r="P130" s="523" t="s">
        <v>1541</v>
      </c>
      <c r="Q130" s="523"/>
      <c r="R130" s="46">
        <v>2100</v>
      </c>
      <c r="S130" s="23"/>
      <c r="T130" s="19"/>
      <c r="U130" s="36"/>
      <c r="V130" s="36"/>
      <c r="W130" s="36"/>
    </row>
    <row r="131" spans="1:23" ht="38.25" hidden="1" thickBot="1" x14ac:dyDescent="0.25">
      <c r="A131" s="616">
        <v>13</v>
      </c>
      <c r="B131" s="618" t="s">
        <v>123</v>
      </c>
      <c r="C131" s="63" t="s">
        <v>88</v>
      </c>
      <c r="D131" s="63" t="s">
        <v>1160</v>
      </c>
      <c r="E131" s="63" t="s">
        <v>1542</v>
      </c>
      <c r="F131" s="65">
        <v>1200</v>
      </c>
      <c r="G131" s="616">
        <v>17</v>
      </c>
      <c r="H131" s="618" t="s">
        <v>473</v>
      </c>
      <c r="I131" s="74" t="s">
        <v>88</v>
      </c>
      <c r="J131" s="74" t="s">
        <v>496</v>
      </c>
      <c r="K131" s="74" t="s">
        <v>1542</v>
      </c>
      <c r="L131" s="137">
        <v>1.8</v>
      </c>
      <c r="M131" s="503" t="s">
        <v>4436</v>
      </c>
      <c r="N131" s="524" t="s">
        <v>473</v>
      </c>
      <c r="O131" s="98" t="s">
        <v>88</v>
      </c>
      <c r="P131" s="21" t="s">
        <v>496</v>
      </c>
      <c r="Q131" s="21" t="s">
        <v>1542</v>
      </c>
      <c r="R131" s="46">
        <v>1800</v>
      </c>
      <c r="S131" s="23"/>
      <c r="T131" s="19"/>
      <c r="U131" s="36"/>
      <c r="V131" s="36"/>
      <c r="W131" s="36"/>
    </row>
    <row r="132" spans="1:23" ht="51.75" hidden="1" thickBot="1" x14ac:dyDescent="0.25">
      <c r="A132" s="621"/>
      <c r="B132" s="622"/>
      <c r="C132" s="63" t="s">
        <v>88</v>
      </c>
      <c r="D132" s="63" t="s">
        <v>5651</v>
      </c>
      <c r="E132" s="63" t="s">
        <v>1545</v>
      </c>
      <c r="F132" s="65">
        <v>600</v>
      </c>
      <c r="G132" s="621"/>
      <c r="H132" s="622"/>
      <c r="I132" s="74" t="s">
        <v>86</v>
      </c>
      <c r="J132" s="74" t="s">
        <v>5652</v>
      </c>
      <c r="K132" s="74" t="s">
        <v>1544</v>
      </c>
      <c r="L132" s="137">
        <v>1.3</v>
      </c>
      <c r="M132" s="503"/>
      <c r="N132" s="524"/>
      <c r="O132" s="98" t="s">
        <v>86</v>
      </c>
      <c r="P132" s="21" t="s">
        <v>1543</v>
      </c>
      <c r="Q132" s="21" t="s">
        <v>1544</v>
      </c>
      <c r="R132" s="46">
        <v>1300</v>
      </c>
      <c r="S132" s="23"/>
      <c r="T132" s="19"/>
      <c r="U132" s="36"/>
      <c r="V132" s="36"/>
      <c r="W132" s="36"/>
    </row>
    <row r="133" spans="1:23" ht="39" hidden="1" thickBot="1" x14ac:dyDescent="0.25">
      <c r="A133" s="617"/>
      <c r="B133" s="619"/>
      <c r="C133" s="69" t="s">
        <v>86</v>
      </c>
      <c r="D133" s="69" t="s">
        <v>5652</v>
      </c>
      <c r="E133" s="69" t="s">
        <v>5653</v>
      </c>
      <c r="F133" s="70">
        <v>550</v>
      </c>
      <c r="G133" s="617"/>
      <c r="H133" s="619"/>
      <c r="I133" s="74" t="s">
        <v>88</v>
      </c>
      <c r="J133" s="74" t="s">
        <v>507</v>
      </c>
      <c r="K133" s="74" t="s">
        <v>1545</v>
      </c>
      <c r="L133" s="137">
        <v>1</v>
      </c>
      <c r="M133" s="503"/>
      <c r="N133" s="524"/>
      <c r="O133" s="98" t="s">
        <v>88</v>
      </c>
      <c r="P133" s="21" t="s">
        <v>507</v>
      </c>
      <c r="Q133" s="21" t="s">
        <v>1545</v>
      </c>
      <c r="R133" s="46">
        <v>1000</v>
      </c>
      <c r="S133" s="23"/>
      <c r="T133" s="19"/>
      <c r="U133" s="36"/>
      <c r="V133" s="36"/>
      <c r="W133" s="36"/>
    </row>
    <row r="134" spans="1:23" ht="38.25" hidden="1" thickBot="1" x14ac:dyDescent="0.25">
      <c r="G134" s="70">
        <v>18</v>
      </c>
      <c r="H134" s="75" t="s">
        <v>1546</v>
      </c>
      <c r="I134" s="72" t="s">
        <v>90</v>
      </c>
      <c r="J134" s="72" t="s">
        <v>507</v>
      </c>
      <c r="K134" s="72" t="s">
        <v>1547</v>
      </c>
      <c r="L134" s="80">
        <v>450</v>
      </c>
      <c r="M134" s="73" t="s">
        <v>4437</v>
      </c>
      <c r="N134" s="21" t="s">
        <v>1546</v>
      </c>
      <c r="O134" s="98" t="s">
        <v>90</v>
      </c>
      <c r="P134" s="21" t="s">
        <v>507</v>
      </c>
      <c r="Q134" s="21" t="s">
        <v>1547</v>
      </c>
      <c r="R134" s="46">
        <v>450</v>
      </c>
      <c r="S134" s="23"/>
      <c r="T134" s="19"/>
      <c r="U134" s="36"/>
      <c r="V134" s="36"/>
      <c r="W134" s="36"/>
    </row>
    <row r="135" spans="1:23" ht="38.25" hidden="1" thickBot="1" x14ac:dyDescent="0.25">
      <c r="G135" s="68">
        <v>19</v>
      </c>
      <c r="H135" s="83" t="s">
        <v>1548</v>
      </c>
      <c r="I135" s="74" t="s">
        <v>90</v>
      </c>
      <c r="J135" s="74" t="s">
        <v>5663</v>
      </c>
      <c r="K135" s="74" t="s">
        <v>1550</v>
      </c>
      <c r="L135" s="137">
        <v>450</v>
      </c>
      <c r="M135" s="73" t="s">
        <v>4438</v>
      </c>
      <c r="N135" s="21" t="s">
        <v>1548</v>
      </c>
      <c r="O135" s="98" t="s">
        <v>90</v>
      </c>
      <c r="P135" s="21" t="s">
        <v>1549</v>
      </c>
      <c r="Q135" s="21" t="s">
        <v>1550</v>
      </c>
      <c r="R135" s="46">
        <v>450</v>
      </c>
      <c r="S135" s="23"/>
      <c r="T135" s="19"/>
      <c r="U135" s="36"/>
      <c r="V135" s="36"/>
      <c r="W135" s="36"/>
    </row>
    <row r="136" spans="1:23" ht="51.75" hidden="1" thickBot="1" x14ac:dyDescent="0.25">
      <c r="A136" s="616">
        <v>1</v>
      </c>
      <c r="B136" s="618" t="s">
        <v>5664</v>
      </c>
      <c r="C136" s="69" t="s">
        <v>129</v>
      </c>
      <c r="D136" s="69" t="s">
        <v>1552</v>
      </c>
      <c r="E136" s="69" t="s">
        <v>1553</v>
      </c>
      <c r="F136" s="70">
        <v>500</v>
      </c>
      <c r="G136" s="616">
        <v>1</v>
      </c>
      <c r="H136" s="618" t="s">
        <v>473</v>
      </c>
      <c r="I136" s="72" t="s">
        <v>129</v>
      </c>
      <c r="J136" s="72" t="s">
        <v>1552</v>
      </c>
      <c r="K136" s="72" t="s">
        <v>1553</v>
      </c>
      <c r="L136" s="80">
        <v>1.1000000000000001</v>
      </c>
      <c r="M136" s="503" t="s">
        <v>5900</v>
      </c>
      <c r="N136" s="524" t="s">
        <v>473</v>
      </c>
      <c r="O136" s="98" t="s">
        <v>129</v>
      </c>
      <c r="P136" s="21" t="s">
        <v>1552</v>
      </c>
      <c r="Q136" s="21" t="s">
        <v>1553</v>
      </c>
      <c r="R136" s="46">
        <v>1100</v>
      </c>
      <c r="S136" s="51" t="s">
        <v>1571</v>
      </c>
      <c r="T136" s="36"/>
      <c r="U136" s="36"/>
      <c r="V136" s="36"/>
      <c r="W136" s="36"/>
    </row>
    <row r="137" spans="1:23" ht="38.25" hidden="1" thickBot="1" x14ac:dyDescent="0.25">
      <c r="A137" s="617"/>
      <c r="B137" s="619"/>
      <c r="C137" s="71" t="s">
        <v>194</v>
      </c>
      <c r="D137" s="71" t="s">
        <v>1553</v>
      </c>
      <c r="E137" s="71" t="s">
        <v>1554</v>
      </c>
      <c r="F137" s="68">
        <v>1000</v>
      </c>
      <c r="G137" s="617"/>
      <c r="H137" s="619"/>
      <c r="I137" s="74" t="s">
        <v>194</v>
      </c>
      <c r="J137" s="74" t="s">
        <v>1553</v>
      </c>
      <c r="K137" s="74" t="s">
        <v>1554</v>
      </c>
      <c r="L137" s="137">
        <v>1.4</v>
      </c>
      <c r="M137" s="503"/>
      <c r="N137" s="524"/>
      <c r="O137" s="98" t="s">
        <v>194</v>
      </c>
      <c r="P137" s="21" t="s">
        <v>1553</v>
      </c>
      <c r="Q137" s="21" t="s">
        <v>1554</v>
      </c>
      <c r="R137" s="46">
        <v>1400</v>
      </c>
      <c r="S137" s="51"/>
      <c r="T137" s="36"/>
      <c r="U137" s="36"/>
      <c r="V137" s="36"/>
      <c r="W137" s="36"/>
    </row>
    <row r="138" spans="1:23" ht="51.75" hidden="1" thickBot="1" x14ac:dyDescent="0.25">
      <c r="A138" s="616">
        <v>2</v>
      </c>
      <c r="B138" s="618" t="s">
        <v>5621</v>
      </c>
      <c r="C138" s="69" t="s">
        <v>88</v>
      </c>
      <c r="D138" s="69" t="s">
        <v>5622</v>
      </c>
      <c r="E138" s="69" t="s">
        <v>5623</v>
      </c>
      <c r="F138" s="70">
        <v>400</v>
      </c>
      <c r="G138" s="616">
        <v>2</v>
      </c>
      <c r="H138" s="618" t="s">
        <v>515</v>
      </c>
      <c r="I138" s="74" t="s">
        <v>88</v>
      </c>
      <c r="J138" s="74" t="s">
        <v>1555</v>
      </c>
      <c r="K138" s="74" t="s">
        <v>1556</v>
      </c>
      <c r="L138" s="137">
        <v>700</v>
      </c>
      <c r="M138" s="503" t="s">
        <v>4439</v>
      </c>
      <c r="N138" s="524" t="s">
        <v>515</v>
      </c>
      <c r="O138" s="98" t="s">
        <v>88</v>
      </c>
      <c r="P138" s="21" t="s">
        <v>1555</v>
      </c>
      <c r="Q138" s="21" t="s">
        <v>1556</v>
      </c>
      <c r="R138" s="46">
        <v>700</v>
      </c>
      <c r="S138" s="51"/>
      <c r="T138" s="36"/>
      <c r="U138" s="36"/>
      <c r="V138" s="36"/>
      <c r="W138" s="36"/>
    </row>
    <row r="139" spans="1:23" ht="38.25" hidden="1" thickBot="1" x14ac:dyDescent="0.25">
      <c r="A139" s="617"/>
      <c r="B139" s="619"/>
      <c r="C139" s="71" t="s">
        <v>86</v>
      </c>
      <c r="D139" s="71" t="s">
        <v>5623</v>
      </c>
      <c r="E139" s="71" t="s">
        <v>1553</v>
      </c>
      <c r="F139" s="68">
        <v>350</v>
      </c>
      <c r="G139" s="617"/>
      <c r="H139" s="619"/>
      <c r="I139" s="74" t="s">
        <v>86</v>
      </c>
      <c r="J139" s="74" t="s">
        <v>1556</v>
      </c>
      <c r="K139" s="74" t="s">
        <v>1553</v>
      </c>
      <c r="L139" s="137">
        <v>500</v>
      </c>
      <c r="M139" s="503"/>
      <c r="N139" s="524"/>
      <c r="O139" s="98" t="s">
        <v>86</v>
      </c>
      <c r="P139" s="21" t="s">
        <v>1556</v>
      </c>
      <c r="Q139" s="21" t="s">
        <v>1553</v>
      </c>
      <c r="R139" s="46">
        <v>500</v>
      </c>
      <c r="S139" s="51"/>
      <c r="T139" s="36"/>
      <c r="U139" s="36"/>
      <c r="V139" s="36"/>
      <c r="W139" s="36"/>
    </row>
    <row r="140" spans="1:23" ht="90" hidden="1" thickBot="1" x14ac:dyDescent="0.25">
      <c r="G140" s="68">
        <v>3</v>
      </c>
      <c r="H140" s="83" t="s">
        <v>5573</v>
      </c>
      <c r="I140" s="74" t="s">
        <v>86</v>
      </c>
      <c r="J140" s="74" t="s">
        <v>1553</v>
      </c>
      <c r="K140" s="74" t="s">
        <v>1558</v>
      </c>
      <c r="L140" s="137">
        <v>450</v>
      </c>
      <c r="M140" s="73" t="s">
        <v>4440</v>
      </c>
      <c r="N140" s="21" t="s">
        <v>1557</v>
      </c>
      <c r="O140" s="98" t="s">
        <v>86</v>
      </c>
      <c r="P140" s="21" t="s">
        <v>1553</v>
      </c>
      <c r="Q140" s="21" t="s">
        <v>1558</v>
      </c>
      <c r="R140" s="46">
        <v>450</v>
      </c>
      <c r="S140" s="51"/>
      <c r="T140" s="36"/>
      <c r="U140" s="36"/>
      <c r="V140" s="36"/>
      <c r="W140" s="36"/>
    </row>
    <row r="141" spans="1:23" ht="57" hidden="1" thickBot="1" x14ac:dyDescent="0.25">
      <c r="A141" s="616">
        <v>3</v>
      </c>
      <c r="B141" s="618" t="s">
        <v>5631</v>
      </c>
      <c r="C141" s="69" t="s">
        <v>86</v>
      </c>
      <c r="D141" s="69" t="s">
        <v>1568</v>
      </c>
      <c r="E141" s="69" t="s">
        <v>5630</v>
      </c>
      <c r="F141" s="70">
        <v>350</v>
      </c>
      <c r="G141" s="616">
        <v>4</v>
      </c>
      <c r="H141" s="618" t="s">
        <v>517</v>
      </c>
      <c r="I141" s="74" t="s">
        <v>86</v>
      </c>
      <c r="J141" s="74" t="s">
        <v>1559</v>
      </c>
      <c r="K141" s="74" t="s">
        <v>5630</v>
      </c>
      <c r="L141" s="137">
        <v>430</v>
      </c>
      <c r="M141" s="503" t="s">
        <v>4441</v>
      </c>
      <c r="N141" s="524" t="s">
        <v>517</v>
      </c>
      <c r="O141" s="98" t="s">
        <v>86</v>
      </c>
      <c r="P141" s="21" t="s">
        <v>1559</v>
      </c>
      <c r="Q141" s="21" t="s">
        <v>1560</v>
      </c>
      <c r="R141" s="46">
        <v>430</v>
      </c>
      <c r="S141" s="51"/>
      <c r="T141" s="36"/>
      <c r="U141" s="36"/>
      <c r="V141" s="36"/>
      <c r="W141" s="36"/>
    </row>
    <row r="142" spans="1:23" ht="38.25" hidden="1" thickBot="1" x14ac:dyDescent="0.25">
      <c r="A142" s="617"/>
      <c r="B142" s="619"/>
      <c r="C142" s="71" t="s">
        <v>86</v>
      </c>
      <c r="D142" s="71" t="s">
        <v>1559</v>
      </c>
      <c r="E142" s="71" t="s">
        <v>5611</v>
      </c>
      <c r="F142" s="68">
        <v>350</v>
      </c>
      <c r="G142" s="617"/>
      <c r="H142" s="619"/>
      <c r="I142" s="74" t="s">
        <v>86</v>
      </c>
      <c r="J142" s="74" t="s">
        <v>1559</v>
      </c>
      <c r="K142" s="74" t="s">
        <v>5611</v>
      </c>
      <c r="L142" s="137">
        <v>430</v>
      </c>
      <c r="M142" s="503"/>
      <c r="N142" s="524"/>
      <c r="O142" s="98" t="s">
        <v>86</v>
      </c>
      <c r="P142" s="21" t="s">
        <v>1559</v>
      </c>
      <c r="Q142" s="21" t="s">
        <v>1561</v>
      </c>
      <c r="R142" s="46">
        <v>430</v>
      </c>
      <c r="S142" s="51"/>
      <c r="T142" s="36"/>
      <c r="U142" s="36"/>
      <c r="V142" s="36"/>
      <c r="W142" s="36"/>
    </row>
    <row r="143" spans="1:23" ht="64.5" hidden="1" thickBot="1" x14ac:dyDescent="0.25">
      <c r="A143" s="69">
        <v>4</v>
      </c>
      <c r="B143" s="101" t="s">
        <v>5566</v>
      </c>
      <c r="C143" s="69" t="s">
        <v>129</v>
      </c>
      <c r="D143" s="69" t="s">
        <v>1554</v>
      </c>
      <c r="E143" s="69" t="s">
        <v>1563</v>
      </c>
      <c r="F143" s="70">
        <v>500</v>
      </c>
      <c r="G143" s="68">
        <v>5</v>
      </c>
      <c r="H143" s="83" t="s">
        <v>1562</v>
      </c>
      <c r="I143" s="74" t="s">
        <v>129</v>
      </c>
      <c r="J143" s="74" t="s">
        <v>1554</v>
      </c>
      <c r="K143" s="74" t="s">
        <v>1563</v>
      </c>
      <c r="L143" s="137">
        <v>1</v>
      </c>
      <c r="M143" s="73" t="s">
        <v>4442</v>
      </c>
      <c r="N143" s="21" t="s">
        <v>1562</v>
      </c>
      <c r="O143" s="98" t="s">
        <v>129</v>
      </c>
      <c r="P143" s="21" t="s">
        <v>1554</v>
      </c>
      <c r="Q143" s="21" t="s">
        <v>1563</v>
      </c>
      <c r="R143" s="46">
        <v>1000</v>
      </c>
      <c r="S143" s="51"/>
      <c r="T143" s="36"/>
      <c r="U143" s="36"/>
      <c r="V143" s="36"/>
      <c r="W143" s="36"/>
    </row>
    <row r="144" spans="1:23" ht="51.75" hidden="1" thickBot="1" x14ac:dyDescent="0.25">
      <c r="A144" s="71">
        <v>5</v>
      </c>
      <c r="B144" s="102" t="s">
        <v>1564</v>
      </c>
      <c r="C144" s="71" t="s">
        <v>88</v>
      </c>
      <c r="D144" s="71" t="s">
        <v>1565</v>
      </c>
      <c r="E144" s="71" t="s">
        <v>1566</v>
      </c>
      <c r="F144" s="68">
        <v>400</v>
      </c>
      <c r="G144" s="68">
        <v>6</v>
      </c>
      <c r="H144" s="83" t="s">
        <v>1564</v>
      </c>
      <c r="I144" s="74" t="s">
        <v>88</v>
      </c>
      <c r="J144" s="74" t="s">
        <v>1565</v>
      </c>
      <c r="K144" s="74" t="s">
        <v>1566</v>
      </c>
      <c r="L144" s="137">
        <v>500</v>
      </c>
      <c r="M144" s="73" t="s">
        <v>4443</v>
      </c>
      <c r="N144" s="21" t="s">
        <v>1564</v>
      </c>
      <c r="O144" s="98" t="s">
        <v>88</v>
      </c>
      <c r="P144" s="21" t="s">
        <v>1565</v>
      </c>
      <c r="Q144" s="21" t="s">
        <v>1566</v>
      </c>
      <c r="R144" s="46">
        <v>500</v>
      </c>
      <c r="S144" s="51"/>
      <c r="T144" s="36"/>
      <c r="U144" s="36"/>
      <c r="V144" s="36"/>
      <c r="W144" s="36"/>
    </row>
    <row r="145" spans="7:23" ht="39" hidden="1" thickBot="1" x14ac:dyDescent="0.25">
      <c r="G145" s="70">
        <v>7</v>
      </c>
      <c r="H145" s="75" t="s">
        <v>1567</v>
      </c>
      <c r="I145" s="72" t="s">
        <v>86</v>
      </c>
      <c r="J145" s="72" t="s">
        <v>1568</v>
      </c>
      <c r="K145" s="72" t="s">
        <v>1559</v>
      </c>
      <c r="L145" s="80">
        <v>430</v>
      </c>
      <c r="M145" s="73" t="s">
        <v>4444</v>
      </c>
      <c r="N145" s="21" t="s">
        <v>1567</v>
      </c>
      <c r="O145" s="98" t="s">
        <v>86</v>
      </c>
      <c r="P145" s="21" t="s">
        <v>1568</v>
      </c>
      <c r="Q145" s="21" t="s">
        <v>1559</v>
      </c>
      <c r="R145" s="46">
        <v>430</v>
      </c>
      <c r="S145" s="51"/>
      <c r="T145" s="36"/>
      <c r="U145" s="36"/>
      <c r="V145" s="36"/>
      <c r="W145" s="36"/>
    </row>
    <row r="146" spans="7:23" ht="64.5" hidden="1" thickBot="1" x14ac:dyDescent="0.25">
      <c r="G146" s="68">
        <v>8</v>
      </c>
      <c r="H146" s="83" t="s">
        <v>1569</v>
      </c>
      <c r="I146" s="74" t="s">
        <v>88</v>
      </c>
      <c r="J146" s="74" t="s">
        <v>1570</v>
      </c>
      <c r="K146" s="74" t="s">
        <v>1562</v>
      </c>
      <c r="L146" s="137">
        <v>500</v>
      </c>
      <c r="M146" s="73" t="s">
        <v>4445</v>
      </c>
      <c r="N146" s="21" t="s">
        <v>1569</v>
      </c>
      <c r="O146" s="98" t="s">
        <v>88</v>
      </c>
      <c r="P146" s="21" t="s">
        <v>1570</v>
      </c>
      <c r="Q146" s="21" t="s">
        <v>1562</v>
      </c>
      <c r="R146" s="46">
        <v>500</v>
      </c>
      <c r="S146" s="51"/>
      <c r="T146" s="36"/>
      <c r="U146" s="36"/>
      <c r="V146" s="36"/>
      <c r="W146" s="36"/>
    </row>
    <row r="147" spans="7:23" ht="37.5" hidden="1" x14ac:dyDescent="0.2">
      <c r="M147" s="73" t="s">
        <v>4446</v>
      </c>
      <c r="N147" s="91" t="s">
        <v>1572</v>
      </c>
      <c r="O147" s="98"/>
      <c r="P147" s="21"/>
      <c r="Q147" s="21"/>
      <c r="R147" s="46"/>
      <c r="S147" s="51" t="s">
        <v>440</v>
      </c>
      <c r="T147" s="36"/>
      <c r="U147" s="36"/>
      <c r="V147" s="36"/>
      <c r="W147" s="36"/>
    </row>
    <row r="148" spans="7:23" ht="37.5" hidden="1" x14ac:dyDescent="0.2">
      <c r="M148" s="73" t="s">
        <v>4446</v>
      </c>
      <c r="N148" s="91" t="s">
        <v>1573</v>
      </c>
      <c r="O148" s="98"/>
      <c r="P148" s="21"/>
      <c r="Q148" s="21"/>
      <c r="R148" s="46"/>
      <c r="S148" s="51" t="s">
        <v>440</v>
      </c>
      <c r="T148" s="36"/>
      <c r="U148" s="36"/>
      <c r="V148" s="36"/>
      <c r="W148" s="36"/>
    </row>
    <row r="149" spans="7:23" ht="37.5" hidden="1" x14ac:dyDescent="0.2">
      <c r="M149" s="73" t="s">
        <v>4447</v>
      </c>
      <c r="N149" s="91" t="s">
        <v>1574</v>
      </c>
      <c r="O149" s="98"/>
      <c r="P149" s="21"/>
      <c r="Q149" s="21"/>
      <c r="R149" s="46"/>
      <c r="S149" s="51" t="s">
        <v>440</v>
      </c>
      <c r="T149" s="36"/>
      <c r="U149" s="36"/>
      <c r="V149" s="36"/>
      <c r="W149" s="36"/>
    </row>
    <row r="150" spans="7:23" ht="37.5" hidden="1" x14ac:dyDescent="0.2">
      <c r="M150" s="73" t="s">
        <v>5901</v>
      </c>
      <c r="N150" s="91" t="s">
        <v>1575</v>
      </c>
      <c r="O150" s="98"/>
      <c r="P150" s="21"/>
      <c r="Q150" s="21"/>
      <c r="R150" s="46"/>
      <c r="S150" s="51" t="s">
        <v>440</v>
      </c>
      <c r="T150" s="36"/>
      <c r="U150" s="36"/>
      <c r="V150" s="36"/>
      <c r="W150" s="36"/>
    </row>
    <row r="151" spans="7:23" ht="37.5" hidden="1" x14ac:dyDescent="0.2">
      <c r="M151" s="73" t="s">
        <v>4448</v>
      </c>
      <c r="N151" s="30" t="s">
        <v>1576</v>
      </c>
      <c r="O151" s="98"/>
      <c r="P151" s="21"/>
      <c r="Q151" s="21"/>
      <c r="R151" s="46"/>
      <c r="S151" s="51" t="s">
        <v>440</v>
      </c>
      <c r="T151" s="36"/>
      <c r="U151" s="36"/>
      <c r="V151" s="36"/>
      <c r="W151" s="36"/>
    </row>
    <row r="152" spans="7:23" ht="37.5" hidden="1" x14ac:dyDescent="0.2">
      <c r="M152" s="73" t="s">
        <v>4449</v>
      </c>
      <c r="N152" s="91" t="s">
        <v>1577</v>
      </c>
      <c r="O152" s="98"/>
      <c r="P152" s="21"/>
      <c r="Q152" s="21"/>
      <c r="R152" s="46"/>
      <c r="S152" s="51" t="s">
        <v>440</v>
      </c>
      <c r="T152" s="36"/>
      <c r="U152" s="36"/>
      <c r="V152" s="36"/>
      <c r="W152" s="36"/>
    </row>
    <row r="153" spans="7:23" ht="75" hidden="1" x14ac:dyDescent="0.2">
      <c r="M153" s="73" t="s">
        <v>4450</v>
      </c>
      <c r="N153" s="30" t="s">
        <v>1589</v>
      </c>
      <c r="O153" s="98"/>
      <c r="P153" s="21"/>
      <c r="Q153" s="21"/>
      <c r="R153" s="46"/>
      <c r="S153" s="51" t="s">
        <v>440</v>
      </c>
      <c r="T153" s="36"/>
      <c r="U153" s="36"/>
      <c r="V153" s="36"/>
      <c r="W153" s="36"/>
    </row>
    <row r="154" spans="7:23" hidden="1" x14ac:dyDescent="0.2">
      <c r="M154" s="73" t="s">
        <v>4451</v>
      </c>
      <c r="N154" s="30" t="s">
        <v>1578</v>
      </c>
      <c r="O154" s="98"/>
      <c r="P154" s="21"/>
      <c r="Q154" s="21"/>
      <c r="R154" s="46"/>
      <c r="S154" s="51" t="s">
        <v>440</v>
      </c>
      <c r="T154" s="36"/>
      <c r="U154" s="36"/>
      <c r="V154" s="36"/>
      <c r="W154" s="36"/>
    </row>
    <row r="155" spans="7:23" ht="37.5" hidden="1" x14ac:dyDescent="0.2">
      <c r="M155" s="73" t="s">
        <v>4452</v>
      </c>
      <c r="N155" s="30" t="s">
        <v>1579</v>
      </c>
      <c r="O155" s="98"/>
      <c r="P155" s="21"/>
      <c r="Q155" s="21"/>
      <c r="R155" s="46"/>
      <c r="S155" s="51" t="s">
        <v>440</v>
      </c>
      <c r="T155" s="36"/>
      <c r="U155" s="36"/>
      <c r="V155" s="36"/>
      <c r="W155" s="36"/>
    </row>
    <row r="156" spans="7:23" hidden="1" x14ac:dyDescent="0.2">
      <c r="M156" s="73" t="s">
        <v>4453</v>
      </c>
      <c r="N156" s="30" t="s">
        <v>1580</v>
      </c>
      <c r="O156" s="98"/>
      <c r="P156" s="21"/>
      <c r="Q156" s="21"/>
      <c r="R156" s="46"/>
      <c r="S156" s="51" t="s">
        <v>440</v>
      </c>
      <c r="T156" s="36"/>
      <c r="U156" s="36"/>
      <c r="V156" s="36"/>
      <c r="W156" s="36"/>
    </row>
    <row r="157" spans="7:23" ht="56.25" hidden="1" x14ac:dyDescent="0.2">
      <c r="M157" s="73" t="s">
        <v>4454</v>
      </c>
      <c r="N157" s="30" t="s">
        <v>1590</v>
      </c>
      <c r="O157" s="98"/>
      <c r="P157" s="21"/>
      <c r="Q157" s="21"/>
      <c r="R157" s="46"/>
      <c r="S157" s="51" t="s">
        <v>440</v>
      </c>
      <c r="T157" s="36"/>
      <c r="U157" s="36"/>
      <c r="V157" s="36"/>
      <c r="W157" s="36"/>
    </row>
    <row r="158" spans="7:23" ht="37.5" hidden="1" x14ac:dyDescent="0.2">
      <c r="M158" s="73" t="s">
        <v>4455</v>
      </c>
      <c r="N158" s="30" t="s">
        <v>1591</v>
      </c>
      <c r="O158" s="98"/>
      <c r="P158" s="21"/>
      <c r="Q158" s="21"/>
      <c r="R158" s="46"/>
      <c r="S158" s="51" t="s">
        <v>440</v>
      </c>
      <c r="T158" s="36"/>
      <c r="U158" s="36"/>
      <c r="V158" s="36"/>
      <c r="W158" s="36"/>
    </row>
    <row r="159" spans="7:23" ht="56.25" hidden="1" x14ac:dyDescent="0.2">
      <c r="M159" s="73" t="s">
        <v>4456</v>
      </c>
      <c r="N159" s="30" t="s">
        <v>1592</v>
      </c>
      <c r="O159" s="98"/>
      <c r="P159" s="21"/>
      <c r="Q159" s="21"/>
      <c r="R159" s="46"/>
      <c r="S159" s="51" t="s">
        <v>440</v>
      </c>
      <c r="T159" s="36"/>
      <c r="U159" s="36"/>
      <c r="V159" s="36"/>
      <c r="W159" s="36"/>
    </row>
    <row r="160" spans="7:23" hidden="1" x14ac:dyDescent="0.2">
      <c r="M160" s="73" t="s">
        <v>5902</v>
      </c>
      <c r="N160" s="30" t="s">
        <v>1581</v>
      </c>
      <c r="O160" s="98"/>
      <c r="P160" s="21"/>
      <c r="Q160" s="21"/>
      <c r="R160" s="46"/>
      <c r="S160" s="51" t="s">
        <v>440</v>
      </c>
      <c r="T160" s="36"/>
      <c r="U160" s="36"/>
      <c r="V160" s="36"/>
      <c r="W160" s="36"/>
    </row>
    <row r="161" spans="1:23" ht="37.5" hidden="1" x14ac:dyDescent="0.2">
      <c r="M161" s="73" t="s">
        <v>4457</v>
      </c>
      <c r="N161" s="30" t="s">
        <v>1582</v>
      </c>
      <c r="O161" s="98"/>
      <c r="P161" s="21"/>
      <c r="Q161" s="21"/>
      <c r="R161" s="46"/>
      <c r="S161" s="51" t="s">
        <v>440</v>
      </c>
      <c r="T161" s="36"/>
      <c r="U161" s="36"/>
      <c r="V161" s="36"/>
      <c r="W161" s="36"/>
    </row>
    <row r="162" spans="1:23" ht="37.5" hidden="1" x14ac:dyDescent="0.2">
      <c r="M162" s="73" t="s">
        <v>4458</v>
      </c>
      <c r="N162" s="30" t="s">
        <v>1583</v>
      </c>
      <c r="O162" s="98"/>
      <c r="P162" s="21"/>
      <c r="Q162" s="21"/>
      <c r="R162" s="46"/>
      <c r="S162" s="51" t="s">
        <v>440</v>
      </c>
      <c r="T162" s="36"/>
      <c r="U162" s="36"/>
      <c r="V162" s="36"/>
      <c r="W162" s="36"/>
    </row>
    <row r="163" spans="1:23" ht="37.5" hidden="1" x14ac:dyDescent="0.2">
      <c r="M163" s="73" t="s">
        <v>4459</v>
      </c>
      <c r="N163" s="30" t="s">
        <v>1584</v>
      </c>
      <c r="O163" s="98"/>
      <c r="P163" s="21"/>
      <c r="Q163" s="21"/>
      <c r="R163" s="46"/>
      <c r="S163" s="51" t="s">
        <v>440</v>
      </c>
      <c r="T163" s="36"/>
      <c r="U163" s="36"/>
      <c r="V163" s="36"/>
      <c r="W163" s="36"/>
    </row>
    <row r="164" spans="1:23" ht="56.25" hidden="1" x14ac:dyDescent="0.2">
      <c r="M164" s="73" t="s">
        <v>4460</v>
      </c>
      <c r="N164" s="30" t="s">
        <v>1593</v>
      </c>
      <c r="O164" s="98"/>
      <c r="P164" s="21"/>
      <c r="Q164" s="21"/>
      <c r="R164" s="46"/>
      <c r="S164" s="51" t="s">
        <v>440</v>
      </c>
      <c r="T164" s="36"/>
      <c r="U164" s="36"/>
      <c r="V164" s="36"/>
      <c r="W164" s="36"/>
    </row>
    <row r="165" spans="1:23" ht="56.25" hidden="1" x14ac:dyDescent="0.2">
      <c r="M165" s="73" t="s">
        <v>4461</v>
      </c>
      <c r="N165" s="30" t="s">
        <v>1594</v>
      </c>
      <c r="O165" s="98"/>
      <c r="P165" s="21"/>
      <c r="Q165" s="21"/>
      <c r="R165" s="46"/>
      <c r="S165" s="51" t="s">
        <v>440</v>
      </c>
      <c r="T165" s="36"/>
      <c r="U165" s="36"/>
      <c r="V165" s="36"/>
      <c r="W165" s="36"/>
    </row>
    <row r="166" spans="1:23" ht="37.5" hidden="1" x14ac:dyDescent="0.2">
      <c r="M166" s="73" t="s">
        <v>4462</v>
      </c>
      <c r="N166" s="30" t="s">
        <v>1585</v>
      </c>
      <c r="O166" s="98"/>
      <c r="P166" s="21"/>
      <c r="Q166" s="21"/>
      <c r="R166" s="46"/>
      <c r="S166" s="51" t="s">
        <v>440</v>
      </c>
      <c r="T166" s="36"/>
      <c r="U166" s="36"/>
      <c r="V166" s="36"/>
      <c r="W166" s="36"/>
    </row>
    <row r="167" spans="1:23" hidden="1" x14ac:dyDescent="0.2">
      <c r="M167" s="73" t="s">
        <v>4463</v>
      </c>
      <c r="N167" s="30" t="s">
        <v>1586</v>
      </c>
      <c r="O167" s="98"/>
      <c r="P167" s="21"/>
      <c r="Q167" s="21"/>
      <c r="R167" s="46"/>
      <c r="S167" s="51" t="s">
        <v>440</v>
      </c>
      <c r="T167" s="36"/>
      <c r="U167" s="36"/>
      <c r="V167" s="36"/>
      <c r="W167" s="36"/>
    </row>
    <row r="168" spans="1:23" hidden="1" x14ac:dyDescent="0.2">
      <c r="M168" s="73" t="s">
        <v>4464</v>
      </c>
      <c r="N168" s="30" t="s">
        <v>1587</v>
      </c>
      <c r="O168" s="98"/>
      <c r="P168" s="21"/>
      <c r="Q168" s="21"/>
      <c r="R168" s="46"/>
      <c r="S168" s="51" t="s">
        <v>440</v>
      </c>
      <c r="T168" s="36"/>
      <c r="U168" s="36"/>
      <c r="V168" s="36"/>
      <c r="W168" s="36"/>
    </row>
    <row r="169" spans="1:23" ht="37.5" hidden="1" x14ac:dyDescent="0.2">
      <c r="M169" s="73" t="s">
        <v>4465</v>
      </c>
      <c r="N169" s="30" t="s">
        <v>1588</v>
      </c>
      <c r="O169" s="98"/>
      <c r="P169" s="21"/>
      <c r="Q169" s="21"/>
      <c r="R169" s="46"/>
      <c r="S169" s="51" t="s">
        <v>440</v>
      </c>
      <c r="T169" s="36"/>
      <c r="U169" s="36"/>
      <c r="V169" s="36"/>
      <c r="W169" s="36"/>
    </row>
    <row r="170" spans="1:23" ht="19.5" hidden="1" thickBot="1" x14ac:dyDescent="0.25">
      <c r="M170" s="39">
        <v>38</v>
      </c>
      <c r="N170" s="30" t="s">
        <v>47</v>
      </c>
      <c r="O170" s="30"/>
      <c r="P170" s="21"/>
      <c r="Q170" s="21"/>
      <c r="R170" s="90"/>
      <c r="S170" s="51"/>
      <c r="T170" s="36"/>
      <c r="U170" s="36"/>
      <c r="V170" s="36"/>
      <c r="W170" s="36"/>
    </row>
    <row r="171" spans="1:23" ht="38.25" hidden="1" thickBot="1" x14ac:dyDescent="0.25">
      <c r="A171" s="63">
        <v>1</v>
      </c>
      <c r="B171" s="64" t="s">
        <v>5665</v>
      </c>
      <c r="C171" s="63" t="s">
        <v>88</v>
      </c>
      <c r="D171" s="63" t="s">
        <v>3148</v>
      </c>
      <c r="E171" s="63" t="s">
        <v>5666</v>
      </c>
      <c r="F171" s="65">
        <v>450</v>
      </c>
      <c r="G171" s="70">
        <v>1</v>
      </c>
      <c r="H171" s="75" t="s">
        <v>1638</v>
      </c>
      <c r="I171" s="72" t="s">
        <v>88</v>
      </c>
      <c r="J171" s="72" t="s">
        <v>3148</v>
      </c>
      <c r="K171" s="72" t="s">
        <v>5666</v>
      </c>
      <c r="L171" s="80">
        <v>630</v>
      </c>
      <c r="M171" s="73" t="s">
        <v>4466</v>
      </c>
      <c r="N171" s="21" t="s">
        <v>1638</v>
      </c>
      <c r="O171" s="98" t="s">
        <v>88</v>
      </c>
      <c r="P171" s="21" t="s">
        <v>3148</v>
      </c>
      <c r="Q171" s="21" t="s">
        <v>3149</v>
      </c>
      <c r="R171" s="46">
        <v>630</v>
      </c>
      <c r="S171" s="51" t="s">
        <v>3161</v>
      </c>
      <c r="T171" s="36"/>
      <c r="U171" s="36"/>
      <c r="V171" s="36"/>
      <c r="W171" s="36"/>
    </row>
    <row r="172" spans="1:23" ht="39" hidden="1" thickBot="1" x14ac:dyDescent="0.25">
      <c r="A172" s="63">
        <v>2</v>
      </c>
      <c r="B172" s="64" t="s">
        <v>5667</v>
      </c>
      <c r="C172" s="63" t="s">
        <v>88</v>
      </c>
      <c r="D172" s="63" t="s">
        <v>3151</v>
      </c>
      <c r="E172" s="63" t="s">
        <v>3152</v>
      </c>
      <c r="F172" s="65">
        <v>500</v>
      </c>
      <c r="G172" s="68">
        <v>2</v>
      </c>
      <c r="H172" s="83" t="s">
        <v>3150</v>
      </c>
      <c r="I172" s="74" t="s">
        <v>88</v>
      </c>
      <c r="J172" s="74" t="s">
        <v>3151</v>
      </c>
      <c r="K172" s="74" t="s">
        <v>3152</v>
      </c>
      <c r="L172" s="137">
        <v>700</v>
      </c>
      <c r="M172" s="73" t="s">
        <v>4467</v>
      </c>
      <c r="N172" s="21" t="s">
        <v>3150</v>
      </c>
      <c r="O172" s="98" t="s">
        <v>88</v>
      </c>
      <c r="P172" s="21" t="s">
        <v>3151</v>
      </c>
      <c r="Q172" s="21" t="s">
        <v>3152</v>
      </c>
      <c r="R172" s="46">
        <v>700</v>
      </c>
      <c r="S172" s="51"/>
      <c r="T172" s="36"/>
      <c r="U172" s="36"/>
      <c r="V172" s="36"/>
      <c r="W172" s="36"/>
    </row>
    <row r="173" spans="1:23" ht="52.9" hidden="1" customHeight="1" thickBot="1" x14ac:dyDescent="0.25">
      <c r="A173" s="63">
        <v>3</v>
      </c>
      <c r="B173" s="64" t="s">
        <v>5668</v>
      </c>
      <c r="C173" s="63" t="s">
        <v>555</v>
      </c>
      <c r="D173" s="624" t="s">
        <v>5669</v>
      </c>
      <c r="E173" s="625"/>
      <c r="F173" s="65">
        <v>1.5</v>
      </c>
      <c r="G173" s="68">
        <v>3</v>
      </c>
      <c r="H173" s="83" t="s">
        <v>3153</v>
      </c>
      <c r="I173" s="74" t="s">
        <v>194</v>
      </c>
      <c r="J173" s="624" t="s">
        <v>5672</v>
      </c>
      <c r="K173" s="625"/>
      <c r="L173" s="137">
        <v>1.8</v>
      </c>
      <c r="M173" s="73" t="s">
        <v>4468</v>
      </c>
      <c r="N173" s="21" t="s">
        <v>3153</v>
      </c>
      <c r="O173" s="98" t="s">
        <v>194</v>
      </c>
      <c r="P173" s="523" t="s">
        <v>3154</v>
      </c>
      <c r="Q173" s="523"/>
      <c r="R173" s="46">
        <v>1800</v>
      </c>
      <c r="S173" s="51"/>
      <c r="T173" s="36"/>
      <c r="U173" s="36"/>
      <c r="V173" s="36"/>
      <c r="W173" s="36"/>
    </row>
    <row r="174" spans="1:23" ht="64.5" hidden="1" thickBot="1" x14ac:dyDescent="0.25">
      <c r="A174" s="63">
        <v>4</v>
      </c>
      <c r="B174" s="64" t="s">
        <v>5670</v>
      </c>
      <c r="C174" s="63" t="s">
        <v>86</v>
      </c>
      <c r="D174" s="63" t="s">
        <v>1554</v>
      </c>
      <c r="E174" s="63" t="s">
        <v>5671</v>
      </c>
      <c r="F174" s="65">
        <v>300</v>
      </c>
      <c r="G174" s="616">
        <v>4</v>
      </c>
      <c r="H174" s="618" t="s">
        <v>3155</v>
      </c>
      <c r="I174" s="74" t="s">
        <v>86</v>
      </c>
      <c r="J174" s="74" t="s">
        <v>1554</v>
      </c>
      <c r="K174" s="74" t="s">
        <v>3156</v>
      </c>
      <c r="L174" s="137">
        <v>450</v>
      </c>
      <c r="M174" s="503" t="s">
        <v>4469</v>
      </c>
      <c r="N174" s="524" t="s">
        <v>3155</v>
      </c>
      <c r="O174" s="98" t="s">
        <v>86</v>
      </c>
      <c r="P174" s="21" t="s">
        <v>1554</v>
      </c>
      <c r="Q174" s="21" t="s">
        <v>3156</v>
      </c>
      <c r="R174" s="46">
        <v>450</v>
      </c>
      <c r="S174" s="51"/>
      <c r="T174" s="36"/>
      <c r="U174" s="36"/>
      <c r="V174" s="36"/>
      <c r="W174" s="36"/>
    </row>
    <row r="175" spans="1:23" ht="64.5" hidden="1" thickBot="1" x14ac:dyDescent="0.25">
      <c r="A175" s="63"/>
      <c r="B175" s="64"/>
      <c r="C175" s="63"/>
      <c r="D175" s="63"/>
      <c r="E175" s="63"/>
      <c r="F175" s="65"/>
      <c r="G175" s="617"/>
      <c r="H175" s="619"/>
      <c r="I175" s="74" t="s">
        <v>90</v>
      </c>
      <c r="J175" s="74" t="s">
        <v>3156</v>
      </c>
      <c r="K175" s="74" t="s">
        <v>1638</v>
      </c>
      <c r="L175" s="137">
        <v>450</v>
      </c>
      <c r="M175" s="503"/>
      <c r="N175" s="524"/>
      <c r="O175" s="98" t="s">
        <v>90</v>
      </c>
      <c r="P175" s="21" t="s">
        <v>3156</v>
      </c>
      <c r="Q175" s="21" t="s">
        <v>1638</v>
      </c>
      <c r="R175" s="46">
        <v>450</v>
      </c>
      <c r="S175" s="51"/>
      <c r="T175" s="36"/>
      <c r="U175" s="36"/>
      <c r="V175" s="36"/>
      <c r="W175" s="36"/>
    </row>
    <row r="176" spans="1:23" ht="39" hidden="1" thickBot="1" x14ac:dyDescent="0.25">
      <c r="A176" s="63">
        <v>5</v>
      </c>
      <c r="B176" s="64" t="s">
        <v>3157</v>
      </c>
      <c r="C176" s="63" t="s">
        <v>194</v>
      </c>
      <c r="D176" s="63" t="s">
        <v>5665</v>
      </c>
      <c r="E176" s="63" t="s">
        <v>3158</v>
      </c>
      <c r="F176" s="65">
        <v>1.1000000000000001</v>
      </c>
      <c r="G176" s="68">
        <v>5</v>
      </c>
      <c r="H176" s="83" t="s">
        <v>3157</v>
      </c>
      <c r="I176" s="74" t="s">
        <v>194</v>
      </c>
      <c r="J176" s="74" t="s">
        <v>1638</v>
      </c>
      <c r="K176" s="74" t="s">
        <v>3158</v>
      </c>
      <c r="L176" s="137">
        <v>1.4</v>
      </c>
      <c r="M176" s="73" t="s">
        <v>4470</v>
      </c>
      <c r="N176" s="21" t="s">
        <v>3157</v>
      </c>
      <c r="O176" s="98" t="s">
        <v>194</v>
      </c>
      <c r="P176" s="21" t="s">
        <v>1638</v>
      </c>
      <c r="Q176" s="21" t="s">
        <v>3158</v>
      </c>
      <c r="R176" s="46">
        <v>1400</v>
      </c>
      <c r="S176" s="51"/>
      <c r="T176" s="36"/>
      <c r="U176" s="36"/>
      <c r="V176" s="36"/>
      <c r="W176" s="36"/>
    </row>
    <row r="177" spans="1:23" ht="51.75" hidden="1" thickBot="1" x14ac:dyDescent="0.25">
      <c r="G177" s="68">
        <v>6</v>
      </c>
      <c r="H177" s="83" t="s">
        <v>1569</v>
      </c>
      <c r="I177" s="74" t="s">
        <v>86</v>
      </c>
      <c r="J177" s="74" t="s">
        <v>3159</v>
      </c>
      <c r="K177" s="74" t="s">
        <v>3160</v>
      </c>
      <c r="L177" s="137">
        <v>500</v>
      </c>
      <c r="M177" s="73" t="s">
        <v>4471</v>
      </c>
      <c r="N177" s="21" t="s">
        <v>1569</v>
      </c>
      <c r="O177" s="98" t="s">
        <v>86</v>
      </c>
      <c r="P177" s="21" t="s">
        <v>3159</v>
      </c>
      <c r="Q177" s="21" t="s">
        <v>3160</v>
      </c>
      <c r="R177" s="46">
        <v>500</v>
      </c>
      <c r="S177" s="51"/>
      <c r="T177" s="36"/>
      <c r="U177" s="36"/>
      <c r="V177" s="36"/>
      <c r="W177" s="36"/>
    </row>
    <row r="178" spans="1:23" ht="38.25" hidden="1" thickBot="1" x14ac:dyDescent="0.25">
      <c r="A178" s="63">
        <v>1</v>
      </c>
      <c r="B178" s="64" t="s">
        <v>5665</v>
      </c>
      <c r="C178" s="63" t="s">
        <v>88</v>
      </c>
      <c r="D178" s="63" t="s">
        <v>3162</v>
      </c>
      <c r="E178" s="63" t="s">
        <v>1602</v>
      </c>
      <c r="F178" s="65">
        <v>450</v>
      </c>
      <c r="G178" s="616">
        <v>1</v>
      </c>
      <c r="H178" s="618" t="s">
        <v>1638</v>
      </c>
      <c r="I178" s="72" t="s">
        <v>88</v>
      </c>
      <c r="J178" s="72" t="s">
        <v>3162</v>
      </c>
      <c r="K178" s="72" t="s">
        <v>3163</v>
      </c>
      <c r="L178" s="80">
        <v>700</v>
      </c>
      <c r="M178" s="503" t="s">
        <v>4472</v>
      </c>
      <c r="N178" s="524" t="s">
        <v>1638</v>
      </c>
      <c r="O178" s="98" t="s">
        <v>88</v>
      </c>
      <c r="P178" s="21" t="s">
        <v>3162</v>
      </c>
      <c r="Q178" s="21" t="s">
        <v>3163</v>
      </c>
      <c r="R178" s="46">
        <v>700</v>
      </c>
      <c r="S178" s="51" t="s">
        <v>3176</v>
      </c>
      <c r="T178" s="36"/>
      <c r="U178" s="36"/>
      <c r="V178" s="36"/>
      <c r="W178" s="36"/>
    </row>
    <row r="179" spans="1:23" ht="38.25" hidden="1" thickBot="1" x14ac:dyDescent="0.25">
      <c r="G179" s="617"/>
      <c r="H179" s="619"/>
      <c r="I179" s="74" t="s">
        <v>86</v>
      </c>
      <c r="J179" s="74" t="s">
        <v>3163</v>
      </c>
      <c r="K179" s="74" t="s">
        <v>1602</v>
      </c>
      <c r="L179" s="137">
        <v>630</v>
      </c>
      <c r="M179" s="503"/>
      <c r="N179" s="524"/>
      <c r="O179" s="98" t="s">
        <v>86</v>
      </c>
      <c r="P179" s="21" t="s">
        <v>3163</v>
      </c>
      <c r="Q179" s="21" t="s">
        <v>1602</v>
      </c>
      <c r="R179" s="46">
        <v>630</v>
      </c>
      <c r="S179" s="51"/>
      <c r="T179" s="36"/>
      <c r="U179" s="36"/>
      <c r="V179" s="36"/>
      <c r="W179" s="36"/>
    </row>
    <row r="180" spans="1:23" ht="51.75" hidden="1" thickBot="1" x14ac:dyDescent="0.25">
      <c r="A180" s="616">
        <v>2</v>
      </c>
      <c r="B180" s="618" t="s">
        <v>5561</v>
      </c>
      <c r="C180" s="63" t="s">
        <v>88</v>
      </c>
      <c r="D180" s="63" t="s">
        <v>3164</v>
      </c>
      <c r="E180" s="63" t="s">
        <v>5675</v>
      </c>
      <c r="F180" s="65">
        <v>400</v>
      </c>
      <c r="G180" s="616">
        <v>2</v>
      </c>
      <c r="H180" s="618" t="s">
        <v>1597</v>
      </c>
      <c r="I180" s="74" t="s">
        <v>88</v>
      </c>
      <c r="J180" s="74" t="s">
        <v>3164</v>
      </c>
      <c r="K180" s="74" t="s">
        <v>3165</v>
      </c>
      <c r="L180" s="137">
        <v>500</v>
      </c>
      <c r="M180" s="503" t="s">
        <v>4473</v>
      </c>
      <c r="N180" s="524" t="s">
        <v>1597</v>
      </c>
      <c r="O180" s="98" t="s">
        <v>88</v>
      </c>
      <c r="P180" s="21" t="s">
        <v>3164</v>
      </c>
      <c r="Q180" s="21" t="s">
        <v>3165</v>
      </c>
      <c r="R180" s="46">
        <v>500</v>
      </c>
      <c r="S180" s="51"/>
      <c r="T180" s="36"/>
      <c r="U180" s="36"/>
      <c r="V180" s="36"/>
      <c r="W180" s="36"/>
    </row>
    <row r="181" spans="1:23" ht="51.75" hidden="1" thickBot="1" x14ac:dyDescent="0.25">
      <c r="A181" s="621"/>
      <c r="B181" s="622"/>
      <c r="C181" s="63" t="s">
        <v>105</v>
      </c>
      <c r="D181" s="63" t="s">
        <v>5676</v>
      </c>
      <c r="E181" s="63" t="s">
        <v>5677</v>
      </c>
      <c r="F181" s="65">
        <v>550</v>
      </c>
      <c r="G181" s="621"/>
      <c r="H181" s="622"/>
      <c r="I181" s="74" t="s">
        <v>105</v>
      </c>
      <c r="J181" s="74" t="s">
        <v>3166</v>
      </c>
      <c r="K181" s="74" t="s">
        <v>3167</v>
      </c>
      <c r="L181" s="137">
        <v>670</v>
      </c>
      <c r="M181" s="503"/>
      <c r="N181" s="524"/>
      <c r="O181" s="98" t="s">
        <v>105</v>
      </c>
      <c r="P181" s="21" t="s">
        <v>3166</v>
      </c>
      <c r="Q181" s="21" t="s">
        <v>3167</v>
      </c>
      <c r="R181" s="46">
        <v>670</v>
      </c>
      <c r="S181" s="51"/>
      <c r="T181" s="36"/>
      <c r="U181" s="36"/>
      <c r="V181" s="36"/>
      <c r="W181" s="36"/>
    </row>
    <row r="182" spans="1:23" ht="39" hidden="1" thickBot="1" x14ac:dyDescent="0.25">
      <c r="A182" s="617"/>
      <c r="B182" s="619"/>
      <c r="C182" s="63" t="s">
        <v>88</v>
      </c>
      <c r="D182" s="63" t="s">
        <v>5678</v>
      </c>
      <c r="E182" s="63" t="s">
        <v>1554</v>
      </c>
      <c r="F182" s="65">
        <v>400</v>
      </c>
      <c r="G182" s="617"/>
      <c r="H182" s="619"/>
      <c r="I182" s="74" t="s">
        <v>88</v>
      </c>
      <c r="J182" s="74" t="s">
        <v>3168</v>
      </c>
      <c r="K182" s="74" t="s">
        <v>1554</v>
      </c>
      <c r="L182" s="137">
        <v>500</v>
      </c>
      <c r="M182" s="503"/>
      <c r="N182" s="524"/>
      <c r="O182" s="98" t="s">
        <v>88</v>
      </c>
      <c r="P182" s="21" t="s">
        <v>3168</v>
      </c>
      <c r="Q182" s="21" t="s">
        <v>1554</v>
      </c>
      <c r="R182" s="46">
        <v>500</v>
      </c>
      <c r="S182" s="51"/>
      <c r="T182" s="36"/>
      <c r="U182" s="36"/>
      <c r="V182" s="36"/>
      <c r="W182" s="36"/>
    </row>
    <row r="183" spans="1:23" ht="38.25" hidden="1" thickBot="1" x14ac:dyDescent="0.25">
      <c r="A183" s="616">
        <v>3</v>
      </c>
      <c r="B183" s="618" t="s">
        <v>5566</v>
      </c>
      <c r="C183" s="63" t="s">
        <v>105</v>
      </c>
      <c r="D183" s="63" t="s">
        <v>1550</v>
      </c>
      <c r="E183" s="63" t="s">
        <v>5679</v>
      </c>
      <c r="F183" s="65">
        <v>500</v>
      </c>
      <c r="G183" s="616">
        <v>3</v>
      </c>
      <c r="H183" s="618" t="s">
        <v>1562</v>
      </c>
      <c r="I183" s="74" t="s">
        <v>105</v>
      </c>
      <c r="J183" s="74" t="s">
        <v>1550</v>
      </c>
      <c r="K183" s="74" t="s">
        <v>3169</v>
      </c>
      <c r="L183" s="137">
        <v>900</v>
      </c>
      <c r="M183" s="503" t="s">
        <v>4474</v>
      </c>
      <c r="N183" s="524" t="s">
        <v>1562</v>
      </c>
      <c r="O183" s="98" t="s">
        <v>105</v>
      </c>
      <c r="P183" s="21" t="s">
        <v>1550</v>
      </c>
      <c r="Q183" s="21" t="s">
        <v>3169</v>
      </c>
      <c r="R183" s="46">
        <v>900</v>
      </c>
      <c r="S183" s="51"/>
      <c r="T183" s="36"/>
      <c r="U183" s="36"/>
      <c r="V183" s="36"/>
      <c r="W183" s="36"/>
    </row>
    <row r="184" spans="1:23" ht="38.25" hidden="1" thickBot="1" x14ac:dyDescent="0.25">
      <c r="A184" s="621"/>
      <c r="B184" s="622"/>
      <c r="C184" s="63" t="s">
        <v>129</v>
      </c>
      <c r="D184" s="63" t="s">
        <v>5679</v>
      </c>
      <c r="E184" s="63" t="s">
        <v>5680</v>
      </c>
      <c r="F184" s="65">
        <v>600</v>
      </c>
      <c r="G184" s="621"/>
      <c r="H184" s="622"/>
      <c r="I184" s="74" t="s">
        <v>129</v>
      </c>
      <c r="J184" s="74" t="s">
        <v>3169</v>
      </c>
      <c r="K184" s="74" t="s">
        <v>1597</v>
      </c>
      <c r="L184" s="137">
        <v>900</v>
      </c>
      <c r="M184" s="503"/>
      <c r="N184" s="524"/>
      <c r="O184" s="98" t="s">
        <v>129</v>
      </c>
      <c r="P184" s="21" t="s">
        <v>3169</v>
      </c>
      <c r="Q184" s="21" t="s">
        <v>1597</v>
      </c>
      <c r="R184" s="46">
        <v>900</v>
      </c>
      <c r="S184" s="51"/>
      <c r="T184" s="36"/>
      <c r="U184" s="36"/>
      <c r="V184" s="36"/>
      <c r="W184" s="36"/>
    </row>
    <row r="185" spans="1:23" ht="38.25" hidden="1" thickBot="1" x14ac:dyDescent="0.25">
      <c r="A185" s="621"/>
      <c r="B185" s="622"/>
      <c r="C185" s="69" t="s">
        <v>105</v>
      </c>
      <c r="D185" s="69" t="s">
        <v>5680</v>
      </c>
      <c r="E185" s="69" t="s">
        <v>1554</v>
      </c>
      <c r="F185" s="70">
        <v>500</v>
      </c>
      <c r="G185" s="621"/>
      <c r="H185" s="622"/>
      <c r="I185" s="74" t="s">
        <v>105</v>
      </c>
      <c r="J185" s="74" t="s">
        <v>1597</v>
      </c>
      <c r="K185" s="74" t="s">
        <v>1554</v>
      </c>
      <c r="L185" s="137">
        <v>900</v>
      </c>
      <c r="M185" s="503"/>
      <c r="N185" s="524"/>
      <c r="O185" s="98" t="s">
        <v>105</v>
      </c>
      <c r="P185" s="21" t="s">
        <v>1597</v>
      </c>
      <c r="Q185" s="21" t="s">
        <v>1554</v>
      </c>
      <c r="R185" s="46">
        <v>900</v>
      </c>
      <c r="S185" s="51"/>
      <c r="T185" s="36"/>
      <c r="U185" s="36"/>
      <c r="V185" s="36"/>
      <c r="W185" s="36"/>
    </row>
    <row r="186" spans="1:23" ht="26.45" hidden="1" customHeight="1" thickBot="1" x14ac:dyDescent="0.25">
      <c r="A186" s="617"/>
      <c r="B186" s="619"/>
      <c r="C186" s="71" t="s">
        <v>88</v>
      </c>
      <c r="D186" s="624" t="s">
        <v>5681</v>
      </c>
      <c r="E186" s="625"/>
      <c r="F186" s="68">
        <v>450</v>
      </c>
      <c r="G186" s="617"/>
      <c r="H186" s="619"/>
      <c r="I186" s="74" t="s">
        <v>88</v>
      </c>
      <c r="J186" s="624" t="s">
        <v>3170</v>
      </c>
      <c r="K186" s="625"/>
      <c r="L186" s="137">
        <v>550</v>
      </c>
      <c r="M186" s="503"/>
      <c r="N186" s="524"/>
      <c r="O186" s="98" t="s">
        <v>88</v>
      </c>
      <c r="P186" s="523" t="s">
        <v>3170</v>
      </c>
      <c r="Q186" s="523"/>
      <c r="R186" s="46">
        <v>550</v>
      </c>
      <c r="S186" s="51"/>
      <c r="T186" s="36"/>
      <c r="U186" s="36"/>
      <c r="V186" s="36"/>
      <c r="W186" s="36"/>
    </row>
    <row r="187" spans="1:23" ht="38.25" hidden="1" thickBot="1" x14ac:dyDescent="0.25">
      <c r="G187" s="68">
        <v>4</v>
      </c>
      <c r="H187" s="83" t="s">
        <v>3171</v>
      </c>
      <c r="I187" s="74" t="s">
        <v>88</v>
      </c>
      <c r="J187" s="74" t="s">
        <v>3172</v>
      </c>
      <c r="K187" s="74" t="s">
        <v>1602</v>
      </c>
      <c r="L187" s="137">
        <v>400</v>
      </c>
      <c r="M187" s="73" t="s">
        <v>5673</v>
      </c>
      <c r="N187" s="21" t="s">
        <v>3171</v>
      </c>
      <c r="O187" s="98" t="s">
        <v>88</v>
      </c>
      <c r="P187" s="21" t="s">
        <v>3172</v>
      </c>
      <c r="Q187" s="21" t="s">
        <v>1602</v>
      </c>
      <c r="R187" s="46">
        <v>400</v>
      </c>
      <c r="S187" s="51"/>
      <c r="T187" s="36"/>
      <c r="U187" s="36"/>
      <c r="V187" s="36"/>
      <c r="W187" s="36"/>
    </row>
    <row r="188" spans="1:23" ht="38.25" hidden="1" thickBot="1" x14ac:dyDescent="0.25">
      <c r="G188" s="68">
        <v>5</v>
      </c>
      <c r="H188" s="83" t="s">
        <v>3173</v>
      </c>
      <c r="I188" s="74" t="s">
        <v>88</v>
      </c>
      <c r="J188" s="74" t="s">
        <v>5674</v>
      </c>
      <c r="K188" s="74" t="s">
        <v>3175</v>
      </c>
      <c r="L188" s="137">
        <v>550</v>
      </c>
      <c r="M188" s="73" t="s">
        <v>4475</v>
      </c>
      <c r="N188" s="21" t="s">
        <v>3173</v>
      </c>
      <c r="O188" s="98" t="s">
        <v>88</v>
      </c>
      <c r="P188" s="21" t="s">
        <v>3174</v>
      </c>
      <c r="Q188" s="21" t="s">
        <v>3175</v>
      </c>
      <c r="R188" s="46">
        <v>550</v>
      </c>
      <c r="S188" s="51"/>
      <c r="T188" s="36"/>
      <c r="U188" s="36"/>
      <c r="V188" s="36"/>
      <c r="W188" s="36"/>
    </row>
    <row r="189" spans="1:23" ht="38.25" hidden="1" thickBot="1" x14ac:dyDescent="0.25">
      <c r="A189" s="616">
        <v>1</v>
      </c>
      <c r="B189" s="618" t="s">
        <v>3177</v>
      </c>
      <c r="C189" s="69" t="s">
        <v>194</v>
      </c>
      <c r="D189" s="69" t="s">
        <v>3178</v>
      </c>
      <c r="E189" s="69" t="s">
        <v>3179</v>
      </c>
      <c r="F189" s="70">
        <v>1000</v>
      </c>
      <c r="G189" s="616">
        <v>1</v>
      </c>
      <c r="H189" s="618" t="s">
        <v>3177</v>
      </c>
      <c r="I189" s="72" t="s">
        <v>194</v>
      </c>
      <c r="J189" s="72" t="s">
        <v>3178</v>
      </c>
      <c r="K189" s="72" t="s">
        <v>3179</v>
      </c>
      <c r="L189" s="80">
        <v>1.3</v>
      </c>
      <c r="M189" s="503" t="s">
        <v>4476</v>
      </c>
      <c r="N189" s="524" t="s">
        <v>3177</v>
      </c>
      <c r="O189" s="98" t="s">
        <v>194</v>
      </c>
      <c r="P189" s="21" t="s">
        <v>3178</v>
      </c>
      <c r="Q189" s="21" t="s">
        <v>3179</v>
      </c>
      <c r="R189" s="46">
        <v>1300</v>
      </c>
      <c r="S189" s="23"/>
      <c r="T189" s="19"/>
      <c r="U189" s="36"/>
      <c r="V189" s="36"/>
      <c r="W189" s="36"/>
    </row>
    <row r="190" spans="1:23" ht="39" hidden="1" thickBot="1" x14ac:dyDescent="0.25">
      <c r="A190" s="621"/>
      <c r="B190" s="622"/>
      <c r="C190" s="71" t="s">
        <v>129</v>
      </c>
      <c r="D190" s="71" t="s">
        <v>3179</v>
      </c>
      <c r="E190" s="71" t="s">
        <v>3180</v>
      </c>
      <c r="F190" s="68">
        <v>450</v>
      </c>
      <c r="G190" s="621"/>
      <c r="H190" s="622"/>
      <c r="I190" s="74" t="s">
        <v>129</v>
      </c>
      <c r="J190" s="74" t="s">
        <v>3179</v>
      </c>
      <c r="K190" s="74" t="s">
        <v>3180</v>
      </c>
      <c r="L190" s="137">
        <v>600</v>
      </c>
      <c r="M190" s="503"/>
      <c r="N190" s="524"/>
      <c r="O190" s="98" t="s">
        <v>129</v>
      </c>
      <c r="P190" s="21" t="s">
        <v>3179</v>
      </c>
      <c r="Q190" s="21" t="s">
        <v>3180</v>
      </c>
      <c r="R190" s="46">
        <v>600</v>
      </c>
      <c r="S190" s="23" t="s">
        <v>3193</v>
      </c>
      <c r="T190" s="19"/>
      <c r="U190" s="36"/>
      <c r="V190" s="36"/>
      <c r="W190" s="36"/>
    </row>
    <row r="191" spans="1:23" ht="39" hidden="1" thickBot="1" x14ac:dyDescent="0.25">
      <c r="A191" s="617"/>
      <c r="B191" s="619"/>
      <c r="C191" s="71" t="s">
        <v>86</v>
      </c>
      <c r="D191" s="71" t="s">
        <v>3181</v>
      </c>
      <c r="E191" s="71" t="s">
        <v>5682</v>
      </c>
      <c r="F191" s="68">
        <v>300</v>
      </c>
      <c r="G191" s="617"/>
      <c r="H191" s="619"/>
      <c r="I191" s="74" t="s">
        <v>86</v>
      </c>
      <c r="J191" s="74" t="s">
        <v>3181</v>
      </c>
      <c r="K191" s="74" t="s">
        <v>3182</v>
      </c>
      <c r="L191" s="137">
        <v>450</v>
      </c>
      <c r="M191" s="503"/>
      <c r="N191" s="524"/>
      <c r="O191" s="98" t="s">
        <v>86</v>
      </c>
      <c r="P191" s="21" t="s">
        <v>3181</v>
      </c>
      <c r="Q191" s="21" t="s">
        <v>3182</v>
      </c>
      <c r="R191" s="46">
        <v>450</v>
      </c>
      <c r="S191" s="23"/>
      <c r="T191" s="19"/>
      <c r="U191" s="36"/>
      <c r="V191" s="36"/>
      <c r="W191" s="36"/>
    </row>
    <row r="192" spans="1:23" ht="39" hidden="1" thickBot="1" x14ac:dyDescent="0.25">
      <c r="A192" s="616">
        <v>2</v>
      </c>
      <c r="B192" s="618" t="s">
        <v>5665</v>
      </c>
      <c r="C192" s="71" t="s">
        <v>105</v>
      </c>
      <c r="D192" s="71" t="s">
        <v>5683</v>
      </c>
      <c r="E192" s="71" t="s">
        <v>5684</v>
      </c>
      <c r="F192" s="68">
        <v>500</v>
      </c>
      <c r="G192" s="616">
        <v>2</v>
      </c>
      <c r="H192" s="618" t="s">
        <v>1638</v>
      </c>
      <c r="I192" s="74" t="s">
        <v>105</v>
      </c>
      <c r="J192" s="74" t="s">
        <v>5683</v>
      </c>
      <c r="K192" s="74" t="s">
        <v>3184</v>
      </c>
      <c r="L192" s="137">
        <v>700</v>
      </c>
      <c r="M192" s="503" t="s">
        <v>4477</v>
      </c>
      <c r="N192" s="524" t="s">
        <v>1638</v>
      </c>
      <c r="O192" s="98" t="s">
        <v>105</v>
      </c>
      <c r="P192" s="21" t="s">
        <v>3183</v>
      </c>
      <c r="Q192" s="21" t="s">
        <v>3184</v>
      </c>
      <c r="R192" s="46">
        <v>700</v>
      </c>
      <c r="S192" s="23"/>
      <c r="T192" s="19"/>
      <c r="U192" s="36"/>
      <c r="V192" s="36"/>
      <c r="W192" s="36"/>
    </row>
    <row r="193" spans="1:23" ht="38.25" hidden="1" thickBot="1" x14ac:dyDescent="0.25">
      <c r="A193" s="617"/>
      <c r="B193" s="619"/>
      <c r="C193" s="71" t="s">
        <v>129</v>
      </c>
      <c r="D193" s="71" t="s">
        <v>3179</v>
      </c>
      <c r="E193" s="71" t="s">
        <v>1540</v>
      </c>
      <c r="F193" s="68">
        <v>700</v>
      </c>
      <c r="G193" s="617"/>
      <c r="H193" s="619"/>
      <c r="I193" s="74" t="s">
        <v>129</v>
      </c>
      <c r="J193" s="74" t="s">
        <v>3179</v>
      </c>
      <c r="K193" s="74" t="s">
        <v>1540</v>
      </c>
      <c r="L193" s="137">
        <v>850</v>
      </c>
      <c r="M193" s="503"/>
      <c r="N193" s="524"/>
      <c r="O193" s="98" t="s">
        <v>129</v>
      </c>
      <c r="P193" s="21" t="s">
        <v>3179</v>
      </c>
      <c r="Q193" s="21" t="s">
        <v>1540</v>
      </c>
      <c r="R193" s="46">
        <v>850</v>
      </c>
      <c r="S193" s="23"/>
      <c r="T193" s="19"/>
      <c r="U193" s="36"/>
      <c r="V193" s="36"/>
      <c r="W193" s="36"/>
    </row>
    <row r="194" spans="1:23" ht="39" hidden="1" thickBot="1" x14ac:dyDescent="0.25">
      <c r="A194" s="71">
        <v>3</v>
      </c>
      <c r="B194" s="102" t="s">
        <v>5685</v>
      </c>
      <c r="C194" s="71" t="s">
        <v>129</v>
      </c>
      <c r="D194" s="71" t="s">
        <v>5686</v>
      </c>
      <c r="E194" s="71" t="s">
        <v>5687</v>
      </c>
      <c r="F194" s="68">
        <v>500</v>
      </c>
      <c r="G194" s="616">
        <v>3</v>
      </c>
      <c r="H194" s="618" t="s">
        <v>1548</v>
      </c>
      <c r="I194" s="74" t="s">
        <v>129</v>
      </c>
      <c r="J194" s="74" t="s">
        <v>1097</v>
      </c>
      <c r="K194" s="74" t="s">
        <v>3185</v>
      </c>
      <c r="L194" s="137">
        <v>700</v>
      </c>
      <c r="M194" s="503" t="s">
        <v>4478</v>
      </c>
      <c r="N194" s="524" t="s">
        <v>1548</v>
      </c>
      <c r="O194" s="98" t="s">
        <v>129</v>
      </c>
      <c r="P194" s="21" t="s">
        <v>1097</v>
      </c>
      <c r="Q194" s="21" t="s">
        <v>3185</v>
      </c>
      <c r="R194" s="46">
        <v>700</v>
      </c>
      <c r="S194" s="23"/>
      <c r="T194" s="19"/>
      <c r="U194" s="36"/>
      <c r="V194" s="36"/>
      <c r="W194" s="36"/>
    </row>
    <row r="195" spans="1:23" ht="38.25" hidden="1" thickBot="1" x14ac:dyDescent="0.25">
      <c r="A195" s="100"/>
      <c r="B195" s="103"/>
      <c r="C195" s="71"/>
      <c r="D195" s="71"/>
      <c r="E195" s="71"/>
      <c r="F195" s="68"/>
      <c r="G195" s="617"/>
      <c r="H195" s="619"/>
      <c r="I195" s="74" t="s">
        <v>105</v>
      </c>
      <c r="J195" s="74" t="s">
        <v>3185</v>
      </c>
      <c r="K195" s="74" t="s">
        <v>3050</v>
      </c>
      <c r="L195" s="137">
        <v>400</v>
      </c>
      <c r="M195" s="503"/>
      <c r="N195" s="524"/>
      <c r="O195" s="98" t="s">
        <v>105</v>
      </c>
      <c r="P195" s="21" t="s">
        <v>3185</v>
      </c>
      <c r="Q195" s="21" t="s">
        <v>3050</v>
      </c>
      <c r="R195" s="46">
        <v>400</v>
      </c>
      <c r="S195" s="23"/>
      <c r="T195" s="19"/>
      <c r="U195" s="36"/>
      <c r="V195" s="36"/>
      <c r="W195" s="36"/>
    </row>
    <row r="196" spans="1:23" ht="38.25" hidden="1" thickBot="1" x14ac:dyDescent="0.25">
      <c r="A196" s="616">
        <v>4</v>
      </c>
      <c r="B196" s="618" t="s">
        <v>2333</v>
      </c>
      <c r="C196" s="71" t="s">
        <v>86</v>
      </c>
      <c r="D196" s="71" t="s">
        <v>3187</v>
      </c>
      <c r="E196" s="71" t="s">
        <v>3188</v>
      </c>
      <c r="F196" s="68">
        <v>300</v>
      </c>
      <c r="G196" s="616">
        <v>4</v>
      </c>
      <c r="H196" s="618" t="s">
        <v>5690</v>
      </c>
      <c r="I196" s="74" t="s">
        <v>86</v>
      </c>
      <c r="J196" s="74" t="s">
        <v>3187</v>
      </c>
      <c r="K196" s="74" t="s">
        <v>3188</v>
      </c>
      <c r="L196" s="137">
        <v>450</v>
      </c>
      <c r="M196" s="503" t="s">
        <v>4479</v>
      </c>
      <c r="N196" s="524" t="s">
        <v>3186</v>
      </c>
      <c r="O196" s="98" t="s">
        <v>86</v>
      </c>
      <c r="P196" s="21" t="s">
        <v>3187</v>
      </c>
      <c r="Q196" s="21" t="s">
        <v>3188</v>
      </c>
      <c r="R196" s="46">
        <v>450</v>
      </c>
      <c r="S196" s="23"/>
      <c r="T196" s="19"/>
      <c r="U196" s="36"/>
      <c r="V196" s="36"/>
      <c r="W196" s="36"/>
    </row>
    <row r="197" spans="1:23" ht="57" hidden="1" thickBot="1" x14ac:dyDescent="0.25">
      <c r="A197" s="617"/>
      <c r="B197" s="619"/>
      <c r="C197" s="71" t="s">
        <v>88</v>
      </c>
      <c r="D197" s="71" t="s">
        <v>3188</v>
      </c>
      <c r="E197" s="71" t="s">
        <v>5688</v>
      </c>
      <c r="F197" s="68">
        <v>400</v>
      </c>
      <c r="G197" s="617"/>
      <c r="H197" s="619"/>
      <c r="I197" s="74" t="s">
        <v>88</v>
      </c>
      <c r="J197" s="74" t="s">
        <v>3188</v>
      </c>
      <c r="K197" s="74" t="s">
        <v>5691</v>
      </c>
      <c r="L197" s="137">
        <v>500</v>
      </c>
      <c r="M197" s="503"/>
      <c r="N197" s="524"/>
      <c r="O197" s="98" t="s">
        <v>88</v>
      </c>
      <c r="P197" s="21" t="s">
        <v>3188</v>
      </c>
      <c r="Q197" s="21" t="s">
        <v>3189</v>
      </c>
      <c r="R197" s="46">
        <v>500</v>
      </c>
      <c r="S197" s="23"/>
      <c r="T197" s="19"/>
      <c r="U197" s="36"/>
      <c r="V197" s="36"/>
      <c r="W197" s="36"/>
    </row>
    <row r="198" spans="1:23" ht="64.5" hidden="1" thickBot="1" x14ac:dyDescent="0.25">
      <c r="A198" s="71">
        <v>5</v>
      </c>
      <c r="B198" s="102" t="s">
        <v>5566</v>
      </c>
      <c r="C198" s="71" t="s">
        <v>194</v>
      </c>
      <c r="D198" s="71" t="s">
        <v>3179</v>
      </c>
      <c r="E198" s="71" t="s">
        <v>5689</v>
      </c>
      <c r="F198" s="68">
        <v>900</v>
      </c>
      <c r="G198" s="68">
        <v>5</v>
      </c>
      <c r="H198" s="83" t="s">
        <v>1562</v>
      </c>
      <c r="I198" s="74" t="s">
        <v>194</v>
      </c>
      <c r="J198" s="74" t="s">
        <v>3179</v>
      </c>
      <c r="K198" s="74" t="s">
        <v>3191</v>
      </c>
      <c r="L198" s="137">
        <v>1.1000000000000001</v>
      </c>
      <c r="M198" s="73" t="s">
        <v>4480</v>
      </c>
      <c r="N198" s="21" t="s">
        <v>1562</v>
      </c>
      <c r="O198" s="104" t="s">
        <v>194</v>
      </c>
      <c r="P198" s="21" t="s">
        <v>3190</v>
      </c>
      <c r="Q198" s="21" t="s">
        <v>3191</v>
      </c>
      <c r="R198" s="46">
        <v>1100</v>
      </c>
      <c r="S198" s="23"/>
      <c r="T198" s="19"/>
      <c r="U198" s="36"/>
      <c r="V198" s="36"/>
      <c r="W198" s="36"/>
    </row>
    <row r="199" spans="1:23" ht="37.5" hidden="1" x14ac:dyDescent="0.2">
      <c r="M199" s="73" t="s">
        <v>5903</v>
      </c>
      <c r="N199" s="21" t="s">
        <v>3192</v>
      </c>
      <c r="O199" s="104" t="s">
        <v>194</v>
      </c>
      <c r="P199" s="523" t="s">
        <v>77</v>
      </c>
      <c r="Q199" s="523"/>
      <c r="R199" s="46">
        <v>1945</v>
      </c>
      <c r="S199" s="15" t="s">
        <v>122</v>
      </c>
      <c r="T199" s="30"/>
      <c r="U199" s="36"/>
      <c r="V199" s="36"/>
      <c r="W199" s="36"/>
    </row>
    <row r="200" spans="1:23" ht="56.25" hidden="1" x14ac:dyDescent="0.2">
      <c r="M200" s="73" t="s">
        <v>5904</v>
      </c>
      <c r="N200" s="91" t="s">
        <v>3194</v>
      </c>
      <c r="O200" s="104"/>
      <c r="P200" s="21"/>
      <c r="Q200" s="21"/>
      <c r="R200" s="46"/>
      <c r="S200" s="15" t="s">
        <v>440</v>
      </c>
      <c r="T200" s="30"/>
      <c r="U200" s="36"/>
      <c r="V200" s="36"/>
      <c r="W200" s="36"/>
    </row>
    <row r="201" spans="1:23" ht="56.25" hidden="1" x14ac:dyDescent="0.2">
      <c r="M201" s="73" t="s">
        <v>5905</v>
      </c>
      <c r="N201" s="91" t="s">
        <v>3195</v>
      </c>
      <c r="O201" s="104"/>
      <c r="P201" s="21"/>
      <c r="Q201" s="21"/>
      <c r="R201" s="46"/>
      <c r="S201" s="15" t="s">
        <v>440</v>
      </c>
      <c r="T201" s="30"/>
      <c r="U201" s="36"/>
      <c r="V201" s="36"/>
      <c r="W201" s="36"/>
    </row>
    <row r="202" spans="1:23" hidden="1" x14ac:dyDescent="0.2">
      <c r="M202" s="73" t="s">
        <v>5906</v>
      </c>
      <c r="N202" s="30" t="s">
        <v>827</v>
      </c>
      <c r="O202" s="30"/>
      <c r="P202" s="21"/>
      <c r="Q202" s="21"/>
      <c r="R202" s="90"/>
      <c r="S202" s="15" t="s">
        <v>440</v>
      </c>
      <c r="T202" s="30"/>
      <c r="U202" s="36"/>
      <c r="V202" s="36"/>
      <c r="W202" s="36"/>
    </row>
    <row r="203" spans="1:23" hidden="1" x14ac:dyDescent="0.2">
      <c r="M203" s="39">
        <v>39</v>
      </c>
      <c r="N203" s="30" t="s">
        <v>48</v>
      </c>
      <c r="O203" s="30"/>
      <c r="P203" s="21"/>
      <c r="Q203" s="21"/>
      <c r="R203" s="90"/>
      <c r="S203" s="51"/>
      <c r="T203" s="36"/>
      <c r="U203" s="36"/>
      <c r="V203" s="36"/>
      <c r="W203" s="36"/>
    </row>
    <row r="204" spans="1:23" ht="56.25" hidden="1" x14ac:dyDescent="0.2">
      <c r="M204" s="503" t="s">
        <v>4481</v>
      </c>
      <c r="N204" s="626" t="s">
        <v>2069</v>
      </c>
      <c r="O204" s="26" t="s">
        <v>88</v>
      </c>
      <c r="P204" s="25" t="s">
        <v>1920</v>
      </c>
      <c r="Q204" s="25" t="s">
        <v>2070</v>
      </c>
      <c r="R204" s="46">
        <v>1300</v>
      </c>
      <c r="S204" s="23" t="s">
        <v>2158</v>
      </c>
      <c r="T204" s="19"/>
      <c r="U204" s="36"/>
      <c r="V204" s="36"/>
      <c r="W204" s="36"/>
    </row>
    <row r="205" spans="1:23" ht="56.25" hidden="1" x14ac:dyDescent="0.2">
      <c r="M205" s="503"/>
      <c r="N205" s="626"/>
      <c r="O205" s="26" t="s">
        <v>105</v>
      </c>
      <c r="P205" s="25" t="s">
        <v>2071</v>
      </c>
      <c r="Q205" s="25" t="s">
        <v>2072</v>
      </c>
      <c r="R205" s="46">
        <v>1700</v>
      </c>
      <c r="S205" s="23"/>
      <c r="T205" s="19"/>
      <c r="U205" s="36"/>
      <c r="V205" s="36"/>
      <c r="W205" s="36"/>
    </row>
    <row r="206" spans="1:23" ht="37.5" hidden="1" x14ac:dyDescent="0.2">
      <c r="M206" s="503"/>
      <c r="N206" s="626"/>
      <c r="O206" s="26" t="s">
        <v>129</v>
      </c>
      <c r="P206" s="25" t="s">
        <v>2072</v>
      </c>
      <c r="Q206" s="25" t="s">
        <v>1097</v>
      </c>
      <c r="R206" s="46">
        <v>2800</v>
      </c>
      <c r="S206" s="23"/>
      <c r="T206" s="19"/>
      <c r="U206" s="36"/>
      <c r="V206" s="36"/>
      <c r="W206" s="36"/>
    </row>
    <row r="207" spans="1:23" ht="37.5" hidden="1" x14ac:dyDescent="0.2">
      <c r="M207" s="503" t="s">
        <v>4482</v>
      </c>
      <c r="N207" s="626" t="s">
        <v>2073</v>
      </c>
      <c r="O207" s="26" t="s">
        <v>88</v>
      </c>
      <c r="P207" s="25" t="s">
        <v>2074</v>
      </c>
      <c r="Q207" s="25" t="s">
        <v>2075</v>
      </c>
      <c r="R207" s="46">
        <v>750</v>
      </c>
      <c r="S207" s="23"/>
      <c r="T207" s="19"/>
      <c r="U207" s="36"/>
      <c r="V207" s="36"/>
      <c r="W207" s="36"/>
    </row>
    <row r="208" spans="1:23" ht="37.5" hidden="1" x14ac:dyDescent="0.2">
      <c r="M208" s="503"/>
      <c r="N208" s="626"/>
      <c r="O208" s="26" t="s">
        <v>86</v>
      </c>
      <c r="P208" s="25" t="s">
        <v>2075</v>
      </c>
      <c r="Q208" s="25" t="s">
        <v>671</v>
      </c>
      <c r="R208" s="46">
        <v>600</v>
      </c>
      <c r="S208" s="23"/>
      <c r="T208" s="19"/>
      <c r="U208" s="36"/>
      <c r="V208" s="36"/>
      <c r="W208" s="36"/>
    </row>
    <row r="209" spans="13:23" ht="37.5" hidden="1" x14ac:dyDescent="0.2">
      <c r="M209" s="503"/>
      <c r="N209" s="105" t="s">
        <v>1328</v>
      </c>
      <c r="O209" s="26" t="s">
        <v>88</v>
      </c>
      <c r="P209" s="25" t="s">
        <v>2194</v>
      </c>
      <c r="Q209" s="25" t="s">
        <v>1442</v>
      </c>
      <c r="R209" s="46">
        <v>500</v>
      </c>
      <c r="S209" s="23"/>
      <c r="T209" s="19"/>
      <c r="U209" s="36"/>
      <c r="V209" s="36"/>
      <c r="W209" s="36"/>
    </row>
    <row r="210" spans="13:23" ht="37.5" hidden="1" x14ac:dyDescent="0.2">
      <c r="M210" s="503" t="s">
        <v>4483</v>
      </c>
      <c r="N210" s="626" t="s">
        <v>2159</v>
      </c>
      <c r="O210" s="26" t="s">
        <v>88</v>
      </c>
      <c r="P210" s="25" t="s">
        <v>2048</v>
      </c>
      <c r="Q210" s="25" t="s">
        <v>2195</v>
      </c>
      <c r="R210" s="46">
        <v>500</v>
      </c>
      <c r="S210" s="23"/>
      <c r="T210" s="19"/>
      <c r="U210" s="36"/>
      <c r="V210" s="36"/>
      <c r="W210" s="36"/>
    </row>
    <row r="211" spans="13:23" ht="37.5" hidden="1" x14ac:dyDescent="0.2">
      <c r="M211" s="503"/>
      <c r="N211" s="626"/>
      <c r="O211" s="26" t="s">
        <v>86</v>
      </c>
      <c r="P211" s="25" t="s">
        <v>2195</v>
      </c>
      <c r="Q211" s="25" t="s">
        <v>2160</v>
      </c>
      <c r="R211" s="46">
        <v>400</v>
      </c>
      <c r="S211" s="23"/>
      <c r="T211" s="19"/>
      <c r="U211" s="36"/>
      <c r="V211" s="36"/>
      <c r="W211" s="36"/>
    </row>
    <row r="212" spans="13:23" ht="37.5" hidden="1" x14ac:dyDescent="0.2">
      <c r="M212" s="503"/>
      <c r="N212" s="626"/>
      <c r="O212" s="26" t="s">
        <v>90</v>
      </c>
      <c r="P212" s="106" t="s">
        <v>2161</v>
      </c>
      <c r="Q212" s="106" t="s">
        <v>2162</v>
      </c>
      <c r="R212" s="46">
        <v>300</v>
      </c>
      <c r="S212" s="23"/>
      <c r="T212" s="19"/>
      <c r="U212" s="36"/>
      <c r="V212" s="36"/>
      <c r="W212" s="36"/>
    </row>
    <row r="213" spans="13:23" ht="37.5" hidden="1" x14ac:dyDescent="0.2">
      <c r="M213" s="73" t="s">
        <v>4484</v>
      </c>
      <c r="N213" s="107" t="s">
        <v>1443</v>
      </c>
      <c r="O213" s="26" t="s">
        <v>86</v>
      </c>
      <c r="P213" s="106" t="s">
        <v>2194</v>
      </c>
      <c r="Q213" s="106" t="s">
        <v>1442</v>
      </c>
      <c r="R213" s="46">
        <v>420</v>
      </c>
      <c r="S213" s="23" t="s">
        <v>530</v>
      </c>
      <c r="T213" s="19"/>
      <c r="U213" s="36"/>
      <c r="V213" s="36"/>
      <c r="W213" s="36"/>
    </row>
    <row r="214" spans="13:23" ht="37.5" hidden="1" x14ac:dyDescent="0.2">
      <c r="M214" s="73" t="s">
        <v>4485</v>
      </c>
      <c r="N214" s="105" t="s">
        <v>2175</v>
      </c>
      <c r="O214" s="26" t="s">
        <v>90</v>
      </c>
      <c r="P214" s="25" t="s">
        <v>1445</v>
      </c>
      <c r="Q214" s="25" t="s">
        <v>2176</v>
      </c>
      <c r="R214" s="46">
        <v>350</v>
      </c>
      <c r="S214" s="23"/>
      <c r="T214" s="19"/>
      <c r="U214" s="36"/>
      <c r="V214" s="36"/>
      <c r="W214" s="36"/>
    </row>
    <row r="215" spans="13:23" ht="37.5" hidden="1" x14ac:dyDescent="0.2">
      <c r="M215" s="503" t="s">
        <v>4486</v>
      </c>
      <c r="N215" s="626" t="s">
        <v>2076</v>
      </c>
      <c r="O215" s="26" t="s">
        <v>194</v>
      </c>
      <c r="P215" s="25" t="s">
        <v>1917</v>
      </c>
      <c r="Q215" s="25" t="s">
        <v>2077</v>
      </c>
      <c r="R215" s="46">
        <v>2700</v>
      </c>
      <c r="S215" s="23"/>
      <c r="T215" s="19"/>
      <c r="U215" s="36"/>
      <c r="V215" s="36"/>
      <c r="W215" s="36"/>
    </row>
    <row r="216" spans="13:23" ht="37.5" hidden="1" x14ac:dyDescent="0.2">
      <c r="M216" s="503"/>
      <c r="N216" s="626"/>
      <c r="O216" s="26" t="s">
        <v>129</v>
      </c>
      <c r="P216" s="25" t="s">
        <v>2078</v>
      </c>
      <c r="Q216" s="25" t="s">
        <v>2079</v>
      </c>
      <c r="R216" s="46">
        <v>2400</v>
      </c>
      <c r="S216" s="23"/>
      <c r="T216" s="19"/>
      <c r="U216" s="36"/>
      <c r="V216" s="36"/>
      <c r="W216" s="36"/>
    </row>
    <row r="217" spans="13:23" ht="37.5" hidden="1" x14ac:dyDescent="0.2">
      <c r="M217" s="503"/>
      <c r="N217" s="626"/>
      <c r="O217" s="26" t="s">
        <v>105</v>
      </c>
      <c r="P217" s="25" t="s">
        <v>2080</v>
      </c>
      <c r="Q217" s="25" t="s">
        <v>2081</v>
      </c>
      <c r="R217" s="46">
        <v>2100</v>
      </c>
      <c r="S217" s="23"/>
      <c r="T217" s="19"/>
      <c r="U217" s="36"/>
      <c r="V217" s="36"/>
      <c r="W217" s="36"/>
    </row>
    <row r="218" spans="13:23" ht="37.5" hidden="1" x14ac:dyDescent="0.2">
      <c r="M218" s="503" t="s">
        <v>4487</v>
      </c>
      <c r="N218" s="565" t="s">
        <v>2082</v>
      </c>
      <c r="O218" s="26" t="s">
        <v>88</v>
      </c>
      <c r="P218" s="25" t="s">
        <v>2083</v>
      </c>
      <c r="Q218" s="25" t="s">
        <v>2084</v>
      </c>
      <c r="R218" s="46">
        <v>650</v>
      </c>
      <c r="S218" s="23"/>
      <c r="T218" s="19"/>
      <c r="U218" s="36"/>
      <c r="V218" s="36"/>
      <c r="W218" s="36"/>
    </row>
    <row r="219" spans="13:23" ht="37.5" hidden="1" x14ac:dyDescent="0.2">
      <c r="M219" s="503"/>
      <c r="N219" s="565"/>
      <c r="O219" s="26" t="s">
        <v>105</v>
      </c>
      <c r="P219" s="25" t="s">
        <v>2074</v>
      </c>
      <c r="Q219" s="25" t="s">
        <v>2085</v>
      </c>
      <c r="R219" s="46">
        <v>570</v>
      </c>
      <c r="S219" s="23"/>
      <c r="T219" s="19"/>
      <c r="U219" s="36"/>
      <c r="V219" s="36"/>
      <c r="W219" s="36"/>
    </row>
    <row r="220" spans="13:23" ht="37.5" hidden="1" x14ac:dyDescent="0.2">
      <c r="M220" s="503"/>
      <c r="N220" s="565"/>
      <c r="O220" s="26" t="s">
        <v>105</v>
      </c>
      <c r="P220" s="25" t="s">
        <v>2074</v>
      </c>
      <c r="Q220" s="25" t="s">
        <v>2086</v>
      </c>
      <c r="R220" s="46">
        <v>570</v>
      </c>
      <c r="S220" s="23"/>
      <c r="T220" s="19"/>
      <c r="U220" s="36"/>
      <c r="V220" s="36"/>
      <c r="W220" s="36"/>
    </row>
    <row r="221" spans="13:23" ht="56.25" hidden="1" x14ac:dyDescent="0.2">
      <c r="M221" s="503"/>
      <c r="N221" s="565"/>
      <c r="O221" s="26" t="s">
        <v>90</v>
      </c>
      <c r="P221" s="25" t="s">
        <v>2087</v>
      </c>
      <c r="Q221" s="25" t="s">
        <v>2088</v>
      </c>
      <c r="R221" s="46">
        <v>300</v>
      </c>
      <c r="S221" s="23"/>
      <c r="T221" s="19"/>
      <c r="U221" s="36"/>
      <c r="V221" s="36"/>
      <c r="W221" s="36"/>
    </row>
    <row r="222" spans="13:23" ht="37.5" hidden="1" x14ac:dyDescent="0.2">
      <c r="M222" s="503"/>
      <c r="N222" s="565"/>
      <c r="O222" s="26" t="s">
        <v>410</v>
      </c>
      <c r="P222" s="25" t="s">
        <v>2072</v>
      </c>
      <c r="Q222" s="25" t="s">
        <v>2089</v>
      </c>
      <c r="R222" s="46">
        <v>700</v>
      </c>
      <c r="S222" s="23"/>
      <c r="T222" s="19"/>
      <c r="U222" s="36"/>
      <c r="V222" s="36"/>
      <c r="W222" s="36"/>
    </row>
    <row r="223" spans="13:23" ht="56.25" hidden="1" x14ac:dyDescent="0.2">
      <c r="M223" s="503" t="s">
        <v>4488</v>
      </c>
      <c r="N223" s="565" t="s">
        <v>2082</v>
      </c>
      <c r="O223" s="26" t="s">
        <v>129</v>
      </c>
      <c r="P223" s="25" t="s">
        <v>2090</v>
      </c>
      <c r="Q223" s="25" t="s">
        <v>2091</v>
      </c>
      <c r="R223" s="46">
        <v>700</v>
      </c>
      <c r="S223" s="23"/>
      <c r="T223" s="19"/>
      <c r="U223" s="36"/>
      <c r="V223" s="36"/>
      <c r="W223" s="36"/>
    </row>
    <row r="224" spans="13:23" ht="56.25" hidden="1" x14ac:dyDescent="0.2">
      <c r="M224" s="503"/>
      <c r="N224" s="565"/>
      <c r="O224" s="26" t="s">
        <v>129</v>
      </c>
      <c r="P224" s="25" t="s">
        <v>2092</v>
      </c>
      <c r="Q224" s="25" t="s">
        <v>77</v>
      </c>
      <c r="R224" s="46">
        <v>730</v>
      </c>
      <c r="S224" s="23"/>
      <c r="T224" s="19"/>
      <c r="U224" s="36"/>
      <c r="V224" s="36"/>
      <c r="W224" s="36"/>
    </row>
    <row r="225" spans="13:23" ht="37.5" hidden="1" x14ac:dyDescent="0.2">
      <c r="M225" s="503"/>
      <c r="N225" s="565"/>
      <c r="O225" s="26" t="s">
        <v>88</v>
      </c>
      <c r="P225" s="25" t="s">
        <v>2085</v>
      </c>
      <c r="Q225" s="25" t="s">
        <v>2093</v>
      </c>
      <c r="R225" s="46">
        <v>550</v>
      </c>
      <c r="S225" s="23"/>
      <c r="T225" s="19"/>
      <c r="U225" s="36"/>
      <c r="V225" s="36"/>
      <c r="W225" s="36"/>
    </row>
    <row r="226" spans="13:23" ht="37.5" hidden="1" x14ac:dyDescent="0.2">
      <c r="M226" s="503"/>
      <c r="N226" s="565"/>
      <c r="O226" s="26" t="s">
        <v>129</v>
      </c>
      <c r="P226" s="25" t="s">
        <v>2094</v>
      </c>
      <c r="Q226" s="25" t="s">
        <v>2095</v>
      </c>
      <c r="R226" s="46">
        <v>1100</v>
      </c>
      <c r="S226" s="23"/>
      <c r="T226" s="19"/>
      <c r="U226" s="36"/>
      <c r="V226" s="36"/>
      <c r="W226" s="36"/>
    </row>
    <row r="227" spans="13:23" ht="37.5" hidden="1" x14ac:dyDescent="0.2">
      <c r="M227" s="503"/>
      <c r="N227" s="565"/>
      <c r="O227" s="26" t="s">
        <v>105</v>
      </c>
      <c r="P227" s="25" t="s">
        <v>2096</v>
      </c>
      <c r="Q227" s="25" t="s">
        <v>77</v>
      </c>
      <c r="R227" s="46">
        <v>600</v>
      </c>
      <c r="S227" s="23"/>
      <c r="T227" s="19"/>
      <c r="U227" s="36"/>
      <c r="V227" s="36"/>
      <c r="W227" s="36"/>
    </row>
    <row r="228" spans="13:23" ht="37.5" hidden="1" x14ac:dyDescent="0.2">
      <c r="M228" s="503"/>
      <c r="N228" s="565"/>
      <c r="O228" s="26" t="s">
        <v>86</v>
      </c>
      <c r="P228" s="25" t="s">
        <v>2097</v>
      </c>
      <c r="Q228" s="25" t="s">
        <v>2098</v>
      </c>
      <c r="R228" s="46">
        <v>400</v>
      </c>
      <c r="S228" s="23"/>
      <c r="T228" s="19"/>
      <c r="U228" s="36"/>
      <c r="V228" s="36"/>
      <c r="W228" s="36"/>
    </row>
    <row r="229" spans="13:23" ht="37.5" hidden="1" x14ac:dyDescent="0.2">
      <c r="M229" s="503"/>
      <c r="N229" s="565"/>
      <c r="O229" s="26" t="s">
        <v>86</v>
      </c>
      <c r="P229" s="25" t="s">
        <v>2099</v>
      </c>
      <c r="Q229" s="25" t="s">
        <v>77</v>
      </c>
      <c r="R229" s="46">
        <v>450</v>
      </c>
      <c r="S229" s="23"/>
      <c r="T229" s="19"/>
      <c r="U229" s="36"/>
      <c r="V229" s="36"/>
      <c r="W229" s="36"/>
    </row>
    <row r="230" spans="13:23" ht="37.5" hidden="1" x14ac:dyDescent="0.2">
      <c r="M230" s="503" t="s">
        <v>4489</v>
      </c>
      <c r="N230" s="626" t="s">
        <v>2100</v>
      </c>
      <c r="O230" s="26" t="s">
        <v>86</v>
      </c>
      <c r="P230" s="25" t="s">
        <v>2074</v>
      </c>
      <c r="Q230" s="25" t="s">
        <v>77</v>
      </c>
      <c r="R230" s="46">
        <v>550</v>
      </c>
      <c r="S230" s="23"/>
      <c r="T230" s="19"/>
      <c r="U230" s="36"/>
      <c r="V230" s="36"/>
      <c r="W230" s="36"/>
    </row>
    <row r="231" spans="13:23" ht="37.5" hidden="1" x14ac:dyDescent="0.2">
      <c r="M231" s="503"/>
      <c r="N231" s="626"/>
      <c r="O231" s="26" t="s">
        <v>90</v>
      </c>
      <c r="P231" s="25" t="s">
        <v>2101</v>
      </c>
      <c r="Q231" s="25" t="s">
        <v>809</v>
      </c>
      <c r="R231" s="46">
        <v>450</v>
      </c>
      <c r="S231" s="23"/>
      <c r="T231" s="19"/>
      <c r="U231" s="36"/>
      <c r="V231" s="36"/>
      <c r="W231" s="36"/>
    </row>
    <row r="232" spans="13:23" ht="37.5" hidden="1" x14ac:dyDescent="0.2">
      <c r="M232" s="503"/>
      <c r="N232" s="626"/>
      <c r="O232" s="26" t="s">
        <v>90</v>
      </c>
      <c r="P232" s="25" t="s">
        <v>2101</v>
      </c>
      <c r="Q232" s="25" t="s">
        <v>2102</v>
      </c>
      <c r="R232" s="46">
        <v>300</v>
      </c>
      <c r="S232" s="23"/>
      <c r="T232" s="19"/>
      <c r="U232" s="36"/>
      <c r="V232" s="36"/>
      <c r="W232" s="36"/>
    </row>
    <row r="233" spans="13:23" ht="37.5" hidden="1" x14ac:dyDescent="0.2">
      <c r="M233" s="503"/>
      <c r="N233" s="626"/>
      <c r="O233" s="26" t="s">
        <v>90</v>
      </c>
      <c r="P233" s="25" t="s">
        <v>2103</v>
      </c>
      <c r="Q233" s="25" t="s">
        <v>2104</v>
      </c>
      <c r="R233" s="46">
        <v>300</v>
      </c>
      <c r="S233" s="23"/>
      <c r="T233" s="19"/>
      <c r="U233" s="36"/>
      <c r="V233" s="36"/>
      <c r="W233" s="36"/>
    </row>
    <row r="234" spans="13:23" ht="37.5" hidden="1" x14ac:dyDescent="0.2">
      <c r="M234" s="73" t="s">
        <v>4481</v>
      </c>
      <c r="N234" s="105" t="s">
        <v>2105</v>
      </c>
      <c r="O234" s="26" t="s">
        <v>90</v>
      </c>
      <c r="P234" s="25" t="s">
        <v>2101</v>
      </c>
      <c r="Q234" s="25" t="s">
        <v>2106</v>
      </c>
      <c r="R234" s="46">
        <v>300</v>
      </c>
      <c r="S234" s="23"/>
      <c r="T234" s="19"/>
      <c r="U234" s="36"/>
      <c r="V234" s="36"/>
      <c r="W234" s="36"/>
    </row>
    <row r="235" spans="13:23" ht="37.5" hidden="1" x14ac:dyDescent="0.2">
      <c r="M235" s="503" t="s">
        <v>4490</v>
      </c>
      <c r="N235" s="626" t="s">
        <v>2107</v>
      </c>
      <c r="O235" s="26" t="s">
        <v>90</v>
      </c>
      <c r="P235" s="25" t="s">
        <v>2108</v>
      </c>
      <c r="Q235" s="25" t="s">
        <v>809</v>
      </c>
      <c r="R235" s="46">
        <v>300</v>
      </c>
      <c r="S235" s="23"/>
      <c r="T235" s="19"/>
      <c r="U235" s="36"/>
      <c r="V235" s="36"/>
      <c r="W235" s="36"/>
    </row>
    <row r="236" spans="13:23" ht="93.75" hidden="1" x14ac:dyDescent="0.2">
      <c r="M236" s="503"/>
      <c r="N236" s="626"/>
      <c r="O236" s="26" t="s">
        <v>86</v>
      </c>
      <c r="P236" s="25" t="s">
        <v>2108</v>
      </c>
      <c r="Q236" s="25" t="s">
        <v>2196</v>
      </c>
      <c r="R236" s="46">
        <v>430</v>
      </c>
      <c r="S236" s="23"/>
      <c r="T236" s="19"/>
      <c r="U236" s="36"/>
      <c r="V236" s="36"/>
      <c r="W236" s="36"/>
    </row>
    <row r="237" spans="13:23" ht="37.5" hidden="1" x14ac:dyDescent="0.2">
      <c r="M237" s="503"/>
      <c r="N237" s="626"/>
      <c r="O237" s="26" t="s">
        <v>88</v>
      </c>
      <c r="P237" s="25" t="s">
        <v>2109</v>
      </c>
      <c r="Q237" s="25" t="s">
        <v>2110</v>
      </c>
      <c r="R237" s="46">
        <v>700</v>
      </c>
      <c r="S237" s="23"/>
      <c r="T237" s="19"/>
      <c r="U237" s="36"/>
      <c r="V237" s="36"/>
      <c r="W237" s="36"/>
    </row>
    <row r="238" spans="13:23" ht="37.5" hidden="1" x14ac:dyDescent="0.2">
      <c r="M238" s="503"/>
      <c r="N238" s="626"/>
      <c r="O238" s="26" t="s">
        <v>88</v>
      </c>
      <c r="P238" s="25" t="s">
        <v>2110</v>
      </c>
      <c r="Q238" s="25" t="s">
        <v>2111</v>
      </c>
      <c r="R238" s="46">
        <v>600</v>
      </c>
      <c r="S238" s="23"/>
      <c r="T238" s="19"/>
      <c r="U238" s="36"/>
      <c r="V238" s="36"/>
      <c r="W238" s="36"/>
    </row>
    <row r="239" spans="13:23" ht="37.5" hidden="1" x14ac:dyDescent="0.2">
      <c r="M239" s="503"/>
      <c r="N239" s="626"/>
      <c r="O239" s="26" t="s">
        <v>86</v>
      </c>
      <c r="P239" s="25" t="s">
        <v>2111</v>
      </c>
      <c r="Q239" s="25" t="s">
        <v>2112</v>
      </c>
      <c r="R239" s="46">
        <v>450</v>
      </c>
      <c r="S239" s="23"/>
      <c r="T239" s="19"/>
      <c r="U239" s="36"/>
      <c r="V239" s="36"/>
      <c r="W239" s="36"/>
    </row>
    <row r="240" spans="13:23" ht="93.75" hidden="1" x14ac:dyDescent="0.2">
      <c r="M240" s="503"/>
      <c r="N240" s="626"/>
      <c r="O240" s="26" t="s">
        <v>90</v>
      </c>
      <c r="P240" s="25" t="s">
        <v>2113</v>
      </c>
      <c r="Q240" s="25" t="s">
        <v>2197</v>
      </c>
      <c r="R240" s="46">
        <v>300</v>
      </c>
      <c r="S240" s="23"/>
      <c r="T240" s="19"/>
      <c r="U240" s="36"/>
      <c r="V240" s="36"/>
      <c r="W240" s="36"/>
    </row>
    <row r="241" spans="13:23" ht="37.5" hidden="1" x14ac:dyDescent="0.2">
      <c r="M241" s="503"/>
      <c r="N241" s="626"/>
      <c r="O241" s="26" t="s">
        <v>86</v>
      </c>
      <c r="P241" s="25" t="s">
        <v>2114</v>
      </c>
      <c r="Q241" s="25" t="s">
        <v>2115</v>
      </c>
      <c r="R241" s="46">
        <v>400</v>
      </c>
      <c r="S241" s="23"/>
      <c r="T241" s="19"/>
      <c r="U241" s="36"/>
      <c r="V241" s="36"/>
      <c r="W241" s="36"/>
    </row>
    <row r="242" spans="13:23" ht="37.5" hidden="1" x14ac:dyDescent="0.2">
      <c r="M242" s="503"/>
      <c r="N242" s="626"/>
      <c r="O242" s="26" t="s">
        <v>86</v>
      </c>
      <c r="P242" s="25" t="s">
        <v>2089</v>
      </c>
      <c r="Q242" s="25" t="s">
        <v>2116</v>
      </c>
      <c r="R242" s="46">
        <v>450</v>
      </c>
      <c r="S242" s="23"/>
      <c r="T242" s="19"/>
      <c r="U242" s="36"/>
      <c r="V242" s="36"/>
      <c r="W242" s="36"/>
    </row>
    <row r="243" spans="13:23" ht="37.5" hidden="1" x14ac:dyDescent="0.2">
      <c r="M243" s="503"/>
      <c r="N243" s="626"/>
      <c r="O243" s="26" t="s">
        <v>86</v>
      </c>
      <c r="P243" s="25" t="s">
        <v>2116</v>
      </c>
      <c r="Q243" s="25" t="s">
        <v>2110</v>
      </c>
      <c r="R243" s="46">
        <v>430</v>
      </c>
      <c r="S243" s="23"/>
      <c r="T243" s="19"/>
      <c r="U243" s="36"/>
      <c r="V243" s="36"/>
      <c r="W243" s="36"/>
    </row>
    <row r="244" spans="13:23" ht="112.5" hidden="1" x14ac:dyDescent="0.2">
      <c r="M244" s="503"/>
      <c r="N244" s="626"/>
      <c r="O244" s="26" t="s">
        <v>90</v>
      </c>
      <c r="P244" s="25" t="s">
        <v>2198</v>
      </c>
      <c r="Q244" s="25" t="s">
        <v>2199</v>
      </c>
      <c r="R244" s="46">
        <v>300</v>
      </c>
      <c r="S244" s="23"/>
      <c r="T244" s="19"/>
      <c r="U244" s="36"/>
      <c r="V244" s="36"/>
      <c r="W244" s="36"/>
    </row>
    <row r="245" spans="13:23" ht="37.5" hidden="1" x14ac:dyDescent="0.2">
      <c r="M245" s="73" t="s">
        <v>4491</v>
      </c>
      <c r="N245" s="105" t="s">
        <v>2117</v>
      </c>
      <c r="O245" s="26" t="s">
        <v>90</v>
      </c>
      <c r="P245" s="25" t="s">
        <v>2074</v>
      </c>
      <c r="Q245" s="25" t="s">
        <v>2118</v>
      </c>
      <c r="R245" s="46">
        <v>300</v>
      </c>
      <c r="S245" s="23"/>
      <c r="T245" s="19"/>
      <c r="U245" s="36"/>
      <c r="V245" s="36"/>
      <c r="W245" s="36"/>
    </row>
    <row r="246" spans="13:23" ht="75" hidden="1" x14ac:dyDescent="0.2">
      <c r="M246" s="503" t="s">
        <v>4492</v>
      </c>
      <c r="N246" s="565" t="s">
        <v>2119</v>
      </c>
      <c r="O246" s="26" t="s">
        <v>88</v>
      </c>
      <c r="P246" s="25" t="s">
        <v>2200</v>
      </c>
      <c r="Q246" s="25" t="s">
        <v>2120</v>
      </c>
      <c r="R246" s="46">
        <v>530</v>
      </c>
      <c r="S246" s="23"/>
      <c r="T246" s="19"/>
      <c r="U246" s="36"/>
      <c r="V246" s="36"/>
      <c r="W246" s="36"/>
    </row>
    <row r="247" spans="13:23" ht="56.25" hidden="1" x14ac:dyDescent="0.2">
      <c r="M247" s="503"/>
      <c r="N247" s="565"/>
      <c r="O247" s="26" t="s">
        <v>88</v>
      </c>
      <c r="P247" s="25" t="s">
        <v>2201</v>
      </c>
      <c r="Q247" s="25" t="s">
        <v>2121</v>
      </c>
      <c r="R247" s="46">
        <v>530</v>
      </c>
      <c r="S247" s="23"/>
      <c r="T247" s="19"/>
      <c r="U247" s="36"/>
      <c r="V247" s="36"/>
      <c r="W247" s="36"/>
    </row>
    <row r="248" spans="13:23" ht="56.25" hidden="1" x14ac:dyDescent="0.2">
      <c r="M248" s="503"/>
      <c r="N248" s="565"/>
      <c r="O248" s="26" t="s">
        <v>88</v>
      </c>
      <c r="P248" s="25" t="s">
        <v>2202</v>
      </c>
      <c r="Q248" s="25" t="s">
        <v>2121</v>
      </c>
      <c r="R248" s="46">
        <v>530</v>
      </c>
      <c r="S248" s="23"/>
      <c r="T248" s="19"/>
      <c r="U248" s="36"/>
      <c r="V248" s="36"/>
      <c r="W248" s="36"/>
    </row>
    <row r="249" spans="13:23" ht="37.5" hidden="1" x14ac:dyDescent="0.2">
      <c r="M249" s="503"/>
      <c r="N249" s="565"/>
      <c r="O249" s="26" t="s">
        <v>86</v>
      </c>
      <c r="P249" s="25" t="s">
        <v>2122</v>
      </c>
      <c r="Q249" s="25" t="s">
        <v>2123</v>
      </c>
      <c r="R249" s="46">
        <v>450</v>
      </c>
      <c r="S249" s="23"/>
      <c r="T249" s="19"/>
      <c r="U249" s="36"/>
      <c r="V249" s="36"/>
      <c r="W249" s="36"/>
    </row>
    <row r="250" spans="13:23" ht="37.5" hidden="1" x14ac:dyDescent="0.2">
      <c r="M250" s="503"/>
      <c r="N250" s="565"/>
      <c r="O250" s="26" t="s">
        <v>86</v>
      </c>
      <c r="P250" s="25" t="s">
        <v>2123</v>
      </c>
      <c r="Q250" s="25" t="s">
        <v>2124</v>
      </c>
      <c r="R250" s="46">
        <v>400</v>
      </c>
      <c r="S250" s="23"/>
      <c r="T250" s="19"/>
      <c r="U250" s="36"/>
      <c r="V250" s="36"/>
      <c r="W250" s="36"/>
    </row>
    <row r="251" spans="13:23" ht="75" hidden="1" x14ac:dyDescent="0.2">
      <c r="M251" s="503"/>
      <c r="N251" s="565"/>
      <c r="O251" s="26" t="s">
        <v>86</v>
      </c>
      <c r="P251" s="25" t="s">
        <v>2123</v>
      </c>
      <c r="Q251" s="25" t="s">
        <v>2203</v>
      </c>
      <c r="R251" s="46">
        <v>400</v>
      </c>
      <c r="S251" s="23"/>
      <c r="T251" s="19"/>
      <c r="U251" s="36"/>
      <c r="V251" s="36"/>
      <c r="W251" s="36"/>
    </row>
    <row r="252" spans="13:23" ht="37.5" hidden="1" x14ac:dyDescent="0.2">
      <c r="M252" s="503"/>
      <c r="N252" s="565"/>
      <c r="O252" s="26" t="s">
        <v>86</v>
      </c>
      <c r="P252" s="25" t="s">
        <v>2125</v>
      </c>
      <c r="Q252" s="25" t="s">
        <v>2126</v>
      </c>
      <c r="R252" s="46">
        <v>400</v>
      </c>
      <c r="S252" s="23"/>
      <c r="T252" s="19"/>
      <c r="U252" s="36"/>
      <c r="V252" s="36"/>
      <c r="W252" s="36"/>
    </row>
    <row r="253" spans="13:23" ht="37.5" hidden="1" x14ac:dyDescent="0.2">
      <c r="M253" s="503" t="s">
        <v>4493</v>
      </c>
      <c r="N253" s="565" t="s">
        <v>2119</v>
      </c>
      <c r="O253" s="26" t="s">
        <v>90</v>
      </c>
      <c r="P253" s="25" t="s">
        <v>2127</v>
      </c>
      <c r="Q253" s="25" t="s">
        <v>2128</v>
      </c>
      <c r="R253" s="46">
        <v>300</v>
      </c>
      <c r="S253" s="23"/>
      <c r="T253" s="19"/>
      <c r="U253" s="36"/>
      <c r="V253" s="36"/>
      <c r="W253" s="36"/>
    </row>
    <row r="254" spans="13:23" ht="37.5" hidden="1" x14ac:dyDescent="0.2">
      <c r="M254" s="503"/>
      <c r="N254" s="565"/>
      <c r="O254" s="26" t="s">
        <v>88</v>
      </c>
      <c r="P254" s="25" t="s">
        <v>1008</v>
      </c>
      <c r="Q254" s="25" t="s">
        <v>2129</v>
      </c>
      <c r="R254" s="46">
        <v>580</v>
      </c>
      <c r="S254" s="23"/>
      <c r="T254" s="19"/>
      <c r="U254" s="36"/>
      <c r="V254" s="36"/>
      <c r="W254" s="36"/>
    </row>
    <row r="255" spans="13:23" ht="56.25" hidden="1" x14ac:dyDescent="0.2">
      <c r="M255" s="503"/>
      <c r="N255" s="565"/>
      <c r="O255" s="26" t="s">
        <v>129</v>
      </c>
      <c r="P255" s="25" t="s">
        <v>1008</v>
      </c>
      <c r="Q255" s="25" t="s">
        <v>2204</v>
      </c>
      <c r="R255" s="46">
        <v>950</v>
      </c>
      <c r="S255" s="23"/>
      <c r="T255" s="19"/>
      <c r="U255" s="36"/>
      <c r="V255" s="36"/>
      <c r="W255" s="36"/>
    </row>
    <row r="256" spans="13:23" ht="37.5" hidden="1" x14ac:dyDescent="0.2">
      <c r="M256" s="503"/>
      <c r="N256" s="565"/>
      <c r="O256" s="26" t="s">
        <v>90</v>
      </c>
      <c r="P256" s="25" t="s">
        <v>2085</v>
      </c>
      <c r="Q256" s="25" t="s">
        <v>2130</v>
      </c>
      <c r="R256" s="46">
        <v>300</v>
      </c>
      <c r="S256" s="23"/>
      <c r="T256" s="19"/>
      <c r="U256" s="36"/>
      <c r="V256" s="36"/>
      <c r="W256" s="36"/>
    </row>
    <row r="257" spans="13:23" ht="56.25" hidden="1" x14ac:dyDescent="0.2">
      <c r="M257" s="503"/>
      <c r="N257" s="565"/>
      <c r="O257" s="26" t="s">
        <v>86</v>
      </c>
      <c r="P257" s="25" t="s">
        <v>2131</v>
      </c>
      <c r="Q257" s="25" t="s">
        <v>2132</v>
      </c>
      <c r="R257" s="46">
        <v>400</v>
      </c>
      <c r="S257" s="23"/>
      <c r="T257" s="19"/>
      <c r="U257" s="36"/>
      <c r="V257" s="36"/>
      <c r="W257" s="36"/>
    </row>
    <row r="258" spans="13:23" ht="37.5" hidden="1" x14ac:dyDescent="0.2">
      <c r="M258" s="503"/>
      <c r="N258" s="565"/>
      <c r="O258" s="26" t="s">
        <v>90</v>
      </c>
      <c r="P258" s="25" t="s">
        <v>2133</v>
      </c>
      <c r="Q258" s="25" t="s">
        <v>2134</v>
      </c>
      <c r="R258" s="46">
        <v>300</v>
      </c>
      <c r="S258" s="23"/>
      <c r="T258" s="19"/>
      <c r="U258" s="36"/>
      <c r="V258" s="36"/>
      <c r="W258" s="36"/>
    </row>
    <row r="259" spans="13:23" ht="37.5" hidden="1" x14ac:dyDescent="0.2">
      <c r="M259" s="503"/>
      <c r="N259" s="565"/>
      <c r="O259" s="26" t="s">
        <v>90</v>
      </c>
      <c r="P259" s="25" t="s">
        <v>2134</v>
      </c>
      <c r="Q259" s="25" t="s">
        <v>2135</v>
      </c>
      <c r="R259" s="46">
        <v>300</v>
      </c>
      <c r="S259" s="23"/>
      <c r="T259" s="19"/>
      <c r="U259" s="36"/>
      <c r="V259" s="36"/>
      <c r="W259" s="36"/>
    </row>
    <row r="260" spans="13:23" ht="37.5" hidden="1" x14ac:dyDescent="0.2">
      <c r="M260" s="503"/>
      <c r="N260" s="565"/>
      <c r="O260" s="26" t="s">
        <v>86</v>
      </c>
      <c r="P260" s="25" t="s">
        <v>2136</v>
      </c>
      <c r="Q260" s="25" t="s">
        <v>2137</v>
      </c>
      <c r="R260" s="46">
        <v>400</v>
      </c>
      <c r="S260" s="23"/>
      <c r="T260" s="19"/>
      <c r="U260" s="36"/>
      <c r="V260" s="36"/>
      <c r="W260" s="36"/>
    </row>
    <row r="261" spans="13:23" ht="37.5" hidden="1" x14ac:dyDescent="0.2">
      <c r="M261" s="503"/>
      <c r="N261" s="565"/>
      <c r="O261" s="26" t="s">
        <v>86</v>
      </c>
      <c r="P261" s="25" t="s">
        <v>2138</v>
      </c>
      <c r="Q261" s="25" t="s">
        <v>2139</v>
      </c>
      <c r="R261" s="46">
        <v>400</v>
      </c>
      <c r="S261" s="23"/>
      <c r="T261" s="19"/>
      <c r="U261" s="36"/>
      <c r="V261" s="36"/>
      <c r="W261" s="36"/>
    </row>
    <row r="262" spans="13:23" ht="75" hidden="1" x14ac:dyDescent="0.2">
      <c r="M262" s="503"/>
      <c r="N262" s="565"/>
      <c r="O262" s="26" t="s">
        <v>86</v>
      </c>
      <c r="P262" s="25" t="s">
        <v>2140</v>
      </c>
      <c r="Q262" s="25" t="s">
        <v>2205</v>
      </c>
      <c r="R262" s="46">
        <v>430</v>
      </c>
      <c r="S262" s="23"/>
      <c r="T262" s="19"/>
      <c r="U262" s="36"/>
      <c r="V262" s="36"/>
      <c r="W262" s="36"/>
    </row>
    <row r="263" spans="13:23" ht="37.5" hidden="1" x14ac:dyDescent="0.2">
      <c r="M263" s="503"/>
      <c r="N263" s="565"/>
      <c r="O263" s="26" t="s">
        <v>90</v>
      </c>
      <c r="P263" s="25" t="s">
        <v>2141</v>
      </c>
      <c r="Q263" s="25" t="s">
        <v>77</v>
      </c>
      <c r="R263" s="46">
        <v>350</v>
      </c>
      <c r="S263" s="23"/>
      <c r="T263" s="19"/>
      <c r="U263" s="36"/>
      <c r="V263" s="36"/>
      <c r="W263" s="36"/>
    </row>
    <row r="264" spans="13:23" ht="37.5" hidden="1" x14ac:dyDescent="0.2">
      <c r="M264" s="503"/>
      <c r="N264" s="565"/>
      <c r="O264" s="26"/>
      <c r="P264" s="25" t="s">
        <v>2206</v>
      </c>
      <c r="Q264" s="25" t="s">
        <v>2207</v>
      </c>
      <c r="R264" s="46"/>
      <c r="S264" s="23" t="s">
        <v>796</v>
      </c>
      <c r="T264" s="19"/>
      <c r="U264" s="36"/>
      <c r="V264" s="36"/>
      <c r="W264" s="36"/>
    </row>
    <row r="265" spans="13:23" ht="56.25" hidden="1" x14ac:dyDescent="0.2">
      <c r="M265" s="73" t="s">
        <v>4494</v>
      </c>
      <c r="N265" s="107" t="s">
        <v>2142</v>
      </c>
      <c r="O265" s="108" t="s">
        <v>105</v>
      </c>
      <c r="P265" s="106" t="s">
        <v>2143</v>
      </c>
      <c r="Q265" s="106" t="s">
        <v>77</v>
      </c>
      <c r="R265" s="46">
        <v>800</v>
      </c>
      <c r="S265" s="23"/>
      <c r="T265" s="19"/>
      <c r="U265" s="36"/>
      <c r="V265" s="36"/>
      <c r="W265" s="36"/>
    </row>
    <row r="266" spans="13:23" ht="37.5" hidden="1" x14ac:dyDescent="0.2">
      <c r="M266" s="73" t="s">
        <v>4495</v>
      </c>
      <c r="N266" s="107" t="s">
        <v>2119</v>
      </c>
      <c r="O266" s="108" t="s">
        <v>90</v>
      </c>
      <c r="P266" s="106" t="s">
        <v>2144</v>
      </c>
      <c r="Q266" s="106" t="s">
        <v>2145</v>
      </c>
      <c r="R266" s="46">
        <v>350</v>
      </c>
      <c r="S266" s="23"/>
      <c r="T266" s="19"/>
      <c r="U266" s="36"/>
      <c r="V266" s="36"/>
      <c r="W266" s="36"/>
    </row>
    <row r="267" spans="13:23" ht="37.5" hidden="1" x14ac:dyDescent="0.2">
      <c r="M267" s="73" t="s">
        <v>4496</v>
      </c>
      <c r="N267" s="107" t="s">
        <v>2146</v>
      </c>
      <c r="O267" s="108" t="s">
        <v>90</v>
      </c>
      <c r="P267" s="106" t="s">
        <v>2147</v>
      </c>
      <c r="Q267" s="106" t="s">
        <v>2148</v>
      </c>
      <c r="R267" s="46">
        <v>300</v>
      </c>
      <c r="S267" s="23"/>
      <c r="T267" s="19"/>
      <c r="U267" s="36"/>
      <c r="V267" s="36"/>
      <c r="W267" s="36"/>
    </row>
    <row r="268" spans="13:23" ht="37.5" hidden="1" x14ac:dyDescent="0.2">
      <c r="M268" s="73" t="s">
        <v>4497</v>
      </c>
      <c r="N268" s="105" t="s">
        <v>2149</v>
      </c>
      <c r="O268" s="108" t="s">
        <v>90</v>
      </c>
      <c r="P268" s="25" t="s">
        <v>2150</v>
      </c>
      <c r="Q268" s="25" t="s">
        <v>2151</v>
      </c>
      <c r="R268" s="46">
        <v>300</v>
      </c>
      <c r="S268" s="23"/>
      <c r="T268" s="19"/>
      <c r="U268" s="36"/>
      <c r="V268" s="36"/>
      <c r="W268" s="36"/>
    </row>
    <row r="269" spans="13:23" ht="37.5" hidden="1" x14ac:dyDescent="0.2">
      <c r="M269" s="73" t="s">
        <v>4498</v>
      </c>
      <c r="N269" s="105" t="s">
        <v>2152</v>
      </c>
      <c r="O269" s="108" t="s">
        <v>90</v>
      </c>
      <c r="P269" s="25" t="s">
        <v>2153</v>
      </c>
      <c r="Q269" s="25" t="s">
        <v>77</v>
      </c>
      <c r="R269" s="46">
        <v>300</v>
      </c>
      <c r="S269" s="23"/>
      <c r="T269" s="19"/>
      <c r="U269" s="36"/>
      <c r="V269" s="36"/>
      <c r="W269" s="36"/>
    </row>
    <row r="270" spans="13:23" ht="37.5" hidden="1" x14ac:dyDescent="0.2">
      <c r="M270" s="73" t="s">
        <v>4482</v>
      </c>
      <c r="N270" s="105" t="s">
        <v>2154</v>
      </c>
      <c r="O270" s="108" t="s">
        <v>90</v>
      </c>
      <c r="P270" s="25" t="s">
        <v>2074</v>
      </c>
      <c r="Q270" s="25" t="s">
        <v>2155</v>
      </c>
      <c r="R270" s="46">
        <v>300</v>
      </c>
      <c r="S270" s="23"/>
      <c r="T270" s="19"/>
      <c r="U270" s="36"/>
      <c r="V270" s="36"/>
      <c r="W270" s="36"/>
    </row>
    <row r="271" spans="13:23" ht="37.5" hidden="1" x14ac:dyDescent="0.2">
      <c r="M271" s="73" t="s">
        <v>4499</v>
      </c>
      <c r="N271" s="105" t="s">
        <v>2156</v>
      </c>
      <c r="O271" s="108" t="s">
        <v>90</v>
      </c>
      <c r="P271" s="25" t="s">
        <v>2157</v>
      </c>
      <c r="Q271" s="25" t="s">
        <v>218</v>
      </c>
      <c r="R271" s="46">
        <v>300</v>
      </c>
      <c r="S271" s="23" t="s">
        <v>530</v>
      </c>
      <c r="T271" s="19"/>
      <c r="U271" s="36"/>
      <c r="V271" s="36"/>
      <c r="W271" s="36"/>
    </row>
    <row r="272" spans="13:23" ht="37.5" hidden="1" x14ac:dyDescent="0.2">
      <c r="M272" s="73" t="s">
        <v>4500</v>
      </c>
      <c r="N272" s="105" t="s">
        <v>2163</v>
      </c>
      <c r="O272" s="26" t="s">
        <v>86</v>
      </c>
      <c r="P272" s="25" t="s">
        <v>2164</v>
      </c>
      <c r="Q272" s="25" t="s">
        <v>218</v>
      </c>
      <c r="R272" s="46">
        <v>350</v>
      </c>
      <c r="S272" s="23" t="s">
        <v>530</v>
      </c>
      <c r="T272" s="19"/>
      <c r="U272" s="36"/>
      <c r="V272" s="36"/>
      <c r="W272" s="36"/>
    </row>
    <row r="273" spans="13:23" ht="37.5" hidden="1" x14ac:dyDescent="0.2">
      <c r="M273" s="503" t="s">
        <v>4501</v>
      </c>
      <c r="N273" s="626" t="s">
        <v>658</v>
      </c>
      <c r="O273" s="26" t="s">
        <v>86</v>
      </c>
      <c r="P273" s="25" t="s">
        <v>2161</v>
      </c>
      <c r="Q273" s="25" t="s">
        <v>2164</v>
      </c>
      <c r="R273" s="46">
        <v>350</v>
      </c>
      <c r="S273" s="23"/>
      <c r="T273" s="19"/>
      <c r="U273" s="36"/>
      <c r="V273" s="36"/>
      <c r="W273" s="36"/>
    </row>
    <row r="274" spans="13:23" ht="37.5" hidden="1" x14ac:dyDescent="0.2">
      <c r="M274" s="503"/>
      <c r="N274" s="626"/>
      <c r="O274" s="26" t="s">
        <v>88</v>
      </c>
      <c r="P274" s="25" t="s">
        <v>2165</v>
      </c>
      <c r="Q274" s="25" t="s">
        <v>2166</v>
      </c>
      <c r="R274" s="46">
        <v>450</v>
      </c>
      <c r="S274" s="23"/>
      <c r="T274" s="19"/>
      <c r="U274" s="36"/>
      <c r="V274" s="36"/>
      <c r="W274" s="36"/>
    </row>
    <row r="275" spans="13:23" ht="37.5" hidden="1" x14ac:dyDescent="0.2">
      <c r="M275" s="503"/>
      <c r="N275" s="626"/>
      <c r="O275" s="26" t="s">
        <v>90</v>
      </c>
      <c r="P275" s="25" t="s">
        <v>2167</v>
      </c>
      <c r="Q275" s="25" t="s">
        <v>218</v>
      </c>
      <c r="R275" s="46">
        <v>300</v>
      </c>
      <c r="S275" s="23" t="s">
        <v>530</v>
      </c>
      <c r="T275" s="19"/>
      <c r="U275" s="36"/>
      <c r="V275" s="36"/>
      <c r="W275" s="36"/>
    </row>
    <row r="276" spans="13:23" ht="37.5" hidden="1" x14ac:dyDescent="0.2">
      <c r="M276" s="503"/>
      <c r="N276" s="626"/>
      <c r="O276" s="26" t="s">
        <v>90</v>
      </c>
      <c r="P276" s="25" t="s">
        <v>2164</v>
      </c>
      <c r="Q276" s="25" t="s">
        <v>2168</v>
      </c>
      <c r="R276" s="46">
        <v>300</v>
      </c>
      <c r="S276" s="23"/>
      <c r="T276" s="19"/>
      <c r="U276" s="36"/>
      <c r="V276" s="36"/>
      <c r="W276" s="36"/>
    </row>
    <row r="277" spans="13:23" ht="37.5" hidden="1" x14ac:dyDescent="0.2">
      <c r="M277" s="503"/>
      <c r="N277" s="626"/>
      <c r="O277" s="26" t="s">
        <v>90</v>
      </c>
      <c r="P277" s="25" t="s">
        <v>2168</v>
      </c>
      <c r="Q277" s="25" t="s">
        <v>2169</v>
      </c>
      <c r="R277" s="46">
        <v>300</v>
      </c>
      <c r="S277" s="23"/>
      <c r="T277" s="19"/>
      <c r="U277" s="36"/>
      <c r="V277" s="36"/>
      <c r="W277" s="36"/>
    </row>
    <row r="278" spans="13:23" ht="37.5" hidden="1" x14ac:dyDescent="0.2">
      <c r="M278" s="503"/>
      <c r="N278" s="626"/>
      <c r="O278" s="26" t="s">
        <v>90</v>
      </c>
      <c r="P278" s="25" t="s">
        <v>2170</v>
      </c>
      <c r="Q278" s="25" t="s">
        <v>2171</v>
      </c>
      <c r="R278" s="46">
        <v>300</v>
      </c>
      <c r="S278" s="23"/>
      <c r="T278" s="19"/>
      <c r="U278" s="36"/>
      <c r="V278" s="36"/>
      <c r="W278" s="36"/>
    </row>
    <row r="279" spans="13:23" ht="37.5" hidden="1" x14ac:dyDescent="0.2">
      <c r="M279" s="503" t="s">
        <v>4502</v>
      </c>
      <c r="N279" s="565" t="s">
        <v>2172</v>
      </c>
      <c r="O279" s="26" t="s">
        <v>86</v>
      </c>
      <c r="P279" s="25" t="s">
        <v>2157</v>
      </c>
      <c r="Q279" s="25" t="s">
        <v>2173</v>
      </c>
      <c r="R279" s="45">
        <v>350</v>
      </c>
      <c r="S279" s="23"/>
      <c r="T279" s="19"/>
      <c r="U279" s="36"/>
      <c r="V279" s="36"/>
      <c r="W279" s="36"/>
    </row>
    <row r="280" spans="13:23" ht="37.5" hidden="1" x14ac:dyDescent="0.2">
      <c r="M280" s="503"/>
      <c r="N280" s="565"/>
      <c r="O280" s="26" t="s">
        <v>90</v>
      </c>
      <c r="P280" s="25" t="s">
        <v>2173</v>
      </c>
      <c r="Q280" s="25" t="s">
        <v>2174</v>
      </c>
      <c r="R280" s="45">
        <v>300</v>
      </c>
      <c r="S280" s="23"/>
      <c r="T280" s="19"/>
      <c r="U280" s="36"/>
      <c r="V280" s="36"/>
      <c r="W280" s="36"/>
    </row>
    <row r="281" spans="13:23" ht="37.5" hidden="1" x14ac:dyDescent="0.2">
      <c r="M281" s="503"/>
      <c r="N281" s="565"/>
      <c r="O281" s="26"/>
      <c r="P281" s="25" t="s">
        <v>2208</v>
      </c>
      <c r="Q281" s="25" t="s">
        <v>2209</v>
      </c>
      <c r="R281" s="45"/>
      <c r="S281" s="23" t="s">
        <v>796</v>
      </c>
      <c r="T281" s="19"/>
      <c r="U281" s="36"/>
      <c r="V281" s="36"/>
      <c r="W281" s="36"/>
    </row>
    <row r="282" spans="13:23" ht="37.5" hidden="1" x14ac:dyDescent="0.2">
      <c r="M282" s="73" t="s">
        <v>4503</v>
      </c>
      <c r="N282" s="105" t="s">
        <v>2177</v>
      </c>
      <c r="O282" s="108" t="s">
        <v>90</v>
      </c>
      <c r="P282" s="25" t="s">
        <v>2178</v>
      </c>
      <c r="Q282" s="25" t="s">
        <v>77</v>
      </c>
      <c r="R282" s="46">
        <v>300</v>
      </c>
      <c r="S282" s="51"/>
      <c r="T282" s="36"/>
      <c r="U282" s="36"/>
      <c r="V282" s="36"/>
      <c r="W282" s="36"/>
    </row>
    <row r="283" spans="13:23" ht="37.5" hidden="1" x14ac:dyDescent="0.2">
      <c r="M283" s="73" t="s">
        <v>4504</v>
      </c>
      <c r="N283" s="105" t="s">
        <v>2179</v>
      </c>
      <c r="O283" s="108" t="s">
        <v>90</v>
      </c>
      <c r="P283" s="25" t="s">
        <v>2180</v>
      </c>
      <c r="Q283" s="25" t="s">
        <v>2181</v>
      </c>
      <c r="R283" s="46">
        <v>300</v>
      </c>
      <c r="S283" s="51"/>
      <c r="T283" s="36"/>
      <c r="U283" s="36"/>
      <c r="V283" s="36"/>
      <c r="W283" s="36"/>
    </row>
    <row r="284" spans="13:23" ht="37.5" hidden="1" x14ac:dyDescent="0.2">
      <c r="M284" s="503" t="s">
        <v>4505</v>
      </c>
      <c r="N284" s="626" t="s">
        <v>2182</v>
      </c>
      <c r="O284" s="108" t="s">
        <v>90</v>
      </c>
      <c r="P284" s="25" t="s">
        <v>2183</v>
      </c>
      <c r="Q284" s="25" t="s">
        <v>2184</v>
      </c>
      <c r="R284" s="46">
        <v>300</v>
      </c>
      <c r="S284" s="51"/>
      <c r="T284" s="36"/>
      <c r="U284" s="36"/>
      <c r="V284" s="36"/>
      <c r="W284" s="36"/>
    </row>
    <row r="285" spans="13:23" ht="37.5" hidden="1" x14ac:dyDescent="0.2">
      <c r="M285" s="503"/>
      <c r="N285" s="626"/>
      <c r="O285" s="108" t="s">
        <v>90</v>
      </c>
      <c r="P285" s="25" t="s">
        <v>2184</v>
      </c>
      <c r="Q285" s="25" t="s">
        <v>2185</v>
      </c>
      <c r="R285" s="46">
        <v>300</v>
      </c>
      <c r="S285" s="51"/>
      <c r="T285" s="36"/>
      <c r="U285" s="36"/>
      <c r="V285" s="36"/>
      <c r="W285" s="36"/>
    </row>
    <row r="286" spans="13:23" ht="37.5" hidden="1" x14ac:dyDescent="0.2">
      <c r="M286" s="73" t="s">
        <v>4506</v>
      </c>
      <c r="N286" s="105" t="s">
        <v>2186</v>
      </c>
      <c r="O286" s="108" t="s">
        <v>90</v>
      </c>
      <c r="P286" s="25" t="s">
        <v>2210</v>
      </c>
      <c r="Q286" s="25" t="s">
        <v>2211</v>
      </c>
      <c r="R286" s="46">
        <v>300</v>
      </c>
      <c r="S286" s="51"/>
      <c r="T286" s="36"/>
      <c r="U286" s="36"/>
      <c r="V286" s="36"/>
      <c r="W286" s="36"/>
    </row>
    <row r="287" spans="13:23" ht="37.5" hidden="1" x14ac:dyDescent="0.2">
      <c r="M287" s="73" t="s">
        <v>4507</v>
      </c>
      <c r="N287" s="105" t="s">
        <v>2187</v>
      </c>
      <c r="O287" s="108" t="s">
        <v>90</v>
      </c>
      <c r="P287" s="627" t="s">
        <v>2188</v>
      </c>
      <c r="Q287" s="627"/>
      <c r="R287" s="46">
        <v>300</v>
      </c>
      <c r="S287" s="51"/>
      <c r="T287" s="36"/>
      <c r="U287" s="36"/>
      <c r="V287" s="36"/>
      <c r="W287" s="36"/>
    </row>
    <row r="288" spans="13:23" ht="37.5" hidden="1" x14ac:dyDescent="0.2">
      <c r="M288" s="73" t="s">
        <v>4483</v>
      </c>
      <c r="N288" s="105" t="s">
        <v>2189</v>
      </c>
      <c r="O288" s="108" t="s">
        <v>90</v>
      </c>
      <c r="P288" s="25" t="s">
        <v>2190</v>
      </c>
      <c r="Q288" s="25" t="s">
        <v>2191</v>
      </c>
      <c r="R288" s="46">
        <v>300</v>
      </c>
      <c r="S288" s="51"/>
      <c r="T288" s="36"/>
      <c r="U288" s="36"/>
      <c r="V288" s="36"/>
      <c r="W288" s="36"/>
    </row>
    <row r="289" spans="13:23" ht="37.5" hidden="1" x14ac:dyDescent="0.2">
      <c r="M289" s="73" t="s">
        <v>4508</v>
      </c>
      <c r="N289" s="105" t="s">
        <v>2192</v>
      </c>
      <c r="O289" s="108" t="s">
        <v>90</v>
      </c>
      <c r="P289" s="25" t="s">
        <v>2190</v>
      </c>
      <c r="Q289" s="25" t="s">
        <v>2193</v>
      </c>
      <c r="R289" s="46">
        <v>300</v>
      </c>
      <c r="S289" s="51"/>
      <c r="T289" s="36"/>
      <c r="U289" s="36"/>
      <c r="V289" s="36"/>
      <c r="W289" s="36"/>
    </row>
    <row r="290" spans="13:23" hidden="1" x14ac:dyDescent="0.2">
      <c r="M290" s="73" t="s">
        <v>4509</v>
      </c>
      <c r="N290" s="30" t="s">
        <v>2212</v>
      </c>
      <c r="O290" s="30"/>
      <c r="P290" s="21"/>
      <c r="Q290" s="21"/>
      <c r="R290" s="90"/>
      <c r="S290" s="51" t="s">
        <v>440</v>
      </c>
      <c r="T290" s="36"/>
      <c r="U290" s="36"/>
      <c r="V290" s="36"/>
      <c r="W290" s="36"/>
    </row>
    <row r="291" spans="13:23" hidden="1" x14ac:dyDescent="0.2">
      <c r="M291" s="39">
        <v>40</v>
      </c>
      <c r="N291" s="30" t="s">
        <v>49</v>
      </c>
      <c r="O291" s="30"/>
      <c r="P291" s="21"/>
      <c r="Q291" s="21"/>
      <c r="R291" s="90"/>
      <c r="S291" s="51"/>
      <c r="T291" s="36"/>
      <c r="U291" s="36"/>
      <c r="V291" s="36"/>
      <c r="W291" s="36"/>
    </row>
    <row r="292" spans="13:23" ht="37.5" hidden="1" x14ac:dyDescent="0.2">
      <c r="M292" s="73" t="s">
        <v>4510</v>
      </c>
      <c r="N292" s="105" t="s">
        <v>1915</v>
      </c>
      <c r="O292" s="26">
        <v>1</v>
      </c>
      <c r="P292" s="25" t="s">
        <v>2046</v>
      </c>
      <c r="Q292" s="106" t="s">
        <v>1916</v>
      </c>
      <c r="R292" s="46">
        <v>1650</v>
      </c>
      <c r="S292" s="23" t="s">
        <v>2036</v>
      </c>
      <c r="T292" s="19"/>
      <c r="U292" s="36"/>
      <c r="V292" s="36"/>
      <c r="W292" s="36"/>
    </row>
    <row r="293" spans="13:23" ht="37.5" hidden="1" x14ac:dyDescent="0.2">
      <c r="M293" s="503" t="s">
        <v>4511</v>
      </c>
      <c r="N293" s="626" t="s">
        <v>1917</v>
      </c>
      <c r="O293" s="26">
        <v>1</v>
      </c>
      <c r="P293" s="25" t="s">
        <v>1918</v>
      </c>
      <c r="Q293" s="25" t="s">
        <v>1919</v>
      </c>
      <c r="R293" s="46">
        <v>1500</v>
      </c>
      <c r="S293" s="23"/>
      <c r="T293" s="19"/>
      <c r="U293" s="36"/>
      <c r="V293" s="36"/>
      <c r="W293" s="36"/>
    </row>
    <row r="294" spans="13:23" ht="37.5" hidden="1" x14ac:dyDescent="0.2">
      <c r="M294" s="503"/>
      <c r="N294" s="626"/>
      <c r="O294" s="26">
        <v>2</v>
      </c>
      <c r="P294" s="25" t="s">
        <v>1919</v>
      </c>
      <c r="Q294" s="25" t="s">
        <v>2047</v>
      </c>
      <c r="R294" s="46">
        <v>1300</v>
      </c>
      <c r="S294" s="23"/>
      <c r="T294" s="19"/>
      <c r="U294" s="36"/>
      <c r="V294" s="36"/>
      <c r="W294" s="36"/>
    </row>
    <row r="295" spans="13:23" ht="37.5" hidden="1" x14ac:dyDescent="0.2">
      <c r="M295" s="73" t="s">
        <v>4512</v>
      </c>
      <c r="N295" s="105" t="s">
        <v>1921</v>
      </c>
      <c r="O295" s="26">
        <v>1</v>
      </c>
      <c r="P295" s="25" t="s">
        <v>1919</v>
      </c>
      <c r="Q295" s="25" t="s">
        <v>2046</v>
      </c>
      <c r="R295" s="46">
        <v>600</v>
      </c>
      <c r="S295" s="23"/>
      <c r="T295" s="19"/>
      <c r="U295" s="36"/>
      <c r="V295" s="36"/>
      <c r="W295" s="36"/>
    </row>
    <row r="296" spans="13:23" ht="37.5" hidden="1" x14ac:dyDescent="0.2">
      <c r="M296" s="73" t="s">
        <v>4513</v>
      </c>
      <c r="N296" s="107" t="s">
        <v>1922</v>
      </c>
      <c r="O296" s="108">
        <v>1</v>
      </c>
      <c r="P296" s="106" t="s">
        <v>193</v>
      </c>
      <c r="Q296" s="106" t="s">
        <v>2047</v>
      </c>
      <c r="R296" s="46">
        <v>500</v>
      </c>
      <c r="S296" s="23"/>
      <c r="T296" s="19"/>
      <c r="U296" s="36"/>
      <c r="V296" s="36"/>
      <c r="W296" s="36"/>
    </row>
    <row r="297" spans="13:23" hidden="1" x14ac:dyDescent="0.2">
      <c r="M297" s="503" t="s">
        <v>4514</v>
      </c>
      <c r="N297" s="565" t="s">
        <v>1923</v>
      </c>
      <c r="O297" s="26">
        <v>1</v>
      </c>
      <c r="P297" s="25" t="s">
        <v>1924</v>
      </c>
      <c r="Q297" s="25" t="s">
        <v>1925</v>
      </c>
      <c r="R297" s="46">
        <v>2000</v>
      </c>
      <c r="S297" s="23"/>
      <c r="T297" s="19"/>
      <c r="U297" s="36"/>
      <c r="V297" s="36"/>
      <c r="W297" s="36"/>
    </row>
    <row r="298" spans="13:23" hidden="1" x14ac:dyDescent="0.2">
      <c r="M298" s="503"/>
      <c r="N298" s="565"/>
      <c r="O298" s="108">
        <v>1</v>
      </c>
      <c r="P298" s="627" t="s">
        <v>1926</v>
      </c>
      <c r="Q298" s="627"/>
      <c r="R298" s="46">
        <v>4800</v>
      </c>
      <c r="S298" s="23"/>
      <c r="T298" s="19"/>
      <c r="U298" s="36"/>
      <c r="V298" s="36"/>
      <c r="W298" s="36"/>
    </row>
    <row r="299" spans="13:23" ht="37.5" hidden="1" x14ac:dyDescent="0.2">
      <c r="M299" s="503"/>
      <c r="N299" s="565"/>
      <c r="O299" s="26">
        <v>1</v>
      </c>
      <c r="P299" s="25" t="s">
        <v>1924</v>
      </c>
      <c r="Q299" s="25" t="s">
        <v>1927</v>
      </c>
      <c r="R299" s="46">
        <v>3000</v>
      </c>
      <c r="S299" s="23"/>
      <c r="T299" s="19"/>
      <c r="U299" s="36"/>
      <c r="V299" s="36"/>
      <c r="W299" s="36"/>
    </row>
    <row r="300" spans="13:23" ht="37.5" hidden="1" x14ac:dyDescent="0.2">
      <c r="M300" s="503"/>
      <c r="N300" s="565"/>
      <c r="O300" s="26">
        <v>2</v>
      </c>
      <c r="P300" s="25" t="s">
        <v>1927</v>
      </c>
      <c r="Q300" s="25" t="s">
        <v>1928</v>
      </c>
      <c r="R300" s="46">
        <v>1800</v>
      </c>
      <c r="S300" s="23"/>
      <c r="T300" s="19"/>
      <c r="U300" s="36"/>
      <c r="V300" s="36"/>
      <c r="W300" s="36"/>
    </row>
    <row r="301" spans="13:23" hidden="1" x14ac:dyDescent="0.2">
      <c r="M301" s="503"/>
      <c r="N301" s="565"/>
      <c r="O301" s="26">
        <v>1</v>
      </c>
      <c r="P301" s="25" t="s">
        <v>1924</v>
      </c>
      <c r="Q301" s="25" t="s">
        <v>1929</v>
      </c>
      <c r="R301" s="46">
        <v>3000</v>
      </c>
      <c r="S301" s="23"/>
      <c r="T301" s="19"/>
      <c r="U301" s="36"/>
      <c r="V301" s="36"/>
      <c r="W301" s="36"/>
    </row>
    <row r="302" spans="13:23" hidden="1" x14ac:dyDescent="0.2">
      <c r="M302" s="503"/>
      <c r="N302" s="565"/>
      <c r="O302" s="26">
        <v>1</v>
      </c>
      <c r="P302" s="25" t="s">
        <v>1930</v>
      </c>
      <c r="Q302" s="25" t="s">
        <v>1931</v>
      </c>
      <c r="R302" s="46">
        <v>1700</v>
      </c>
      <c r="S302" s="23"/>
      <c r="T302" s="19"/>
      <c r="U302" s="36"/>
      <c r="V302" s="36"/>
      <c r="W302" s="36"/>
    </row>
    <row r="303" spans="13:23" ht="37.5" hidden="1" x14ac:dyDescent="0.2">
      <c r="M303" s="503"/>
      <c r="N303" s="565"/>
      <c r="O303" s="26">
        <v>1</v>
      </c>
      <c r="P303" s="25" t="s">
        <v>1932</v>
      </c>
      <c r="Q303" s="25" t="s">
        <v>1206</v>
      </c>
      <c r="R303" s="46">
        <v>900</v>
      </c>
      <c r="S303" s="23"/>
      <c r="T303" s="19"/>
      <c r="U303" s="36"/>
      <c r="V303" s="36"/>
      <c r="W303" s="36"/>
    </row>
    <row r="304" spans="13:23" ht="56.25" hidden="1" x14ac:dyDescent="0.2">
      <c r="M304" s="503"/>
      <c r="N304" s="565"/>
      <c r="O304" s="26">
        <v>1</v>
      </c>
      <c r="P304" s="25" t="s">
        <v>1933</v>
      </c>
      <c r="Q304" s="25" t="s">
        <v>1934</v>
      </c>
      <c r="R304" s="46">
        <v>750</v>
      </c>
      <c r="S304" s="23"/>
      <c r="T304" s="19"/>
      <c r="U304" s="36"/>
      <c r="V304" s="36"/>
      <c r="W304" s="36"/>
    </row>
    <row r="305" spans="13:23" hidden="1" x14ac:dyDescent="0.2">
      <c r="M305" s="503"/>
      <c r="N305" s="565"/>
      <c r="O305" s="26">
        <v>1</v>
      </c>
      <c r="P305" s="627" t="s">
        <v>1935</v>
      </c>
      <c r="Q305" s="627"/>
      <c r="R305" s="46">
        <v>2400</v>
      </c>
      <c r="S305" s="23"/>
      <c r="T305" s="19"/>
      <c r="U305" s="36"/>
      <c r="V305" s="36"/>
      <c r="W305" s="36"/>
    </row>
    <row r="306" spans="13:23" hidden="1" x14ac:dyDescent="0.2">
      <c r="M306" s="503"/>
      <c r="N306" s="565"/>
      <c r="O306" s="26">
        <v>1</v>
      </c>
      <c r="P306" s="106" t="s">
        <v>1693</v>
      </c>
      <c r="Q306" s="106" t="s">
        <v>1936</v>
      </c>
      <c r="R306" s="46">
        <v>1600</v>
      </c>
      <c r="S306" s="23"/>
      <c r="T306" s="19"/>
      <c r="U306" s="36"/>
      <c r="V306" s="36"/>
      <c r="W306" s="36"/>
    </row>
    <row r="307" spans="13:23" ht="37.5" hidden="1" x14ac:dyDescent="0.2">
      <c r="M307" s="503"/>
      <c r="N307" s="565"/>
      <c r="O307" s="26">
        <v>1</v>
      </c>
      <c r="P307" s="106" t="s">
        <v>1937</v>
      </c>
      <c r="Q307" s="25" t="s">
        <v>1938</v>
      </c>
      <c r="R307" s="46">
        <v>1800</v>
      </c>
      <c r="S307" s="23"/>
      <c r="T307" s="19"/>
      <c r="U307" s="36"/>
      <c r="V307" s="36"/>
      <c r="W307" s="36"/>
    </row>
    <row r="308" spans="13:23" ht="37.5" hidden="1" x14ac:dyDescent="0.2">
      <c r="M308" s="503" t="s">
        <v>4515</v>
      </c>
      <c r="N308" s="565" t="s">
        <v>1335</v>
      </c>
      <c r="O308" s="26">
        <v>1</v>
      </c>
      <c r="P308" s="25" t="s">
        <v>1939</v>
      </c>
      <c r="Q308" s="25" t="s">
        <v>1940</v>
      </c>
      <c r="R308" s="46">
        <v>2400</v>
      </c>
      <c r="S308" s="23"/>
      <c r="T308" s="19"/>
      <c r="U308" s="36"/>
      <c r="V308" s="36"/>
      <c r="W308" s="36"/>
    </row>
    <row r="309" spans="13:23" hidden="1" x14ac:dyDescent="0.2">
      <c r="M309" s="503"/>
      <c r="N309" s="565"/>
      <c r="O309" s="26">
        <v>2</v>
      </c>
      <c r="P309" s="25" t="s">
        <v>1940</v>
      </c>
      <c r="Q309" s="25" t="s">
        <v>1941</v>
      </c>
      <c r="R309" s="46">
        <v>1700</v>
      </c>
      <c r="S309" s="23"/>
      <c r="T309" s="19"/>
      <c r="U309" s="36"/>
      <c r="V309" s="36"/>
      <c r="W309" s="36"/>
    </row>
    <row r="310" spans="13:23" ht="37.5" hidden="1" x14ac:dyDescent="0.2">
      <c r="M310" s="503"/>
      <c r="N310" s="565"/>
      <c r="O310" s="26">
        <v>3</v>
      </c>
      <c r="P310" s="25" t="s">
        <v>1942</v>
      </c>
      <c r="Q310" s="25" t="s">
        <v>1943</v>
      </c>
      <c r="R310" s="46">
        <v>1100</v>
      </c>
      <c r="S310" s="23"/>
      <c r="T310" s="19"/>
      <c r="U310" s="36"/>
      <c r="V310" s="36"/>
      <c r="W310" s="36"/>
    </row>
    <row r="311" spans="13:23" hidden="1" x14ac:dyDescent="0.2">
      <c r="M311" s="503"/>
      <c r="N311" s="565"/>
      <c r="O311" s="26">
        <v>4</v>
      </c>
      <c r="P311" s="25" t="s">
        <v>1943</v>
      </c>
      <c r="Q311" s="25" t="s">
        <v>1944</v>
      </c>
      <c r="R311" s="46">
        <v>950</v>
      </c>
      <c r="S311" s="23"/>
      <c r="T311" s="19"/>
      <c r="U311" s="36"/>
      <c r="V311" s="36"/>
      <c r="W311" s="36"/>
    </row>
    <row r="312" spans="13:23" ht="37.5" hidden="1" x14ac:dyDescent="0.2">
      <c r="M312" s="73" t="s">
        <v>4516</v>
      </c>
      <c r="N312" s="109" t="s">
        <v>1945</v>
      </c>
      <c r="O312" s="110">
        <v>1</v>
      </c>
      <c r="P312" s="111" t="s">
        <v>1946</v>
      </c>
      <c r="Q312" s="111" t="s">
        <v>1947</v>
      </c>
      <c r="R312" s="46">
        <v>1300</v>
      </c>
      <c r="S312" s="23"/>
      <c r="T312" s="19"/>
      <c r="U312" s="36"/>
      <c r="V312" s="36"/>
      <c r="W312" s="36"/>
    </row>
    <row r="313" spans="13:23" ht="37.5" hidden="1" x14ac:dyDescent="0.2">
      <c r="M313" s="503" t="s">
        <v>4517</v>
      </c>
      <c r="N313" s="565" t="s">
        <v>1948</v>
      </c>
      <c r="O313" s="110">
        <v>1</v>
      </c>
      <c r="P313" s="25" t="s">
        <v>1949</v>
      </c>
      <c r="Q313" s="25" t="s">
        <v>77</v>
      </c>
      <c r="R313" s="46">
        <v>1500</v>
      </c>
      <c r="S313" s="23"/>
      <c r="T313" s="19"/>
      <c r="U313" s="36"/>
      <c r="V313" s="36"/>
      <c r="W313" s="36"/>
    </row>
    <row r="314" spans="13:23" hidden="1" x14ac:dyDescent="0.2">
      <c r="M314" s="503"/>
      <c r="N314" s="565"/>
      <c r="O314" s="110">
        <v>1</v>
      </c>
      <c r="P314" s="25" t="s">
        <v>1950</v>
      </c>
      <c r="Q314" s="25" t="s">
        <v>77</v>
      </c>
      <c r="R314" s="46">
        <v>850</v>
      </c>
      <c r="S314" s="23"/>
      <c r="T314" s="19"/>
      <c r="U314" s="36"/>
      <c r="V314" s="36"/>
      <c r="W314" s="36"/>
    </row>
    <row r="315" spans="13:23" hidden="1" x14ac:dyDescent="0.2">
      <c r="M315" s="503"/>
      <c r="N315" s="565"/>
      <c r="O315" s="110">
        <v>1</v>
      </c>
      <c r="P315" s="25" t="s">
        <v>1951</v>
      </c>
      <c r="Q315" s="25" t="s">
        <v>77</v>
      </c>
      <c r="R315" s="46">
        <v>700</v>
      </c>
      <c r="S315" s="23"/>
      <c r="T315" s="19"/>
      <c r="U315" s="36"/>
      <c r="V315" s="36"/>
      <c r="W315" s="36"/>
    </row>
    <row r="316" spans="13:23" hidden="1" x14ac:dyDescent="0.2">
      <c r="M316" s="503"/>
      <c r="N316" s="565"/>
      <c r="O316" s="110">
        <v>1</v>
      </c>
      <c r="P316" s="25" t="s">
        <v>1952</v>
      </c>
      <c r="Q316" s="25" t="s">
        <v>77</v>
      </c>
      <c r="R316" s="46">
        <v>850</v>
      </c>
      <c r="S316" s="23"/>
      <c r="T316" s="19"/>
      <c r="U316" s="36"/>
      <c r="V316" s="36"/>
      <c r="W316" s="36"/>
    </row>
    <row r="317" spans="13:23" hidden="1" x14ac:dyDescent="0.2">
      <c r="M317" s="503"/>
      <c r="N317" s="565"/>
      <c r="O317" s="110">
        <v>1</v>
      </c>
      <c r="P317" s="25" t="s">
        <v>1953</v>
      </c>
      <c r="Q317" s="25" t="s">
        <v>77</v>
      </c>
      <c r="R317" s="46">
        <v>850</v>
      </c>
      <c r="S317" s="23"/>
      <c r="T317" s="19"/>
      <c r="U317" s="36"/>
      <c r="V317" s="36"/>
      <c r="W317" s="36"/>
    </row>
    <row r="318" spans="13:23" hidden="1" x14ac:dyDescent="0.2">
      <c r="M318" s="503"/>
      <c r="N318" s="565"/>
      <c r="O318" s="110">
        <v>1</v>
      </c>
      <c r="P318" s="25" t="s">
        <v>1954</v>
      </c>
      <c r="Q318" s="25" t="s">
        <v>77</v>
      </c>
      <c r="R318" s="46">
        <v>850</v>
      </c>
      <c r="S318" s="23"/>
      <c r="T318" s="19"/>
      <c r="U318" s="36"/>
      <c r="V318" s="36"/>
      <c r="W318" s="36"/>
    </row>
    <row r="319" spans="13:23" hidden="1" x14ac:dyDescent="0.2">
      <c r="M319" s="503"/>
      <c r="N319" s="565"/>
      <c r="O319" s="110">
        <v>1</v>
      </c>
      <c r="P319" s="25" t="s">
        <v>1955</v>
      </c>
      <c r="Q319" s="25" t="s">
        <v>77</v>
      </c>
      <c r="R319" s="46">
        <v>850</v>
      </c>
      <c r="S319" s="23"/>
      <c r="T319" s="19"/>
      <c r="U319" s="36"/>
      <c r="V319" s="36"/>
      <c r="W319" s="36"/>
    </row>
    <row r="320" spans="13:23" hidden="1" x14ac:dyDescent="0.2">
      <c r="M320" s="503"/>
      <c r="N320" s="565"/>
      <c r="O320" s="110">
        <v>1</v>
      </c>
      <c r="P320" s="25" t="s">
        <v>1956</v>
      </c>
      <c r="Q320" s="25" t="s">
        <v>77</v>
      </c>
      <c r="R320" s="46">
        <v>850</v>
      </c>
      <c r="S320" s="23"/>
      <c r="T320" s="19"/>
      <c r="U320" s="36"/>
      <c r="V320" s="36"/>
      <c r="W320" s="36"/>
    </row>
    <row r="321" spans="13:23" hidden="1" x14ac:dyDescent="0.2">
      <c r="M321" s="503"/>
      <c r="N321" s="565"/>
      <c r="O321" s="110">
        <v>1</v>
      </c>
      <c r="P321" s="25" t="s">
        <v>1925</v>
      </c>
      <c r="Q321" s="25" t="s">
        <v>77</v>
      </c>
      <c r="R321" s="46">
        <v>850</v>
      </c>
      <c r="S321" s="23"/>
      <c r="T321" s="19"/>
      <c r="U321" s="36"/>
      <c r="V321" s="36"/>
      <c r="W321" s="36"/>
    </row>
    <row r="322" spans="13:23" hidden="1" x14ac:dyDescent="0.2">
      <c r="M322" s="503"/>
      <c r="N322" s="565"/>
      <c r="O322" s="110">
        <v>1</v>
      </c>
      <c r="P322" s="25" t="s">
        <v>1957</v>
      </c>
      <c r="Q322" s="25" t="s">
        <v>77</v>
      </c>
      <c r="R322" s="46">
        <v>700</v>
      </c>
      <c r="S322" s="23"/>
      <c r="T322" s="19"/>
      <c r="U322" s="36"/>
      <c r="V322" s="36"/>
      <c r="W322" s="36"/>
    </row>
    <row r="323" spans="13:23" hidden="1" x14ac:dyDescent="0.2">
      <c r="M323" s="503"/>
      <c r="N323" s="565"/>
      <c r="O323" s="110">
        <v>1</v>
      </c>
      <c r="P323" s="25" t="s">
        <v>1958</v>
      </c>
      <c r="Q323" s="25" t="s">
        <v>77</v>
      </c>
      <c r="R323" s="46">
        <v>850</v>
      </c>
      <c r="S323" s="23"/>
      <c r="T323" s="19"/>
      <c r="U323" s="36"/>
      <c r="V323" s="36"/>
      <c r="W323" s="36"/>
    </row>
    <row r="324" spans="13:23" hidden="1" x14ac:dyDescent="0.2">
      <c r="M324" s="503"/>
      <c r="N324" s="565"/>
      <c r="O324" s="110">
        <v>1</v>
      </c>
      <c r="P324" s="25" t="s">
        <v>1959</v>
      </c>
      <c r="Q324" s="25" t="s">
        <v>77</v>
      </c>
      <c r="R324" s="46">
        <v>900</v>
      </c>
      <c r="S324" s="23"/>
      <c r="T324" s="19"/>
      <c r="U324" s="36"/>
      <c r="V324" s="36"/>
      <c r="W324" s="36"/>
    </row>
    <row r="325" spans="13:23" hidden="1" x14ac:dyDescent="0.2">
      <c r="M325" s="503"/>
      <c r="N325" s="565"/>
      <c r="O325" s="110">
        <v>1</v>
      </c>
      <c r="P325" s="25" t="s">
        <v>1940</v>
      </c>
      <c r="Q325" s="25" t="s">
        <v>77</v>
      </c>
      <c r="R325" s="46">
        <v>900</v>
      </c>
      <c r="S325" s="23"/>
      <c r="T325" s="19"/>
      <c r="U325" s="36"/>
      <c r="V325" s="36"/>
      <c r="W325" s="36"/>
    </row>
    <row r="326" spans="13:23" hidden="1" x14ac:dyDescent="0.2">
      <c r="M326" s="503"/>
      <c r="N326" s="565"/>
      <c r="O326" s="110">
        <v>1</v>
      </c>
      <c r="P326" s="25" t="s">
        <v>1960</v>
      </c>
      <c r="Q326" s="25" t="s">
        <v>77</v>
      </c>
      <c r="R326" s="46">
        <v>900</v>
      </c>
      <c r="S326" s="23"/>
      <c r="T326" s="19"/>
      <c r="U326" s="36"/>
      <c r="V326" s="36"/>
      <c r="W326" s="36"/>
    </row>
    <row r="327" spans="13:23" hidden="1" x14ac:dyDescent="0.2">
      <c r="M327" s="503"/>
      <c r="N327" s="565"/>
      <c r="O327" s="110">
        <v>1</v>
      </c>
      <c r="P327" s="25" t="s">
        <v>1961</v>
      </c>
      <c r="Q327" s="25" t="s">
        <v>77</v>
      </c>
      <c r="R327" s="46">
        <v>850</v>
      </c>
      <c r="S327" s="23"/>
      <c r="T327" s="19"/>
      <c r="U327" s="36"/>
      <c r="V327" s="36"/>
      <c r="W327" s="36"/>
    </row>
    <row r="328" spans="13:23" hidden="1" x14ac:dyDescent="0.2">
      <c r="M328" s="503"/>
      <c r="N328" s="565"/>
      <c r="O328" s="110">
        <v>1</v>
      </c>
      <c r="P328" s="25" t="s">
        <v>1962</v>
      </c>
      <c r="Q328" s="25" t="s">
        <v>77</v>
      </c>
      <c r="R328" s="46">
        <v>850</v>
      </c>
      <c r="S328" s="23"/>
      <c r="T328" s="19"/>
      <c r="U328" s="36"/>
      <c r="V328" s="36"/>
      <c r="W328" s="36"/>
    </row>
    <row r="329" spans="13:23" hidden="1" x14ac:dyDescent="0.2">
      <c r="M329" s="503" t="s">
        <v>4518</v>
      </c>
      <c r="N329" s="565" t="s">
        <v>2213</v>
      </c>
      <c r="O329" s="110">
        <v>1</v>
      </c>
      <c r="P329" s="25" t="s">
        <v>1943</v>
      </c>
      <c r="Q329" s="25" t="s">
        <v>77</v>
      </c>
      <c r="R329" s="46">
        <v>700</v>
      </c>
      <c r="S329" s="23"/>
      <c r="T329" s="19"/>
      <c r="U329" s="36"/>
      <c r="V329" s="36"/>
      <c r="W329" s="36"/>
    </row>
    <row r="330" spans="13:23" ht="37.5" hidden="1" x14ac:dyDescent="0.2">
      <c r="M330" s="503"/>
      <c r="N330" s="565"/>
      <c r="O330" s="110">
        <v>1</v>
      </c>
      <c r="P330" s="25" t="s">
        <v>1963</v>
      </c>
      <c r="Q330" s="25" t="s">
        <v>77</v>
      </c>
      <c r="R330" s="46">
        <v>850</v>
      </c>
      <c r="S330" s="23"/>
      <c r="T330" s="19"/>
      <c r="U330" s="36"/>
      <c r="V330" s="36"/>
      <c r="W330" s="36"/>
    </row>
    <row r="331" spans="13:23" hidden="1" x14ac:dyDescent="0.2">
      <c r="M331" s="503"/>
      <c r="N331" s="565"/>
      <c r="O331" s="110">
        <v>1</v>
      </c>
      <c r="P331" s="25" t="s">
        <v>1964</v>
      </c>
      <c r="Q331" s="25" t="s">
        <v>77</v>
      </c>
      <c r="R331" s="46">
        <v>800</v>
      </c>
      <c r="S331" s="23"/>
      <c r="T331" s="19"/>
      <c r="U331" s="36"/>
      <c r="V331" s="36"/>
      <c r="W331" s="36"/>
    </row>
    <row r="332" spans="13:23" hidden="1" x14ac:dyDescent="0.2">
      <c r="M332" s="503"/>
      <c r="N332" s="565"/>
      <c r="O332" s="110">
        <v>1</v>
      </c>
      <c r="P332" s="25" t="s">
        <v>1965</v>
      </c>
      <c r="Q332" s="25" t="s">
        <v>77</v>
      </c>
      <c r="R332" s="46">
        <v>1000</v>
      </c>
      <c r="S332" s="23"/>
      <c r="T332" s="19"/>
      <c r="U332" s="36"/>
      <c r="V332" s="36"/>
      <c r="W332" s="36"/>
    </row>
    <row r="333" spans="13:23" hidden="1" x14ac:dyDescent="0.2">
      <c r="M333" s="503"/>
      <c r="N333" s="565"/>
      <c r="O333" s="110">
        <v>1</v>
      </c>
      <c r="P333" s="25" t="s">
        <v>1966</v>
      </c>
      <c r="Q333" s="25" t="s">
        <v>77</v>
      </c>
      <c r="R333" s="46">
        <v>1100</v>
      </c>
      <c r="S333" s="23"/>
      <c r="T333" s="19"/>
      <c r="U333" s="36"/>
      <c r="V333" s="36"/>
      <c r="W333" s="36"/>
    </row>
    <row r="334" spans="13:23" hidden="1" x14ac:dyDescent="0.2">
      <c r="M334" s="503"/>
      <c r="N334" s="565"/>
      <c r="O334" s="110">
        <v>1</v>
      </c>
      <c r="P334" s="25" t="s">
        <v>1967</v>
      </c>
      <c r="Q334" s="25" t="s">
        <v>77</v>
      </c>
      <c r="R334" s="46">
        <v>700</v>
      </c>
      <c r="S334" s="23"/>
      <c r="T334" s="19"/>
      <c r="U334" s="36"/>
      <c r="V334" s="36"/>
      <c r="W334" s="36"/>
    </row>
    <row r="335" spans="13:23" hidden="1" x14ac:dyDescent="0.2">
      <c r="M335" s="503"/>
      <c r="N335" s="565"/>
      <c r="O335" s="110">
        <v>1</v>
      </c>
      <c r="P335" s="25" t="s">
        <v>1968</v>
      </c>
      <c r="Q335" s="25" t="s">
        <v>77</v>
      </c>
      <c r="R335" s="46">
        <v>750</v>
      </c>
      <c r="S335" s="23"/>
      <c r="T335" s="19"/>
      <c r="U335" s="36"/>
      <c r="V335" s="36"/>
      <c r="W335" s="36"/>
    </row>
    <row r="336" spans="13:23" hidden="1" x14ac:dyDescent="0.2">
      <c r="M336" s="503"/>
      <c r="N336" s="565"/>
      <c r="O336" s="110">
        <v>1</v>
      </c>
      <c r="P336" s="25" t="s">
        <v>1969</v>
      </c>
      <c r="Q336" s="25" t="s">
        <v>77</v>
      </c>
      <c r="R336" s="46">
        <v>700</v>
      </c>
      <c r="S336" s="23"/>
      <c r="T336" s="19"/>
      <c r="U336" s="36"/>
      <c r="V336" s="36"/>
      <c r="W336" s="36"/>
    </row>
    <row r="337" spans="13:23" hidden="1" x14ac:dyDescent="0.2">
      <c r="M337" s="503"/>
      <c r="N337" s="565"/>
      <c r="O337" s="110">
        <v>1</v>
      </c>
      <c r="P337" s="25" t="s">
        <v>1970</v>
      </c>
      <c r="Q337" s="25" t="s">
        <v>1971</v>
      </c>
      <c r="R337" s="46">
        <v>1000</v>
      </c>
      <c r="S337" s="23"/>
      <c r="T337" s="19"/>
      <c r="U337" s="36"/>
      <c r="V337" s="36"/>
      <c r="W337" s="36"/>
    </row>
    <row r="338" spans="13:23" ht="37.5" hidden="1" x14ac:dyDescent="0.2">
      <c r="M338" s="503"/>
      <c r="N338" s="565"/>
      <c r="O338" s="110">
        <v>1</v>
      </c>
      <c r="P338" s="25" t="s">
        <v>1972</v>
      </c>
      <c r="Q338" s="25" t="s">
        <v>2048</v>
      </c>
      <c r="R338" s="46">
        <v>320</v>
      </c>
      <c r="S338" s="23"/>
      <c r="T338" s="19"/>
      <c r="U338" s="36"/>
      <c r="V338" s="36"/>
      <c r="W338" s="36"/>
    </row>
    <row r="339" spans="13:23" hidden="1" x14ac:dyDescent="0.2">
      <c r="M339" s="503"/>
      <c r="N339" s="565"/>
      <c r="O339" s="110">
        <v>1</v>
      </c>
      <c r="P339" s="25" t="s">
        <v>1973</v>
      </c>
      <c r="Q339" s="25" t="s">
        <v>77</v>
      </c>
      <c r="R339" s="46">
        <v>850</v>
      </c>
      <c r="S339" s="23"/>
      <c r="T339" s="19"/>
      <c r="U339" s="36"/>
      <c r="V339" s="36"/>
      <c r="W339" s="36"/>
    </row>
    <row r="340" spans="13:23" ht="37.5" hidden="1" x14ac:dyDescent="0.2">
      <c r="M340" s="503"/>
      <c r="N340" s="565"/>
      <c r="O340" s="110">
        <v>1</v>
      </c>
      <c r="P340" s="25" t="s">
        <v>1973</v>
      </c>
      <c r="Q340" s="25" t="s">
        <v>1974</v>
      </c>
      <c r="R340" s="46">
        <v>850</v>
      </c>
      <c r="S340" s="23"/>
      <c r="T340" s="19"/>
      <c r="U340" s="36"/>
      <c r="V340" s="36"/>
      <c r="W340" s="36"/>
    </row>
    <row r="341" spans="13:23" ht="37.5" hidden="1" x14ac:dyDescent="0.2">
      <c r="M341" s="503"/>
      <c r="N341" s="565"/>
      <c r="O341" s="110">
        <v>1</v>
      </c>
      <c r="P341" s="25" t="s">
        <v>1974</v>
      </c>
      <c r="Q341" s="25" t="s">
        <v>1975</v>
      </c>
      <c r="R341" s="46">
        <v>1000</v>
      </c>
      <c r="S341" s="23"/>
      <c r="T341" s="19"/>
      <c r="U341" s="36"/>
      <c r="V341" s="36"/>
      <c r="W341" s="36"/>
    </row>
    <row r="342" spans="13:23" ht="37.5" hidden="1" x14ac:dyDescent="0.2">
      <c r="M342" s="503"/>
      <c r="N342" s="565"/>
      <c r="O342" s="110">
        <v>1</v>
      </c>
      <c r="P342" s="25" t="s">
        <v>1976</v>
      </c>
      <c r="Q342" s="25" t="s">
        <v>1977</v>
      </c>
      <c r="R342" s="46">
        <v>700</v>
      </c>
      <c r="S342" s="23"/>
      <c r="T342" s="19"/>
      <c r="U342" s="36"/>
      <c r="V342" s="36"/>
      <c r="W342" s="36"/>
    </row>
    <row r="343" spans="13:23" hidden="1" x14ac:dyDescent="0.2">
      <c r="M343" s="503" t="s">
        <v>4510</v>
      </c>
      <c r="N343" s="626" t="s">
        <v>1978</v>
      </c>
      <c r="O343" s="110">
        <v>1</v>
      </c>
      <c r="P343" s="25" t="s">
        <v>1330</v>
      </c>
      <c r="Q343" s="25" t="s">
        <v>77</v>
      </c>
      <c r="R343" s="46">
        <v>400</v>
      </c>
      <c r="S343" s="23"/>
      <c r="T343" s="19"/>
      <c r="U343" s="36"/>
      <c r="V343" s="36"/>
      <c r="W343" s="36"/>
    </row>
    <row r="344" spans="13:23" ht="37.5" hidden="1" x14ac:dyDescent="0.2">
      <c r="M344" s="503"/>
      <c r="N344" s="626"/>
      <c r="O344" s="110">
        <v>1</v>
      </c>
      <c r="P344" s="25" t="s">
        <v>1919</v>
      </c>
      <c r="Q344" s="25" t="s">
        <v>2048</v>
      </c>
      <c r="R344" s="46">
        <v>450</v>
      </c>
      <c r="S344" s="23"/>
      <c r="T344" s="19"/>
      <c r="U344" s="36"/>
      <c r="V344" s="36"/>
      <c r="W344" s="36"/>
    </row>
    <row r="345" spans="13:23" ht="37.5" hidden="1" x14ac:dyDescent="0.2">
      <c r="M345" s="503"/>
      <c r="N345" s="626"/>
      <c r="O345" s="110">
        <v>1</v>
      </c>
      <c r="P345" s="25" t="s">
        <v>1979</v>
      </c>
      <c r="Q345" s="25" t="s">
        <v>2050</v>
      </c>
      <c r="R345" s="46">
        <v>400</v>
      </c>
      <c r="S345" s="23"/>
      <c r="T345" s="19"/>
      <c r="U345" s="36"/>
      <c r="V345" s="36"/>
      <c r="W345" s="36"/>
    </row>
    <row r="346" spans="13:23" ht="37.5" hidden="1" x14ac:dyDescent="0.2">
      <c r="M346" s="503"/>
      <c r="N346" s="626"/>
      <c r="O346" s="110">
        <v>1</v>
      </c>
      <c r="P346" s="25" t="s">
        <v>1980</v>
      </c>
      <c r="Q346" s="25" t="s">
        <v>77</v>
      </c>
      <c r="R346" s="46">
        <v>400</v>
      </c>
      <c r="S346" s="23"/>
      <c r="T346" s="19"/>
      <c r="U346" s="36"/>
      <c r="V346" s="36"/>
      <c r="W346" s="36"/>
    </row>
    <row r="347" spans="13:23" hidden="1" x14ac:dyDescent="0.2">
      <c r="M347" s="503"/>
      <c r="N347" s="626"/>
      <c r="O347" s="110">
        <v>1</v>
      </c>
      <c r="P347" s="25" t="s">
        <v>1981</v>
      </c>
      <c r="Q347" s="25" t="s">
        <v>77</v>
      </c>
      <c r="R347" s="46">
        <v>320</v>
      </c>
      <c r="S347" s="23"/>
      <c r="T347" s="19"/>
      <c r="U347" s="36"/>
      <c r="V347" s="36"/>
      <c r="W347" s="36"/>
    </row>
    <row r="348" spans="13:23" hidden="1" x14ac:dyDescent="0.2">
      <c r="M348" s="503"/>
      <c r="N348" s="626"/>
      <c r="O348" s="110">
        <v>1</v>
      </c>
      <c r="P348" s="25" t="s">
        <v>1982</v>
      </c>
      <c r="Q348" s="25" t="s">
        <v>77</v>
      </c>
      <c r="R348" s="46">
        <v>400</v>
      </c>
      <c r="S348" s="23"/>
      <c r="T348" s="19"/>
      <c r="U348" s="36"/>
      <c r="V348" s="36"/>
      <c r="W348" s="36"/>
    </row>
    <row r="349" spans="13:23" ht="37.5" hidden="1" x14ac:dyDescent="0.2">
      <c r="M349" s="73" t="s">
        <v>4519</v>
      </c>
      <c r="N349" s="107" t="s">
        <v>1983</v>
      </c>
      <c r="O349" s="110">
        <v>1</v>
      </c>
      <c r="P349" s="106" t="s">
        <v>1984</v>
      </c>
      <c r="Q349" s="25" t="s">
        <v>2048</v>
      </c>
      <c r="R349" s="46">
        <v>400</v>
      </c>
      <c r="S349" s="23"/>
      <c r="T349" s="19"/>
      <c r="U349" s="36"/>
      <c r="V349" s="36"/>
      <c r="W349" s="36"/>
    </row>
    <row r="350" spans="13:23" ht="56.25" hidden="1" x14ac:dyDescent="0.2">
      <c r="M350" s="73" t="s">
        <v>4520</v>
      </c>
      <c r="N350" s="107" t="s">
        <v>1985</v>
      </c>
      <c r="O350" s="110">
        <v>1</v>
      </c>
      <c r="P350" s="106" t="s">
        <v>1986</v>
      </c>
      <c r="Q350" s="25" t="s">
        <v>2049</v>
      </c>
      <c r="R350" s="46">
        <v>400</v>
      </c>
      <c r="S350" s="23"/>
      <c r="T350" s="19"/>
      <c r="U350" s="36"/>
      <c r="V350" s="36"/>
      <c r="W350" s="36"/>
    </row>
    <row r="351" spans="13:23" ht="37.5" hidden="1" x14ac:dyDescent="0.2">
      <c r="M351" s="73" t="s">
        <v>4521</v>
      </c>
      <c r="N351" s="107" t="s">
        <v>1987</v>
      </c>
      <c r="O351" s="110">
        <v>1</v>
      </c>
      <c r="P351" s="106" t="s">
        <v>1984</v>
      </c>
      <c r="Q351" s="25" t="s">
        <v>2051</v>
      </c>
      <c r="R351" s="46">
        <v>400</v>
      </c>
      <c r="S351" s="23"/>
      <c r="T351" s="19"/>
      <c r="U351" s="36"/>
      <c r="V351" s="36"/>
      <c r="W351" s="36"/>
    </row>
    <row r="352" spans="13:23" hidden="1" x14ac:dyDescent="0.2">
      <c r="M352" s="73" t="s">
        <v>4522</v>
      </c>
      <c r="N352" s="107" t="s">
        <v>1988</v>
      </c>
      <c r="O352" s="110">
        <v>1</v>
      </c>
      <c r="P352" s="106" t="s">
        <v>1989</v>
      </c>
      <c r="Q352" s="25" t="s">
        <v>2052</v>
      </c>
      <c r="R352" s="46">
        <v>320</v>
      </c>
      <c r="S352" s="23"/>
      <c r="T352" s="19"/>
      <c r="U352" s="36"/>
      <c r="V352" s="36"/>
      <c r="W352" s="36"/>
    </row>
    <row r="353" spans="13:23" ht="37.5" hidden="1" x14ac:dyDescent="0.2">
      <c r="M353" s="73" t="s">
        <v>4523</v>
      </c>
      <c r="N353" s="107" t="s">
        <v>1990</v>
      </c>
      <c r="O353" s="110">
        <v>1</v>
      </c>
      <c r="P353" s="106" t="s">
        <v>1917</v>
      </c>
      <c r="Q353" s="25" t="s">
        <v>2007</v>
      </c>
      <c r="R353" s="45">
        <v>1300</v>
      </c>
      <c r="S353" s="23"/>
      <c r="T353" s="19"/>
      <c r="U353" s="36"/>
      <c r="V353" s="36"/>
      <c r="W353" s="36"/>
    </row>
    <row r="354" spans="13:23" ht="37.5" hidden="1" x14ac:dyDescent="0.2">
      <c r="M354" s="73" t="s">
        <v>4524</v>
      </c>
      <c r="N354" s="626" t="s">
        <v>193</v>
      </c>
      <c r="O354" s="26" t="s">
        <v>194</v>
      </c>
      <c r="P354" s="25" t="s">
        <v>1916</v>
      </c>
      <c r="Q354" s="25" t="s">
        <v>1445</v>
      </c>
      <c r="R354" s="46">
        <v>1200</v>
      </c>
      <c r="S354" s="23" t="s">
        <v>2035</v>
      </c>
      <c r="T354" s="19"/>
      <c r="U354" s="36"/>
      <c r="V354" s="36"/>
      <c r="W354" s="36"/>
    </row>
    <row r="355" spans="13:23" ht="37.5" hidden="1" x14ac:dyDescent="0.2">
      <c r="M355" s="73" t="s">
        <v>4525</v>
      </c>
      <c r="N355" s="626"/>
      <c r="O355" s="26" t="s">
        <v>129</v>
      </c>
      <c r="P355" s="25" t="s">
        <v>1991</v>
      </c>
      <c r="Q355" s="25" t="s">
        <v>1992</v>
      </c>
      <c r="R355" s="46">
        <v>900</v>
      </c>
      <c r="S355" s="23"/>
      <c r="T355" s="19"/>
      <c r="U355" s="36"/>
      <c r="V355" s="36"/>
      <c r="W355" s="36"/>
    </row>
    <row r="356" spans="13:23" ht="37.5" hidden="1" x14ac:dyDescent="0.2">
      <c r="M356" s="73" t="s">
        <v>4526</v>
      </c>
      <c r="N356" s="105" t="s">
        <v>1328</v>
      </c>
      <c r="O356" s="26" t="s">
        <v>88</v>
      </c>
      <c r="P356" s="25" t="s">
        <v>1993</v>
      </c>
      <c r="Q356" s="25" t="s">
        <v>1441</v>
      </c>
      <c r="R356" s="46">
        <v>520</v>
      </c>
      <c r="S356" s="23"/>
      <c r="T356" s="19"/>
      <c r="U356" s="36"/>
      <c r="V356" s="36"/>
      <c r="W356" s="36"/>
    </row>
    <row r="357" spans="13:23" ht="75" hidden="1" x14ac:dyDescent="0.2">
      <c r="M357" s="73" t="s">
        <v>4527</v>
      </c>
      <c r="N357" s="105" t="s">
        <v>1994</v>
      </c>
      <c r="O357" s="26" t="s">
        <v>88</v>
      </c>
      <c r="P357" s="25" t="s">
        <v>1995</v>
      </c>
      <c r="Q357" s="25" t="s">
        <v>1996</v>
      </c>
      <c r="R357" s="46">
        <v>500</v>
      </c>
      <c r="S357" s="23"/>
      <c r="T357" s="19"/>
      <c r="U357" s="36"/>
      <c r="V357" s="36"/>
      <c r="W357" s="36"/>
    </row>
    <row r="358" spans="13:23" ht="37.5" hidden="1" x14ac:dyDescent="0.2">
      <c r="M358" s="503" t="s">
        <v>4511</v>
      </c>
      <c r="N358" s="626" t="s">
        <v>1997</v>
      </c>
      <c r="O358" s="26" t="s">
        <v>86</v>
      </c>
      <c r="P358" s="25" t="s">
        <v>1998</v>
      </c>
      <c r="Q358" s="25" t="s">
        <v>1999</v>
      </c>
      <c r="R358" s="46">
        <v>420</v>
      </c>
      <c r="S358" s="23"/>
      <c r="T358" s="19"/>
      <c r="U358" s="36"/>
      <c r="V358" s="36"/>
      <c r="W358" s="36"/>
    </row>
    <row r="359" spans="13:23" ht="37.5" hidden="1" x14ac:dyDescent="0.2">
      <c r="M359" s="503"/>
      <c r="N359" s="626"/>
      <c r="O359" s="26" t="s">
        <v>90</v>
      </c>
      <c r="P359" s="25" t="s">
        <v>1999</v>
      </c>
      <c r="Q359" s="25" t="s">
        <v>2000</v>
      </c>
      <c r="R359" s="46">
        <v>350</v>
      </c>
      <c r="S359" s="23"/>
      <c r="T359" s="19"/>
      <c r="U359" s="36"/>
      <c r="V359" s="36"/>
      <c r="W359" s="36"/>
    </row>
    <row r="360" spans="13:23" ht="37.5" hidden="1" x14ac:dyDescent="0.2">
      <c r="M360" s="73" t="s">
        <v>4528</v>
      </c>
      <c r="N360" s="105" t="s">
        <v>1392</v>
      </c>
      <c r="O360" s="26" t="s">
        <v>86</v>
      </c>
      <c r="P360" s="25" t="s">
        <v>1470</v>
      </c>
      <c r="Q360" s="25" t="s">
        <v>1315</v>
      </c>
      <c r="R360" s="46">
        <v>420</v>
      </c>
      <c r="S360" s="23"/>
      <c r="T360" s="19"/>
      <c r="U360" s="36"/>
      <c r="V360" s="36"/>
      <c r="W360" s="36"/>
    </row>
    <row r="361" spans="13:23" ht="56.25" hidden="1" x14ac:dyDescent="0.2">
      <c r="M361" s="503" t="s">
        <v>4529</v>
      </c>
      <c r="N361" s="626" t="s">
        <v>2058</v>
      </c>
      <c r="O361" s="26" t="s">
        <v>86</v>
      </c>
      <c r="P361" s="25" t="s">
        <v>2059</v>
      </c>
      <c r="Q361" s="25" t="s">
        <v>2001</v>
      </c>
      <c r="R361" s="46">
        <v>400</v>
      </c>
      <c r="S361" s="23"/>
      <c r="T361" s="19"/>
      <c r="U361" s="36"/>
      <c r="V361" s="36"/>
      <c r="W361" s="36"/>
    </row>
    <row r="362" spans="13:23" ht="37.5" hidden="1" x14ac:dyDescent="0.2">
      <c r="M362" s="503"/>
      <c r="N362" s="626"/>
      <c r="O362" s="26" t="s">
        <v>88</v>
      </c>
      <c r="P362" s="25" t="s">
        <v>2002</v>
      </c>
      <c r="Q362" s="25" t="s">
        <v>2003</v>
      </c>
      <c r="R362" s="46">
        <v>500</v>
      </c>
      <c r="S362" s="23"/>
      <c r="T362" s="19"/>
      <c r="U362" s="36"/>
      <c r="V362" s="36"/>
      <c r="W362" s="36"/>
    </row>
    <row r="363" spans="13:23" ht="37.5" hidden="1" x14ac:dyDescent="0.2">
      <c r="M363" s="73" t="s">
        <v>4530</v>
      </c>
      <c r="N363" s="105" t="s">
        <v>2004</v>
      </c>
      <c r="O363" s="26" t="s">
        <v>90</v>
      </c>
      <c r="P363" s="25" t="s">
        <v>1470</v>
      </c>
      <c r="Q363" s="25" t="s">
        <v>1329</v>
      </c>
      <c r="R363" s="46">
        <v>300</v>
      </c>
      <c r="S363" s="23"/>
      <c r="T363" s="19"/>
      <c r="U363" s="36"/>
      <c r="V363" s="36"/>
      <c r="W363" s="36"/>
    </row>
    <row r="364" spans="13:23" ht="37.5" hidden="1" x14ac:dyDescent="0.2">
      <c r="M364" s="73" t="s">
        <v>4531</v>
      </c>
      <c r="N364" s="105" t="s">
        <v>2005</v>
      </c>
      <c r="O364" s="26" t="s">
        <v>90</v>
      </c>
      <c r="P364" s="25" t="s">
        <v>193</v>
      </c>
      <c r="Q364" s="25" t="s">
        <v>2006</v>
      </c>
      <c r="R364" s="46">
        <v>350</v>
      </c>
      <c r="S364" s="23"/>
      <c r="T364" s="19"/>
      <c r="U364" s="36"/>
      <c r="V364" s="36"/>
      <c r="W364" s="36"/>
    </row>
    <row r="365" spans="13:23" ht="37.5" hidden="1" x14ac:dyDescent="0.2">
      <c r="M365" s="73" t="s">
        <v>4532</v>
      </c>
      <c r="N365" s="105" t="s">
        <v>2006</v>
      </c>
      <c r="O365" s="26" t="s">
        <v>86</v>
      </c>
      <c r="P365" s="25" t="s">
        <v>193</v>
      </c>
      <c r="Q365" s="106" t="s">
        <v>1392</v>
      </c>
      <c r="R365" s="46">
        <v>420</v>
      </c>
      <c r="S365" s="23"/>
      <c r="T365" s="19"/>
      <c r="U365" s="36"/>
      <c r="V365" s="36"/>
      <c r="W365" s="36"/>
    </row>
    <row r="366" spans="13:23" ht="37.5" hidden="1" x14ac:dyDescent="0.2">
      <c r="M366" s="503" t="s">
        <v>4533</v>
      </c>
      <c r="N366" s="626" t="s">
        <v>658</v>
      </c>
      <c r="O366" s="26" t="s">
        <v>90</v>
      </c>
      <c r="P366" s="106" t="s">
        <v>1994</v>
      </c>
      <c r="Q366" s="106" t="s">
        <v>2007</v>
      </c>
      <c r="R366" s="46">
        <v>300</v>
      </c>
      <c r="S366" s="23"/>
      <c r="T366" s="19"/>
      <c r="U366" s="36"/>
      <c r="V366" s="36"/>
      <c r="W366" s="36"/>
    </row>
    <row r="367" spans="13:23" ht="37.5" hidden="1" x14ac:dyDescent="0.2">
      <c r="M367" s="503"/>
      <c r="N367" s="626"/>
      <c r="O367" s="26" t="s">
        <v>86</v>
      </c>
      <c r="P367" s="627" t="s">
        <v>2008</v>
      </c>
      <c r="Q367" s="627"/>
      <c r="R367" s="46">
        <v>450</v>
      </c>
      <c r="S367" s="23"/>
      <c r="T367" s="19"/>
      <c r="U367" s="36"/>
      <c r="V367" s="36"/>
      <c r="W367" s="36"/>
    </row>
    <row r="368" spans="13:23" ht="37.5" hidden="1" x14ac:dyDescent="0.2">
      <c r="M368" s="503"/>
      <c r="N368" s="626"/>
      <c r="O368" s="26" t="s">
        <v>90</v>
      </c>
      <c r="P368" s="25" t="s">
        <v>2009</v>
      </c>
      <c r="Q368" s="25" t="s">
        <v>77</v>
      </c>
      <c r="R368" s="46">
        <v>300</v>
      </c>
      <c r="S368" s="23"/>
      <c r="T368" s="19"/>
      <c r="U368" s="36"/>
      <c r="V368" s="36"/>
      <c r="W368" s="36"/>
    </row>
    <row r="369" spans="13:23" ht="37.5" hidden="1" x14ac:dyDescent="0.2">
      <c r="M369" s="503"/>
      <c r="N369" s="626"/>
      <c r="O369" s="26" t="s">
        <v>90</v>
      </c>
      <c r="P369" s="25" t="s">
        <v>2010</v>
      </c>
      <c r="Q369" s="25" t="s">
        <v>77</v>
      </c>
      <c r="R369" s="46">
        <v>300</v>
      </c>
      <c r="S369" s="23"/>
      <c r="T369" s="19"/>
      <c r="U369" s="36"/>
      <c r="V369" s="36"/>
      <c r="W369" s="36"/>
    </row>
    <row r="370" spans="13:23" ht="37.5" hidden="1" x14ac:dyDescent="0.2">
      <c r="M370" s="73" t="s">
        <v>4534</v>
      </c>
      <c r="N370" s="105" t="s">
        <v>2011</v>
      </c>
      <c r="O370" s="26" t="s">
        <v>90</v>
      </c>
      <c r="P370" s="25" t="s">
        <v>2012</v>
      </c>
      <c r="Q370" s="25" t="s">
        <v>2013</v>
      </c>
      <c r="R370" s="46">
        <v>300</v>
      </c>
      <c r="S370" s="23"/>
      <c r="T370" s="19"/>
      <c r="U370" s="36"/>
      <c r="V370" s="36"/>
      <c r="W370" s="36"/>
    </row>
    <row r="371" spans="13:23" ht="37.5" hidden="1" x14ac:dyDescent="0.2">
      <c r="M371" s="73" t="s">
        <v>4535</v>
      </c>
      <c r="N371" s="105" t="s">
        <v>1897</v>
      </c>
      <c r="O371" s="26" t="s">
        <v>90</v>
      </c>
      <c r="P371" s="25" t="s">
        <v>2012</v>
      </c>
      <c r="Q371" s="25" t="s">
        <v>1470</v>
      </c>
      <c r="R371" s="46">
        <v>300</v>
      </c>
      <c r="S371" s="23"/>
      <c r="T371" s="19"/>
      <c r="U371" s="36"/>
      <c r="V371" s="36"/>
      <c r="W371" s="36"/>
    </row>
    <row r="372" spans="13:23" ht="37.5" hidden="1" x14ac:dyDescent="0.2">
      <c r="M372" s="73" t="s">
        <v>4536</v>
      </c>
      <c r="N372" s="105" t="s">
        <v>2014</v>
      </c>
      <c r="O372" s="26" t="s">
        <v>90</v>
      </c>
      <c r="P372" s="25" t="s">
        <v>1470</v>
      </c>
      <c r="Q372" s="25" t="s">
        <v>2015</v>
      </c>
      <c r="R372" s="46">
        <v>300</v>
      </c>
      <c r="S372" s="23"/>
      <c r="T372" s="19"/>
      <c r="U372" s="36"/>
      <c r="V372" s="36"/>
      <c r="W372" s="36"/>
    </row>
    <row r="373" spans="13:23" ht="37.5" hidden="1" x14ac:dyDescent="0.2">
      <c r="M373" s="73" t="s">
        <v>4512</v>
      </c>
      <c r="N373" s="107" t="s">
        <v>2016</v>
      </c>
      <c r="O373" s="108" t="s">
        <v>86</v>
      </c>
      <c r="P373" s="106" t="s">
        <v>1470</v>
      </c>
      <c r="Q373" s="106" t="s">
        <v>2017</v>
      </c>
      <c r="R373" s="46">
        <v>400</v>
      </c>
      <c r="S373" s="23"/>
      <c r="T373" s="19"/>
      <c r="U373" s="36"/>
      <c r="V373" s="36"/>
      <c r="W373" s="36"/>
    </row>
    <row r="374" spans="13:23" ht="37.5" hidden="1" x14ac:dyDescent="0.2">
      <c r="M374" s="73" t="s">
        <v>4537</v>
      </c>
      <c r="N374" s="105" t="s">
        <v>2018</v>
      </c>
      <c r="O374" s="26" t="s">
        <v>90</v>
      </c>
      <c r="P374" s="25" t="s">
        <v>2019</v>
      </c>
      <c r="Q374" s="25" t="s">
        <v>2020</v>
      </c>
      <c r="R374" s="46">
        <v>300</v>
      </c>
      <c r="S374" s="23"/>
      <c r="T374" s="19"/>
      <c r="U374" s="36"/>
      <c r="V374" s="36"/>
      <c r="W374" s="36"/>
    </row>
    <row r="375" spans="13:23" ht="37.5" hidden="1" x14ac:dyDescent="0.2">
      <c r="M375" s="73" t="s">
        <v>4538</v>
      </c>
      <c r="N375" s="105" t="s">
        <v>2021</v>
      </c>
      <c r="O375" s="26" t="s">
        <v>90</v>
      </c>
      <c r="P375" s="25" t="s">
        <v>2022</v>
      </c>
      <c r="Q375" s="25" t="s">
        <v>2023</v>
      </c>
      <c r="R375" s="46">
        <v>300</v>
      </c>
      <c r="S375" s="23"/>
      <c r="T375" s="19"/>
      <c r="U375" s="36"/>
      <c r="V375" s="36"/>
      <c r="W375" s="36"/>
    </row>
    <row r="376" spans="13:23" ht="37.5" hidden="1" x14ac:dyDescent="0.2">
      <c r="M376" s="73" t="s">
        <v>4539</v>
      </c>
      <c r="N376" s="105" t="s">
        <v>2023</v>
      </c>
      <c r="O376" s="26" t="s">
        <v>90</v>
      </c>
      <c r="P376" s="25" t="s">
        <v>2024</v>
      </c>
      <c r="Q376" s="25" t="s">
        <v>2025</v>
      </c>
      <c r="R376" s="46">
        <v>300</v>
      </c>
      <c r="S376" s="23"/>
      <c r="T376" s="19"/>
      <c r="U376" s="36"/>
      <c r="V376" s="36"/>
      <c r="W376" s="36"/>
    </row>
    <row r="377" spans="13:23" ht="37.5" hidden="1" x14ac:dyDescent="0.2">
      <c r="M377" s="73" t="s">
        <v>4540</v>
      </c>
      <c r="N377" s="105" t="s">
        <v>2026</v>
      </c>
      <c r="O377" s="26" t="s">
        <v>90</v>
      </c>
      <c r="P377" s="25" t="s">
        <v>2027</v>
      </c>
      <c r="Q377" s="25" t="s">
        <v>2028</v>
      </c>
      <c r="R377" s="46">
        <v>300</v>
      </c>
      <c r="S377" s="23"/>
      <c r="T377" s="19"/>
      <c r="U377" s="36"/>
      <c r="V377" s="36"/>
      <c r="W377" s="36"/>
    </row>
    <row r="378" spans="13:23" ht="37.5" hidden="1" x14ac:dyDescent="0.2">
      <c r="M378" s="73" t="s">
        <v>4541</v>
      </c>
      <c r="N378" s="105" t="s">
        <v>2029</v>
      </c>
      <c r="O378" s="26" t="s">
        <v>90</v>
      </c>
      <c r="P378" s="25" t="s">
        <v>2030</v>
      </c>
      <c r="Q378" s="25" t="s">
        <v>2013</v>
      </c>
      <c r="R378" s="46">
        <v>300</v>
      </c>
      <c r="S378" s="23"/>
      <c r="T378" s="19"/>
      <c r="U378" s="36"/>
      <c r="V378" s="36"/>
      <c r="W378" s="36"/>
    </row>
    <row r="379" spans="13:23" ht="37.5" hidden="1" x14ac:dyDescent="0.2">
      <c r="M379" s="73" t="s">
        <v>4542</v>
      </c>
      <c r="N379" s="105" t="s">
        <v>2031</v>
      </c>
      <c r="O379" s="26"/>
      <c r="P379" s="25"/>
      <c r="Q379" s="25"/>
      <c r="R379" s="46"/>
      <c r="S379" s="15" t="s">
        <v>122</v>
      </c>
      <c r="T379" s="30"/>
      <c r="U379" s="36"/>
      <c r="V379" s="36"/>
      <c r="W379" s="36"/>
    </row>
    <row r="380" spans="13:23" ht="37.5" hidden="1" x14ac:dyDescent="0.2">
      <c r="M380" s="73" t="s">
        <v>4543</v>
      </c>
      <c r="N380" s="105" t="s">
        <v>2032</v>
      </c>
      <c r="O380" s="26" t="s">
        <v>88</v>
      </c>
      <c r="P380" s="25" t="s">
        <v>1606</v>
      </c>
      <c r="Q380" s="25" t="s">
        <v>2033</v>
      </c>
      <c r="R380" s="46">
        <v>1711</v>
      </c>
      <c r="S380" s="23"/>
      <c r="T380" s="19"/>
      <c r="U380" s="36"/>
      <c r="V380" s="36"/>
      <c r="W380" s="36"/>
    </row>
    <row r="381" spans="13:23" ht="37.5" hidden="1" x14ac:dyDescent="0.2">
      <c r="M381" s="73" t="s">
        <v>4544</v>
      </c>
      <c r="N381" s="105" t="s">
        <v>2034</v>
      </c>
      <c r="O381" s="26" t="s">
        <v>88</v>
      </c>
      <c r="P381" s="627" t="s">
        <v>77</v>
      </c>
      <c r="Q381" s="627"/>
      <c r="R381" s="46">
        <v>1537</v>
      </c>
      <c r="S381" s="23"/>
      <c r="T381" s="19"/>
      <c r="U381" s="36"/>
      <c r="V381" s="36"/>
      <c r="W381" s="36"/>
    </row>
    <row r="382" spans="13:23" hidden="1" x14ac:dyDescent="0.2">
      <c r="M382" s="73" t="s">
        <v>4545</v>
      </c>
      <c r="N382" s="30" t="s">
        <v>2053</v>
      </c>
      <c r="O382" s="30"/>
      <c r="P382" s="21"/>
      <c r="Q382" s="21"/>
      <c r="R382" s="90"/>
      <c r="S382" s="51" t="s">
        <v>440</v>
      </c>
      <c r="T382" s="36"/>
      <c r="U382" s="36"/>
      <c r="V382" s="36"/>
      <c r="W382" s="36"/>
    </row>
    <row r="383" spans="13:23" ht="37.5" hidden="1" x14ac:dyDescent="0.2">
      <c r="M383" s="73" t="s">
        <v>4513</v>
      </c>
      <c r="N383" s="30" t="s">
        <v>2054</v>
      </c>
      <c r="O383" s="30"/>
      <c r="P383" s="21"/>
      <c r="Q383" s="21"/>
      <c r="R383" s="90"/>
      <c r="S383" s="51" t="s">
        <v>440</v>
      </c>
      <c r="T383" s="36"/>
      <c r="U383" s="36"/>
      <c r="V383" s="36"/>
      <c r="W383" s="36"/>
    </row>
    <row r="384" spans="13:23" hidden="1" x14ac:dyDescent="0.2">
      <c r="M384" s="503" t="s">
        <v>4546</v>
      </c>
      <c r="N384" s="628" t="s">
        <v>2055</v>
      </c>
      <c r="O384" s="30"/>
      <c r="P384" s="523" t="s">
        <v>2056</v>
      </c>
      <c r="Q384" s="523"/>
      <c r="R384" s="90"/>
      <c r="S384" s="51" t="s">
        <v>440</v>
      </c>
      <c r="T384" s="36"/>
      <c r="U384" s="36"/>
      <c r="V384" s="36"/>
      <c r="W384" s="36"/>
    </row>
    <row r="385" spans="13:23" hidden="1" x14ac:dyDescent="0.2">
      <c r="M385" s="503"/>
      <c r="N385" s="628"/>
      <c r="O385" s="30"/>
      <c r="P385" s="523" t="s">
        <v>2057</v>
      </c>
      <c r="Q385" s="523"/>
      <c r="R385" s="90"/>
      <c r="S385" s="51" t="s">
        <v>440</v>
      </c>
      <c r="T385" s="36"/>
      <c r="U385" s="36"/>
      <c r="V385" s="36"/>
      <c r="W385" s="36"/>
    </row>
    <row r="386" spans="13:23" ht="37.5" hidden="1" x14ac:dyDescent="0.2">
      <c r="M386" s="73" t="s">
        <v>4547</v>
      </c>
      <c r="N386" s="30" t="s">
        <v>2068</v>
      </c>
      <c r="O386" s="30"/>
      <c r="P386" s="523" t="s">
        <v>77</v>
      </c>
      <c r="Q386" s="523"/>
      <c r="R386" s="90"/>
      <c r="S386" s="51" t="s">
        <v>440</v>
      </c>
      <c r="T386" s="36"/>
      <c r="U386" s="36"/>
      <c r="V386" s="36"/>
      <c r="W386" s="36"/>
    </row>
    <row r="387" spans="13:23" ht="37.5" hidden="1" x14ac:dyDescent="0.2">
      <c r="M387" s="73" t="s">
        <v>4548</v>
      </c>
      <c r="N387" s="30" t="s">
        <v>2067</v>
      </c>
      <c r="O387" s="30"/>
      <c r="P387" s="523" t="s">
        <v>77</v>
      </c>
      <c r="Q387" s="523"/>
      <c r="R387" s="90"/>
      <c r="S387" s="51" t="s">
        <v>440</v>
      </c>
      <c r="T387" s="36"/>
      <c r="U387" s="36"/>
      <c r="V387" s="36"/>
      <c r="W387" s="36"/>
    </row>
    <row r="388" spans="13:23" ht="37.5" hidden="1" x14ac:dyDescent="0.2">
      <c r="M388" s="73" t="s">
        <v>4549</v>
      </c>
      <c r="N388" s="30" t="s">
        <v>2066</v>
      </c>
      <c r="O388" s="30"/>
      <c r="P388" s="21"/>
      <c r="Q388" s="21"/>
      <c r="R388" s="90"/>
      <c r="S388" s="51" t="s">
        <v>440</v>
      </c>
      <c r="T388" s="36"/>
      <c r="U388" s="36"/>
      <c r="V388" s="36"/>
      <c r="W388" s="36"/>
    </row>
    <row r="389" spans="13:23" hidden="1" x14ac:dyDescent="0.2">
      <c r="M389" s="73" t="s">
        <v>4550</v>
      </c>
      <c r="N389" s="30" t="s">
        <v>2060</v>
      </c>
      <c r="O389" s="30"/>
      <c r="P389" s="21"/>
      <c r="Q389" s="21"/>
      <c r="R389" s="90"/>
      <c r="S389" s="51" t="s">
        <v>440</v>
      </c>
      <c r="T389" s="36"/>
      <c r="U389" s="36"/>
      <c r="V389" s="36"/>
      <c r="W389" s="36"/>
    </row>
    <row r="390" spans="13:23" hidden="1" x14ac:dyDescent="0.2">
      <c r="M390" s="73" t="s">
        <v>4551</v>
      </c>
      <c r="N390" s="30" t="s">
        <v>2062</v>
      </c>
      <c r="O390" s="30"/>
      <c r="P390" s="21"/>
      <c r="Q390" s="21"/>
      <c r="R390" s="90"/>
      <c r="S390" s="51" t="s">
        <v>440</v>
      </c>
      <c r="T390" s="36"/>
      <c r="U390" s="36"/>
      <c r="V390" s="36"/>
      <c r="W390" s="36"/>
    </row>
    <row r="391" spans="13:23" hidden="1" x14ac:dyDescent="0.2">
      <c r="M391" s="73" t="s">
        <v>4552</v>
      </c>
      <c r="N391" s="30" t="s">
        <v>2061</v>
      </c>
      <c r="O391" s="30"/>
      <c r="P391" s="21"/>
      <c r="Q391" s="21"/>
      <c r="R391" s="90"/>
      <c r="S391" s="51" t="s">
        <v>440</v>
      </c>
      <c r="T391" s="36"/>
      <c r="U391" s="36"/>
      <c r="V391" s="36"/>
      <c r="W391" s="36"/>
    </row>
    <row r="392" spans="13:23" hidden="1" x14ac:dyDescent="0.2">
      <c r="M392" s="73" t="s">
        <v>4553</v>
      </c>
      <c r="N392" s="30" t="s">
        <v>2063</v>
      </c>
      <c r="O392" s="30"/>
      <c r="P392" s="21"/>
      <c r="Q392" s="21"/>
      <c r="R392" s="90"/>
      <c r="S392" s="51" t="s">
        <v>440</v>
      </c>
      <c r="T392" s="36"/>
      <c r="U392" s="36"/>
      <c r="V392" s="36"/>
      <c r="W392" s="36"/>
    </row>
    <row r="393" spans="13:23" hidden="1" x14ac:dyDescent="0.2">
      <c r="M393" s="73" t="s">
        <v>4554</v>
      </c>
      <c r="N393" s="30" t="s">
        <v>2064</v>
      </c>
      <c r="O393" s="30"/>
      <c r="P393" s="21"/>
      <c r="Q393" s="21"/>
      <c r="R393" s="90"/>
      <c r="S393" s="51" t="s">
        <v>440</v>
      </c>
      <c r="T393" s="36"/>
      <c r="U393" s="36"/>
      <c r="V393" s="36"/>
      <c r="W393" s="36"/>
    </row>
    <row r="394" spans="13:23" hidden="1" x14ac:dyDescent="0.2">
      <c r="M394" s="73" t="s">
        <v>4514</v>
      </c>
      <c r="N394" s="30" t="s">
        <v>2065</v>
      </c>
      <c r="O394" s="30"/>
      <c r="P394" s="21"/>
      <c r="Q394" s="21"/>
      <c r="R394" s="90"/>
      <c r="S394" s="51" t="s">
        <v>440</v>
      </c>
      <c r="T394" s="36"/>
      <c r="U394" s="36"/>
      <c r="V394" s="36"/>
      <c r="W394" s="36"/>
    </row>
    <row r="395" spans="13:23" hidden="1" x14ac:dyDescent="0.2">
      <c r="M395" s="39">
        <v>41</v>
      </c>
      <c r="N395" s="30" t="s">
        <v>50</v>
      </c>
      <c r="O395" s="30"/>
      <c r="P395" s="21"/>
      <c r="Q395" s="21"/>
      <c r="R395" s="90"/>
      <c r="S395" s="51"/>
      <c r="T395" s="36"/>
      <c r="U395" s="36"/>
      <c r="V395" s="36"/>
      <c r="W395" s="36"/>
    </row>
    <row r="396" spans="13:23" ht="37.5" hidden="1" x14ac:dyDescent="0.2">
      <c r="M396" s="73" t="s">
        <v>4555</v>
      </c>
      <c r="N396" s="105" t="s">
        <v>1314</v>
      </c>
      <c r="O396" s="108" t="s">
        <v>129</v>
      </c>
      <c r="P396" s="25" t="s">
        <v>1315</v>
      </c>
      <c r="Q396" s="25" t="s">
        <v>1316</v>
      </c>
      <c r="R396" s="46">
        <v>1800</v>
      </c>
      <c r="S396" s="51" t="s">
        <v>1382</v>
      </c>
      <c r="T396" s="36"/>
      <c r="U396" s="36"/>
      <c r="V396" s="36"/>
      <c r="W396" s="36"/>
    </row>
    <row r="397" spans="13:23" ht="37.5" hidden="1" x14ac:dyDescent="0.2">
      <c r="M397" s="503" t="s">
        <v>4556</v>
      </c>
      <c r="N397" s="626" t="s">
        <v>1317</v>
      </c>
      <c r="O397" s="26" t="s">
        <v>105</v>
      </c>
      <c r="P397" s="25" t="s">
        <v>1318</v>
      </c>
      <c r="Q397" s="25" t="s">
        <v>1319</v>
      </c>
      <c r="R397" s="46">
        <v>600</v>
      </c>
      <c r="S397" s="51"/>
      <c r="T397" s="36"/>
      <c r="U397" s="36"/>
      <c r="V397" s="36"/>
      <c r="W397" s="36"/>
    </row>
    <row r="398" spans="13:23" ht="37.5" hidden="1" x14ac:dyDescent="0.2">
      <c r="M398" s="503"/>
      <c r="N398" s="626"/>
      <c r="O398" s="26" t="s">
        <v>410</v>
      </c>
      <c r="P398" s="25" t="s">
        <v>1319</v>
      </c>
      <c r="Q398" s="25" t="s">
        <v>1320</v>
      </c>
      <c r="R398" s="46">
        <v>700</v>
      </c>
      <c r="S398" s="51"/>
      <c r="T398" s="36"/>
      <c r="U398" s="36"/>
      <c r="V398" s="36"/>
      <c r="W398" s="36"/>
    </row>
    <row r="399" spans="13:23" ht="37.5" hidden="1" x14ac:dyDescent="0.2">
      <c r="M399" s="503"/>
      <c r="N399" s="626"/>
      <c r="O399" s="26" t="s">
        <v>88</v>
      </c>
      <c r="P399" s="25" t="s">
        <v>1320</v>
      </c>
      <c r="Q399" s="25" t="s">
        <v>1321</v>
      </c>
      <c r="R399" s="46">
        <v>600</v>
      </c>
      <c r="S399" s="51"/>
      <c r="T399" s="36"/>
      <c r="U399" s="36"/>
      <c r="V399" s="36"/>
      <c r="W399" s="36"/>
    </row>
    <row r="400" spans="13:23" ht="37.5" hidden="1" x14ac:dyDescent="0.2">
      <c r="M400" s="73" t="s">
        <v>4557</v>
      </c>
      <c r="N400" s="107" t="s">
        <v>1322</v>
      </c>
      <c r="O400" s="108" t="s">
        <v>194</v>
      </c>
      <c r="P400" s="106" t="s">
        <v>1323</v>
      </c>
      <c r="Q400" s="106" t="s">
        <v>1324</v>
      </c>
      <c r="R400" s="46">
        <v>1300</v>
      </c>
      <c r="S400" s="51"/>
      <c r="T400" s="36"/>
      <c r="U400" s="36"/>
      <c r="V400" s="36"/>
      <c r="W400" s="36"/>
    </row>
    <row r="401" spans="13:23" ht="37.5" hidden="1" x14ac:dyDescent="0.2">
      <c r="M401" s="73" t="s">
        <v>4558</v>
      </c>
      <c r="N401" s="105" t="s">
        <v>1325</v>
      </c>
      <c r="O401" s="26" t="s">
        <v>86</v>
      </c>
      <c r="P401" s="25" t="s">
        <v>1326</v>
      </c>
      <c r="Q401" s="25" t="s">
        <v>1318</v>
      </c>
      <c r="R401" s="46">
        <v>400</v>
      </c>
      <c r="S401" s="51"/>
      <c r="T401" s="36"/>
      <c r="U401" s="36"/>
      <c r="V401" s="36"/>
      <c r="W401" s="36"/>
    </row>
    <row r="402" spans="13:23" ht="37.5" hidden="1" x14ac:dyDescent="0.2">
      <c r="M402" s="73" t="s">
        <v>4559</v>
      </c>
      <c r="N402" s="105" t="s">
        <v>1327</v>
      </c>
      <c r="O402" s="26" t="s">
        <v>105</v>
      </c>
      <c r="P402" s="25" t="s">
        <v>1328</v>
      </c>
      <c r="Q402" s="25" t="s">
        <v>1329</v>
      </c>
      <c r="R402" s="46">
        <v>600</v>
      </c>
      <c r="S402" s="51"/>
      <c r="T402" s="36"/>
      <c r="U402" s="36"/>
      <c r="V402" s="36"/>
      <c r="W402" s="36"/>
    </row>
    <row r="403" spans="13:23" ht="37.5" hidden="1" x14ac:dyDescent="0.2">
      <c r="M403" s="73" t="s">
        <v>4560</v>
      </c>
      <c r="N403" s="105" t="s">
        <v>1330</v>
      </c>
      <c r="O403" s="26" t="s">
        <v>90</v>
      </c>
      <c r="P403" s="627" t="s">
        <v>77</v>
      </c>
      <c r="Q403" s="627"/>
      <c r="R403" s="46">
        <v>300</v>
      </c>
      <c r="S403" s="51"/>
      <c r="T403" s="36"/>
      <c r="U403" s="36"/>
      <c r="V403" s="36"/>
      <c r="W403" s="36"/>
    </row>
    <row r="404" spans="13:23" ht="37.5" hidden="1" x14ac:dyDescent="0.2">
      <c r="M404" s="503" t="s">
        <v>4561</v>
      </c>
      <c r="N404" s="626" t="s">
        <v>1331</v>
      </c>
      <c r="O404" s="26" t="s">
        <v>105</v>
      </c>
      <c r="P404" s="25" t="s">
        <v>1332</v>
      </c>
      <c r="Q404" s="25" t="s">
        <v>1333</v>
      </c>
      <c r="R404" s="46">
        <v>800</v>
      </c>
      <c r="S404" s="51"/>
      <c r="T404" s="36"/>
      <c r="U404" s="36"/>
      <c r="V404" s="36"/>
      <c r="W404" s="36"/>
    </row>
    <row r="405" spans="13:23" ht="37.5" hidden="1" x14ac:dyDescent="0.2">
      <c r="M405" s="503"/>
      <c r="N405" s="626"/>
      <c r="O405" s="26" t="s">
        <v>105</v>
      </c>
      <c r="P405" s="25" t="s">
        <v>1334</v>
      </c>
      <c r="Q405" s="25" t="s">
        <v>462</v>
      </c>
      <c r="R405" s="46">
        <v>800</v>
      </c>
      <c r="S405" s="51"/>
      <c r="T405" s="36"/>
      <c r="U405" s="36"/>
      <c r="V405" s="36"/>
      <c r="W405" s="36"/>
    </row>
    <row r="406" spans="13:23" ht="37.5" hidden="1" x14ac:dyDescent="0.2">
      <c r="M406" s="73" t="s">
        <v>4562</v>
      </c>
      <c r="N406" s="105" t="s">
        <v>1335</v>
      </c>
      <c r="O406" s="26" t="s">
        <v>88</v>
      </c>
      <c r="P406" s="25" t="s">
        <v>1336</v>
      </c>
      <c r="Q406" s="25" t="s">
        <v>1337</v>
      </c>
      <c r="R406" s="46">
        <v>480</v>
      </c>
      <c r="S406" s="51"/>
      <c r="T406" s="36"/>
      <c r="U406" s="36"/>
      <c r="V406" s="36"/>
      <c r="W406" s="36"/>
    </row>
    <row r="407" spans="13:23" ht="37.5" hidden="1" x14ac:dyDescent="0.2">
      <c r="M407" s="503" t="s">
        <v>4563</v>
      </c>
      <c r="N407" s="626" t="s">
        <v>1338</v>
      </c>
      <c r="O407" s="26" t="s">
        <v>90</v>
      </c>
      <c r="P407" s="25" t="s">
        <v>1339</v>
      </c>
      <c r="Q407" s="25" t="s">
        <v>1340</v>
      </c>
      <c r="R407" s="46">
        <v>300</v>
      </c>
      <c r="S407" s="51"/>
      <c r="T407" s="36"/>
      <c r="U407" s="36"/>
      <c r="V407" s="36"/>
      <c r="W407" s="36"/>
    </row>
    <row r="408" spans="13:23" ht="37.5" hidden="1" x14ac:dyDescent="0.2">
      <c r="M408" s="503"/>
      <c r="N408" s="626"/>
      <c r="O408" s="26" t="s">
        <v>90</v>
      </c>
      <c r="P408" s="25" t="s">
        <v>1341</v>
      </c>
      <c r="Q408" s="25" t="s">
        <v>1342</v>
      </c>
      <c r="R408" s="46">
        <v>300</v>
      </c>
      <c r="S408" s="51"/>
      <c r="T408" s="36"/>
      <c r="U408" s="36"/>
      <c r="V408" s="36"/>
      <c r="W408" s="36"/>
    </row>
    <row r="409" spans="13:23" ht="37.5" hidden="1" x14ac:dyDescent="0.2">
      <c r="M409" s="73" t="s">
        <v>4555</v>
      </c>
      <c r="N409" s="107" t="s">
        <v>1343</v>
      </c>
      <c r="O409" s="26" t="s">
        <v>90</v>
      </c>
      <c r="P409" s="106" t="s">
        <v>1344</v>
      </c>
      <c r="Q409" s="25" t="s">
        <v>1345</v>
      </c>
      <c r="R409" s="46">
        <v>300</v>
      </c>
      <c r="S409" s="51"/>
      <c r="T409" s="36"/>
      <c r="U409" s="36"/>
      <c r="V409" s="36"/>
      <c r="W409" s="36"/>
    </row>
    <row r="410" spans="13:23" ht="37.5" hidden="1" x14ac:dyDescent="0.2">
      <c r="M410" s="503" t="s">
        <v>4564</v>
      </c>
      <c r="N410" s="631" t="s">
        <v>1344</v>
      </c>
      <c r="O410" s="26" t="s">
        <v>86</v>
      </c>
      <c r="P410" s="106" t="s">
        <v>1346</v>
      </c>
      <c r="Q410" s="106" t="s">
        <v>1347</v>
      </c>
      <c r="R410" s="46">
        <v>480</v>
      </c>
      <c r="S410" s="51"/>
      <c r="T410" s="36"/>
      <c r="U410" s="36"/>
      <c r="V410" s="36"/>
      <c r="W410" s="36"/>
    </row>
    <row r="411" spans="13:23" ht="37.5" hidden="1" x14ac:dyDescent="0.2">
      <c r="M411" s="503"/>
      <c r="N411" s="631"/>
      <c r="O411" s="26" t="s">
        <v>90</v>
      </c>
      <c r="P411" s="106" t="s">
        <v>1347</v>
      </c>
      <c r="Q411" s="106" t="s">
        <v>1348</v>
      </c>
      <c r="R411" s="46">
        <v>350</v>
      </c>
      <c r="S411" s="51"/>
      <c r="T411" s="36"/>
      <c r="U411" s="36"/>
      <c r="V411" s="36"/>
      <c r="W411" s="36"/>
    </row>
    <row r="412" spans="13:23" ht="37.5" hidden="1" x14ac:dyDescent="0.2">
      <c r="M412" s="73" t="s">
        <v>4565</v>
      </c>
      <c r="N412" s="107" t="s">
        <v>1349</v>
      </c>
      <c r="O412" s="26" t="s">
        <v>90</v>
      </c>
      <c r="P412" s="106" t="s">
        <v>1350</v>
      </c>
      <c r="Q412" s="106" t="s">
        <v>1351</v>
      </c>
      <c r="R412" s="46">
        <v>300</v>
      </c>
      <c r="S412" s="51"/>
      <c r="T412" s="36"/>
      <c r="U412" s="36"/>
      <c r="V412" s="36"/>
      <c r="W412" s="36"/>
    </row>
    <row r="413" spans="13:23" ht="37.5" hidden="1" x14ac:dyDescent="0.2">
      <c r="M413" s="73" t="s">
        <v>4566</v>
      </c>
      <c r="N413" s="107" t="s">
        <v>1352</v>
      </c>
      <c r="O413" s="26" t="s">
        <v>90</v>
      </c>
      <c r="P413" s="106" t="s">
        <v>1330</v>
      </c>
      <c r="Q413" s="106" t="s">
        <v>1353</v>
      </c>
      <c r="R413" s="46">
        <v>300</v>
      </c>
      <c r="S413" s="51"/>
      <c r="T413" s="36"/>
      <c r="U413" s="36"/>
      <c r="V413" s="36"/>
      <c r="W413" s="36"/>
    </row>
    <row r="414" spans="13:23" ht="37.5" hidden="1" x14ac:dyDescent="0.2">
      <c r="M414" s="503" t="s">
        <v>4567</v>
      </c>
      <c r="N414" s="565" t="s">
        <v>1354</v>
      </c>
      <c r="O414" s="26" t="s">
        <v>88</v>
      </c>
      <c r="P414" s="25" t="s">
        <v>1355</v>
      </c>
      <c r="Q414" s="25" t="s">
        <v>1356</v>
      </c>
      <c r="R414" s="46">
        <v>500</v>
      </c>
      <c r="S414" s="51"/>
      <c r="T414" s="36"/>
      <c r="U414" s="36"/>
      <c r="V414" s="36"/>
      <c r="W414" s="36"/>
    </row>
    <row r="415" spans="13:23" ht="37.5" hidden="1" x14ac:dyDescent="0.2">
      <c r="M415" s="503"/>
      <c r="N415" s="565"/>
      <c r="O415" s="26" t="s">
        <v>90</v>
      </c>
      <c r="P415" s="25" t="s">
        <v>1357</v>
      </c>
      <c r="Q415" s="25" t="s">
        <v>1358</v>
      </c>
      <c r="R415" s="46">
        <v>300</v>
      </c>
      <c r="S415" s="51"/>
      <c r="T415" s="36"/>
      <c r="U415" s="36"/>
      <c r="V415" s="36"/>
      <c r="W415" s="36"/>
    </row>
    <row r="416" spans="13:23" ht="56.25" hidden="1" x14ac:dyDescent="0.2">
      <c r="M416" s="503"/>
      <c r="N416" s="565"/>
      <c r="O416" s="26" t="s">
        <v>90</v>
      </c>
      <c r="P416" s="25" t="s">
        <v>1595</v>
      </c>
      <c r="Q416" s="25" t="s">
        <v>1359</v>
      </c>
      <c r="R416" s="46">
        <v>300</v>
      </c>
      <c r="S416" s="51" t="s">
        <v>530</v>
      </c>
      <c r="T416" s="36"/>
      <c r="U416" s="36"/>
      <c r="V416" s="36"/>
      <c r="W416" s="36"/>
    </row>
    <row r="417" spans="13:23" ht="37.5" hidden="1" x14ac:dyDescent="0.2">
      <c r="M417" s="503"/>
      <c r="N417" s="565"/>
      <c r="O417" s="26" t="s">
        <v>90</v>
      </c>
      <c r="P417" s="25" t="s">
        <v>1360</v>
      </c>
      <c r="Q417" s="25" t="s">
        <v>1361</v>
      </c>
      <c r="R417" s="46">
        <v>400</v>
      </c>
      <c r="S417" s="51"/>
      <c r="T417" s="36"/>
      <c r="U417" s="36"/>
      <c r="V417" s="36"/>
      <c r="W417" s="36"/>
    </row>
    <row r="418" spans="13:23" ht="37.5" hidden="1" x14ac:dyDescent="0.2">
      <c r="M418" s="503"/>
      <c r="N418" s="565"/>
      <c r="O418" s="26" t="s">
        <v>90</v>
      </c>
      <c r="P418" s="25" t="s">
        <v>997</v>
      </c>
      <c r="Q418" s="25" t="s">
        <v>1362</v>
      </c>
      <c r="R418" s="46">
        <v>300</v>
      </c>
      <c r="S418" s="51"/>
      <c r="T418" s="36"/>
      <c r="U418" s="36"/>
      <c r="V418" s="36"/>
      <c r="W418" s="36"/>
    </row>
    <row r="419" spans="13:23" ht="37.5" hidden="1" x14ac:dyDescent="0.2">
      <c r="M419" s="503"/>
      <c r="N419" s="565"/>
      <c r="O419" s="26" t="s">
        <v>90</v>
      </c>
      <c r="P419" s="25" t="s">
        <v>1347</v>
      </c>
      <c r="Q419" s="25" t="s">
        <v>1363</v>
      </c>
      <c r="R419" s="46">
        <v>300</v>
      </c>
      <c r="S419" s="51"/>
      <c r="T419" s="36"/>
      <c r="U419" s="36"/>
      <c r="V419" s="36"/>
      <c r="W419" s="36"/>
    </row>
    <row r="420" spans="13:23" ht="37.5" hidden="1" x14ac:dyDescent="0.2">
      <c r="M420" s="503"/>
      <c r="N420" s="565"/>
      <c r="O420" s="26" t="s">
        <v>90</v>
      </c>
      <c r="P420" s="25" t="s">
        <v>1364</v>
      </c>
      <c r="Q420" s="25" t="s">
        <v>1365</v>
      </c>
      <c r="R420" s="46">
        <v>300</v>
      </c>
      <c r="S420" s="51"/>
      <c r="T420" s="36"/>
      <c r="U420" s="36"/>
      <c r="V420" s="36"/>
      <c r="W420" s="36"/>
    </row>
    <row r="421" spans="13:23" ht="37.5" hidden="1" x14ac:dyDescent="0.2">
      <c r="M421" s="503"/>
      <c r="N421" s="565"/>
      <c r="O421" s="26" t="s">
        <v>90</v>
      </c>
      <c r="P421" s="25" t="s">
        <v>1366</v>
      </c>
      <c r="Q421" s="25" t="s">
        <v>1367</v>
      </c>
      <c r="R421" s="46">
        <v>400</v>
      </c>
      <c r="S421" s="51"/>
      <c r="T421" s="36"/>
      <c r="U421" s="36"/>
      <c r="V421" s="36"/>
      <c r="W421" s="36"/>
    </row>
    <row r="422" spans="13:23" ht="37.5" hidden="1" x14ac:dyDescent="0.2">
      <c r="M422" s="503"/>
      <c r="N422" s="565"/>
      <c r="O422" s="26" t="s">
        <v>90</v>
      </c>
      <c r="P422" s="25" t="s">
        <v>1368</v>
      </c>
      <c r="Q422" s="25" t="s">
        <v>1369</v>
      </c>
      <c r="R422" s="46">
        <v>300</v>
      </c>
      <c r="S422" s="51"/>
      <c r="T422" s="36"/>
      <c r="U422" s="36"/>
      <c r="V422" s="36"/>
      <c r="W422" s="36"/>
    </row>
    <row r="423" spans="13:23" ht="37.5" hidden="1" x14ac:dyDescent="0.2">
      <c r="M423" s="503"/>
      <c r="N423" s="565"/>
      <c r="O423" s="26" t="s">
        <v>90</v>
      </c>
      <c r="P423" s="25" t="s">
        <v>1370</v>
      </c>
      <c r="Q423" s="25" t="s">
        <v>104</v>
      </c>
      <c r="R423" s="46">
        <v>300</v>
      </c>
      <c r="S423" s="51"/>
      <c r="T423" s="36"/>
      <c r="U423" s="36"/>
      <c r="V423" s="36"/>
      <c r="W423" s="36"/>
    </row>
    <row r="424" spans="13:23" ht="37.5" hidden="1" x14ac:dyDescent="0.2">
      <c r="M424" s="503"/>
      <c r="N424" s="565"/>
      <c r="O424" s="26" t="s">
        <v>88</v>
      </c>
      <c r="P424" s="25" t="s">
        <v>1371</v>
      </c>
      <c r="Q424" s="25" t="s">
        <v>1372</v>
      </c>
      <c r="R424" s="46">
        <v>530</v>
      </c>
      <c r="S424" s="51"/>
      <c r="T424" s="36"/>
      <c r="U424" s="36"/>
      <c r="V424" s="36"/>
      <c r="W424" s="36"/>
    </row>
    <row r="425" spans="13:23" ht="37.5" hidden="1" x14ac:dyDescent="0.2">
      <c r="M425" s="503"/>
      <c r="N425" s="565"/>
      <c r="O425" s="26" t="s">
        <v>90</v>
      </c>
      <c r="P425" s="106" t="s">
        <v>1373</v>
      </c>
      <c r="Q425" s="106" t="s">
        <v>1374</v>
      </c>
      <c r="R425" s="46">
        <v>300</v>
      </c>
      <c r="S425" s="51"/>
      <c r="T425" s="36"/>
      <c r="U425" s="36"/>
      <c r="V425" s="36"/>
      <c r="W425" s="36"/>
    </row>
    <row r="426" spans="13:23" ht="37.5" hidden="1" x14ac:dyDescent="0.2">
      <c r="M426" s="503"/>
      <c r="N426" s="565"/>
      <c r="O426" s="26" t="s">
        <v>90</v>
      </c>
      <c r="P426" s="106" t="s">
        <v>1375</v>
      </c>
      <c r="Q426" s="106" t="s">
        <v>1365</v>
      </c>
      <c r="R426" s="46">
        <v>300</v>
      </c>
      <c r="S426" s="51"/>
      <c r="T426" s="36"/>
      <c r="U426" s="36"/>
      <c r="V426" s="36"/>
      <c r="W426" s="36"/>
    </row>
    <row r="427" spans="13:23" ht="37.5" hidden="1" x14ac:dyDescent="0.2">
      <c r="M427" s="503"/>
      <c r="N427" s="565"/>
      <c r="O427" s="26" t="s">
        <v>90</v>
      </c>
      <c r="P427" s="106" t="s">
        <v>1376</v>
      </c>
      <c r="Q427" s="106" t="s">
        <v>1377</v>
      </c>
      <c r="R427" s="46">
        <v>300</v>
      </c>
      <c r="S427" s="51"/>
      <c r="T427" s="36"/>
      <c r="U427" s="36"/>
      <c r="V427" s="36"/>
      <c r="W427" s="36"/>
    </row>
    <row r="428" spans="13:23" ht="37.5" hidden="1" x14ac:dyDescent="0.2">
      <c r="M428" s="503"/>
      <c r="N428" s="565"/>
      <c r="O428" s="26" t="s">
        <v>90</v>
      </c>
      <c r="P428" s="106" t="s">
        <v>1378</v>
      </c>
      <c r="Q428" s="106" t="s">
        <v>1379</v>
      </c>
      <c r="R428" s="46">
        <v>300</v>
      </c>
      <c r="S428" s="51"/>
      <c r="T428" s="36"/>
      <c r="U428" s="36"/>
      <c r="V428" s="36"/>
      <c r="W428" s="36"/>
    </row>
    <row r="429" spans="13:23" ht="37.5" hidden="1" x14ac:dyDescent="0.2">
      <c r="M429" s="73" t="s">
        <v>4568</v>
      </c>
      <c r="N429" s="105" t="s">
        <v>1380</v>
      </c>
      <c r="O429" s="26" t="s">
        <v>90</v>
      </c>
      <c r="P429" s="106" t="s">
        <v>1381</v>
      </c>
      <c r="Q429" s="106" t="s">
        <v>1315</v>
      </c>
      <c r="R429" s="46">
        <v>400</v>
      </c>
      <c r="S429" s="51"/>
      <c r="T429" s="36"/>
      <c r="U429" s="36"/>
      <c r="V429" s="36"/>
      <c r="W429" s="36"/>
    </row>
    <row r="430" spans="13:23" ht="37.5" hidden="1" x14ac:dyDescent="0.2">
      <c r="M430" s="73" t="s">
        <v>4569</v>
      </c>
      <c r="N430" s="25" t="s">
        <v>1350</v>
      </c>
      <c r="O430" s="26" t="s">
        <v>129</v>
      </c>
      <c r="P430" s="25" t="s">
        <v>1383</v>
      </c>
      <c r="Q430" s="25" t="s">
        <v>1384</v>
      </c>
      <c r="R430" s="46">
        <v>1800</v>
      </c>
      <c r="S430" s="51" t="s">
        <v>1440</v>
      </c>
      <c r="T430" s="36"/>
      <c r="U430" s="36"/>
      <c r="V430" s="36"/>
      <c r="W430" s="36"/>
    </row>
    <row r="431" spans="13:23" ht="37.5" hidden="1" x14ac:dyDescent="0.2">
      <c r="M431" s="503" t="s">
        <v>4570</v>
      </c>
      <c r="N431" s="626" t="s">
        <v>1385</v>
      </c>
      <c r="O431" s="26" t="s">
        <v>90</v>
      </c>
      <c r="P431" s="25" t="s">
        <v>1386</v>
      </c>
      <c r="Q431" s="25" t="s">
        <v>1387</v>
      </c>
      <c r="R431" s="46">
        <v>480</v>
      </c>
      <c r="S431" s="51"/>
      <c r="T431" s="36"/>
      <c r="U431" s="36"/>
      <c r="V431" s="36"/>
      <c r="W431" s="36"/>
    </row>
    <row r="432" spans="13:23" ht="37.5" hidden="1" x14ac:dyDescent="0.2">
      <c r="M432" s="503"/>
      <c r="N432" s="626"/>
      <c r="O432" s="26" t="s">
        <v>88</v>
      </c>
      <c r="P432" s="25" t="s">
        <v>1387</v>
      </c>
      <c r="Q432" s="25" t="s">
        <v>1388</v>
      </c>
      <c r="R432" s="46">
        <v>550</v>
      </c>
      <c r="S432" s="51"/>
      <c r="T432" s="36"/>
      <c r="U432" s="36"/>
      <c r="V432" s="36"/>
      <c r="W432" s="36"/>
    </row>
    <row r="433" spans="13:23" ht="37.5" hidden="1" x14ac:dyDescent="0.2">
      <c r="M433" s="73" t="s">
        <v>4571</v>
      </c>
      <c r="N433" s="105" t="s">
        <v>1389</v>
      </c>
      <c r="O433" s="26" t="s">
        <v>90</v>
      </c>
      <c r="P433" s="25" t="s">
        <v>1390</v>
      </c>
      <c r="Q433" s="25" t="s">
        <v>1391</v>
      </c>
      <c r="R433" s="46">
        <v>400</v>
      </c>
      <c r="S433" s="51"/>
      <c r="T433" s="36"/>
      <c r="U433" s="36"/>
      <c r="V433" s="36"/>
      <c r="W433" s="36"/>
    </row>
    <row r="434" spans="13:23" ht="37.5" hidden="1" x14ac:dyDescent="0.2">
      <c r="M434" s="73" t="s">
        <v>4572</v>
      </c>
      <c r="N434" s="105" t="s">
        <v>1392</v>
      </c>
      <c r="O434" s="26" t="s">
        <v>86</v>
      </c>
      <c r="P434" s="25" t="s">
        <v>1393</v>
      </c>
      <c r="Q434" s="25" t="s">
        <v>1394</v>
      </c>
      <c r="R434" s="46">
        <v>420</v>
      </c>
      <c r="S434" s="51"/>
      <c r="T434" s="36"/>
      <c r="U434" s="36"/>
      <c r="V434" s="36"/>
      <c r="W434" s="36"/>
    </row>
    <row r="435" spans="13:23" ht="37.5" hidden="1" x14ac:dyDescent="0.2">
      <c r="M435" s="503" t="s">
        <v>4556</v>
      </c>
      <c r="N435" s="626" t="s">
        <v>1395</v>
      </c>
      <c r="O435" s="26" t="s">
        <v>90</v>
      </c>
      <c r="P435" s="25" t="s">
        <v>1396</v>
      </c>
      <c r="Q435" s="25" t="s">
        <v>1397</v>
      </c>
      <c r="R435" s="46">
        <v>300</v>
      </c>
      <c r="S435" s="51"/>
      <c r="T435" s="36"/>
      <c r="U435" s="36"/>
      <c r="V435" s="36"/>
      <c r="W435" s="36"/>
    </row>
    <row r="436" spans="13:23" ht="37.5" hidden="1" x14ac:dyDescent="0.2">
      <c r="M436" s="503"/>
      <c r="N436" s="626"/>
      <c r="O436" s="26" t="s">
        <v>90</v>
      </c>
      <c r="P436" s="25" t="s">
        <v>1398</v>
      </c>
      <c r="Q436" s="25" t="s">
        <v>1399</v>
      </c>
      <c r="R436" s="46">
        <v>300</v>
      </c>
      <c r="S436" s="51"/>
      <c r="T436" s="36"/>
      <c r="U436" s="36"/>
      <c r="V436" s="36"/>
      <c r="W436" s="36"/>
    </row>
    <row r="437" spans="13:23" ht="37.5" hidden="1" x14ac:dyDescent="0.2">
      <c r="M437" s="503"/>
      <c r="N437" s="626"/>
      <c r="O437" s="26" t="s">
        <v>90</v>
      </c>
      <c r="P437" s="25" t="s">
        <v>1400</v>
      </c>
      <c r="Q437" s="25" t="s">
        <v>1401</v>
      </c>
      <c r="R437" s="46">
        <v>300</v>
      </c>
      <c r="S437" s="51"/>
      <c r="T437" s="36"/>
      <c r="U437" s="36"/>
      <c r="V437" s="36"/>
      <c r="W437" s="36"/>
    </row>
    <row r="438" spans="13:23" ht="37.5" hidden="1" x14ac:dyDescent="0.2">
      <c r="M438" s="503"/>
      <c r="N438" s="626"/>
      <c r="O438" s="26" t="s">
        <v>90</v>
      </c>
      <c r="P438" s="25" t="s">
        <v>1402</v>
      </c>
      <c r="Q438" s="25" t="s">
        <v>1403</v>
      </c>
      <c r="R438" s="46">
        <v>300</v>
      </c>
      <c r="S438" s="51"/>
      <c r="T438" s="36"/>
      <c r="U438" s="36"/>
      <c r="V438" s="36"/>
      <c r="W438" s="36"/>
    </row>
    <row r="439" spans="13:23" ht="37.5" hidden="1" x14ac:dyDescent="0.2">
      <c r="M439" s="73" t="s">
        <v>4573</v>
      </c>
      <c r="N439" s="105" t="s">
        <v>1404</v>
      </c>
      <c r="O439" s="26" t="s">
        <v>90</v>
      </c>
      <c r="P439" s="25" t="s">
        <v>1405</v>
      </c>
      <c r="Q439" s="25" t="s">
        <v>1406</v>
      </c>
      <c r="R439" s="46">
        <v>300</v>
      </c>
      <c r="S439" s="51"/>
      <c r="T439" s="36"/>
      <c r="U439" s="36"/>
      <c r="V439" s="36"/>
      <c r="W439" s="36"/>
    </row>
    <row r="440" spans="13:23" ht="37.5" hidden="1" x14ac:dyDescent="0.2">
      <c r="M440" s="73" t="s">
        <v>4574</v>
      </c>
      <c r="N440" s="105" t="s">
        <v>1407</v>
      </c>
      <c r="O440" s="26" t="s">
        <v>90</v>
      </c>
      <c r="P440" s="25" t="s">
        <v>1405</v>
      </c>
      <c r="Q440" s="25" t="s">
        <v>1408</v>
      </c>
      <c r="R440" s="46">
        <v>300</v>
      </c>
      <c r="S440" s="51"/>
      <c r="T440" s="36"/>
      <c r="U440" s="36"/>
      <c r="V440" s="36"/>
      <c r="W440" s="36"/>
    </row>
    <row r="441" spans="13:23" ht="56.25" hidden="1" x14ac:dyDescent="0.2">
      <c r="M441" s="503" t="s">
        <v>4575</v>
      </c>
      <c r="N441" s="626" t="s">
        <v>1409</v>
      </c>
      <c r="O441" s="26" t="s">
        <v>90</v>
      </c>
      <c r="P441" s="25" t="s">
        <v>1410</v>
      </c>
      <c r="Q441" s="25" t="s">
        <v>1411</v>
      </c>
      <c r="R441" s="46">
        <v>300</v>
      </c>
      <c r="S441" s="51"/>
      <c r="T441" s="36"/>
      <c r="U441" s="36"/>
      <c r="V441" s="36"/>
      <c r="W441" s="36"/>
    </row>
    <row r="442" spans="13:23" ht="37.5" hidden="1" x14ac:dyDescent="0.2">
      <c r="M442" s="503"/>
      <c r="N442" s="626"/>
      <c r="O442" s="26" t="s">
        <v>90</v>
      </c>
      <c r="P442" s="25" t="s">
        <v>1412</v>
      </c>
      <c r="Q442" s="25" t="s">
        <v>1413</v>
      </c>
      <c r="R442" s="46">
        <v>300</v>
      </c>
      <c r="S442" s="51"/>
      <c r="T442" s="36"/>
      <c r="U442" s="36"/>
      <c r="V442" s="36"/>
      <c r="W442" s="36"/>
    </row>
    <row r="443" spans="13:23" ht="37.5" hidden="1" x14ac:dyDescent="0.2">
      <c r="M443" s="503"/>
      <c r="N443" s="626"/>
      <c r="O443" s="26" t="s">
        <v>90</v>
      </c>
      <c r="P443" s="25" t="s">
        <v>1414</v>
      </c>
      <c r="Q443" s="25" t="s">
        <v>1415</v>
      </c>
      <c r="R443" s="46">
        <v>300</v>
      </c>
      <c r="S443" s="51"/>
      <c r="T443" s="36"/>
      <c r="U443" s="36"/>
      <c r="V443" s="36"/>
      <c r="W443" s="36"/>
    </row>
    <row r="444" spans="13:23" ht="75" hidden="1" x14ac:dyDescent="0.2">
      <c r="M444" s="503"/>
      <c r="N444" s="626"/>
      <c r="O444" s="26" t="s">
        <v>90</v>
      </c>
      <c r="P444" s="25" t="s">
        <v>1416</v>
      </c>
      <c r="Q444" s="25" t="s">
        <v>1417</v>
      </c>
      <c r="R444" s="46">
        <v>300</v>
      </c>
      <c r="S444" s="51"/>
      <c r="T444" s="36"/>
      <c r="U444" s="36"/>
      <c r="V444" s="36"/>
      <c r="W444" s="36"/>
    </row>
    <row r="445" spans="13:23" ht="37.5" hidden="1" x14ac:dyDescent="0.2">
      <c r="M445" s="503"/>
      <c r="N445" s="626"/>
      <c r="O445" s="26" t="s">
        <v>90</v>
      </c>
      <c r="P445" s="106" t="s">
        <v>1418</v>
      </c>
      <c r="Q445" s="106" t="s">
        <v>1419</v>
      </c>
      <c r="R445" s="46">
        <v>300</v>
      </c>
      <c r="S445" s="51"/>
      <c r="T445" s="36"/>
      <c r="U445" s="36"/>
      <c r="V445" s="36"/>
      <c r="W445" s="36"/>
    </row>
    <row r="446" spans="13:23" ht="37.5" hidden="1" x14ac:dyDescent="0.2">
      <c r="M446" s="503" t="s">
        <v>4576</v>
      </c>
      <c r="N446" s="626" t="s">
        <v>1420</v>
      </c>
      <c r="O446" s="26" t="s">
        <v>90</v>
      </c>
      <c r="P446" s="25" t="s">
        <v>1390</v>
      </c>
      <c r="Q446" s="25" t="s">
        <v>1345</v>
      </c>
      <c r="R446" s="46">
        <v>300</v>
      </c>
      <c r="S446" s="51"/>
      <c r="T446" s="36"/>
      <c r="U446" s="36"/>
      <c r="V446" s="36"/>
      <c r="W446" s="36"/>
    </row>
    <row r="447" spans="13:23" ht="37.5" hidden="1" x14ac:dyDescent="0.2">
      <c r="M447" s="503"/>
      <c r="N447" s="626"/>
      <c r="O447" s="26" t="s">
        <v>90</v>
      </c>
      <c r="P447" s="25" t="s">
        <v>1421</v>
      </c>
      <c r="Q447" s="25" t="s">
        <v>1422</v>
      </c>
      <c r="R447" s="46">
        <v>300</v>
      </c>
      <c r="S447" s="51"/>
      <c r="T447" s="36"/>
      <c r="U447" s="36"/>
      <c r="V447" s="36"/>
      <c r="W447" s="36"/>
    </row>
    <row r="448" spans="13:23" ht="37.5" hidden="1" x14ac:dyDescent="0.2">
      <c r="M448" s="503"/>
      <c r="N448" s="626"/>
      <c r="O448" s="26" t="s">
        <v>90</v>
      </c>
      <c r="P448" s="25" t="s">
        <v>1423</v>
      </c>
      <c r="Q448" s="25" t="s">
        <v>1424</v>
      </c>
      <c r="R448" s="46">
        <v>300</v>
      </c>
      <c r="S448" s="51"/>
      <c r="T448" s="36"/>
      <c r="U448" s="36"/>
      <c r="V448" s="36"/>
      <c r="W448" s="36"/>
    </row>
    <row r="449" spans="13:23" ht="37.5" hidden="1" x14ac:dyDescent="0.2">
      <c r="M449" s="503"/>
      <c r="N449" s="626"/>
      <c r="O449" s="26" t="s">
        <v>90</v>
      </c>
      <c r="P449" s="25" t="s">
        <v>1421</v>
      </c>
      <c r="Q449" s="25" t="s">
        <v>1425</v>
      </c>
      <c r="R449" s="46">
        <v>300</v>
      </c>
      <c r="S449" s="51"/>
      <c r="T449" s="36"/>
      <c r="U449" s="36"/>
      <c r="V449" s="36"/>
      <c r="W449" s="36"/>
    </row>
    <row r="450" spans="13:23" ht="37.5" hidden="1" x14ac:dyDescent="0.2">
      <c r="M450" s="503"/>
      <c r="N450" s="626"/>
      <c r="O450" s="26" t="s">
        <v>90</v>
      </c>
      <c r="P450" s="25" t="s">
        <v>1426</v>
      </c>
      <c r="Q450" s="25" t="s">
        <v>1345</v>
      </c>
      <c r="R450" s="46">
        <v>300</v>
      </c>
      <c r="S450" s="51"/>
      <c r="T450" s="36"/>
      <c r="U450" s="36"/>
      <c r="V450" s="36"/>
      <c r="W450" s="36"/>
    </row>
    <row r="451" spans="13:23" ht="37.5" hidden="1" x14ac:dyDescent="0.2">
      <c r="M451" s="503"/>
      <c r="N451" s="626"/>
      <c r="O451" s="26" t="s">
        <v>90</v>
      </c>
      <c r="P451" s="25" t="s">
        <v>1427</v>
      </c>
      <c r="Q451" s="25" t="s">
        <v>1428</v>
      </c>
      <c r="R451" s="46">
        <v>300</v>
      </c>
      <c r="S451" s="51"/>
      <c r="T451" s="36"/>
      <c r="U451" s="36"/>
      <c r="V451" s="36"/>
      <c r="W451" s="36"/>
    </row>
    <row r="452" spans="13:23" ht="37.5" hidden="1" x14ac:dyDescent="0.2">
      <c r="M452" s="503"/>
      <c r="N452" s="626"/>
      <c r="O452" s="26" t="s">
        <v>90</v>
      </c>
      <c r="P452" s="106" t="s">
        <v>1428</v>
      </c>
      <c r="Q452" s="106" t="s">
        <v>1429</v>
      </c>
      <c r="R452" s="46">
        <v>300</v>
      </c>
      <c r="S452" s="51"/>
      <c r="T452" s="36"/>
      <c r="U452" s="36"/>
      <c r="V452" s="36"/>
      <c r="W452" s="36"/>
    </row>
    <row r="453" spans="13:23" ht="37.5" hidden="1" x14ac:dyDescent="0.2">
      <c r="M453" s="503"/>
      <c r="N453" s="626"/>
      <c r="O453" s="26" t="s">
        <v>90</v>
      </c>
      <c r="P453" s="106" t="s">
        <v>1430</v>
      </c>
      <c r="Q453" s="106" t="s">
        <v>1431</v>
      </c>
      <c r="R453" s="46">
        <v>300</v>
      </c>
      <c r="S453" s="51"/>
      <c r="T453" s="36"/>
      <c r="U453" s="36"/>
      <c r="V453" s="36"/>
      <c r="W453" s="36"/>
    </row>
    <row r="454" spans="13:23" ht="37.5" hidden="1" x14ac:dyDescent="0.2">
      <c r="M454" s="73" t="s">
        <v>4577</v>
      </c>
      <c r="N454" s="107" t="s">
        <v>1432</v>
      </c>
      <c r="O454" s="26" t="s">
        <v>90</v>
      </c>
      <c r="P454" s="106" t="s">
        <v>1433</v>
      </c>
      <c r="Q454" s="106" t="s">
        <v>1388</v>
      </c>
      <c r="R454" s="46">
        <v>300</v>
      </c>
      <c r="S454" s="51"/>
      <c r="T454" s="36"/>
      <c r="U454" s="36"/>
      <c r="V454" s="36"/>
      <c r="W454" s="36"/>
    </row>
    <row r="455" spans="13:23" ht="37.5" hidden="1" x14ac:dyDescent="0.2">
      <c r="M455" s="73" t="s">
        <v>4578</v>
      </c>
      <c r="N455" s="107" t="s">
        <v>1434</v>
      </c>
      <c r="O455" s="26" t="s">
        <v>90</v>
      </c>
      <c r="P455" s="106" t="s">
        <v>1435</v>
      </c>
      <c r="Q455" s="106" t="s">
        <v>1436</v>
      </c>
      <c r="R455" s="46">
        <v>300</v>
      </c>
      <c r="S455" s="51"/>
      <c r="T455" s="36"/>
      <c r="U455" s="36"/>
      <c r="V455" s="36"/>
      <c r="W455" s="36"/>
    </row>
    <row r="456" spans="13:23" ht="37.5" hidden="1" x14ac:dyDescent="0.2">
      <c r="M456" s="73" t="s">
        <v>4579</v>
      </c>
      <c r="N456" s="107" t="s">
        <v>1380</v>
      </c>
      <c r="O456" s="26" t="s">
        <v>90</v>
      </c>
      <c r="P456" s="629" t="s">
        <v>77</v>
      </c>
      <c r="Q456" s="629"/>
      <c r="R456" s="46">
        <v>350</v>
      </c>
      <c r="S456" s="51"/>
      <c r="T456" s="36"/>
      <c r="U456" s="36"/>
      <c r="V456" s="36"/>
      <c r="W456" s="36"/>
    </row>
    <row r="457" spans="13:23" ht="37.5" hidden="1" x14ac:dyDescent="0.2">
      <c r="M457" s="73" t="s">
        <v>4580</v>
      </c>
      <c r="N457" s="107" t="s">
        <v>658</v>
      </c>
      <c r="O457" s="26" t="s">
        <v>90</v>
      </c>
      <c r="P457" s="106" t="s">
        <v>1437</v>
      </c>
      <c r="Q457" s="106" t="s">
        <v>1345</v>
      </c>
      <c r="R457" s="46">
        <v>300</v>
      </c>
      <c r="S457" s="51"/>
      <c r="T457" s="36"/>
      <c r="U457" s="36"/>
      <c r="V457" s="36"/>
      <c r="W457" s="36"/>
    </row>
    <row r="458" spans="13:23" ht="37.5" hidden="1" x14ac:dyDescent="0.2">
      <c r="M458" s="73" t="s">
        <v>4581</v>
      </c>
      <c r="N458" s="107" t="s">
        <v>1438</v>
      </c>
      <c r="O458" s="26" t="s">
        <v>90</v>
      </c>
      <c r="P458" s="629" t="s">
        <v>77</v>
      </c>
      <c r="Q458" s="629"/>
      <c r="R458" s="46">
        <v>300</v>
      </c>
      <c r="S458" s="51"/>
      <c r="T458" s="36"/>
      <c r="U458" s="36"/>
      <c r="V458" s="36"/>
      <c r="W458" s="36"/>
    </row>
    <row r="459" spans="13:23" ht="37.5" hidden="1" x14ac:dyDescent="0.2">
      <c r="M459" s="73" t="s">
        <v>4557</v>
      </c>
      <c r="N459" s="107" t="s">
        <v>1325</v>
      </c>
      <c r="O459" s="26" t="s">
        <v>90</v>
      </c>
      <c r="P459" s="106" t="s">
        <v>1439</v>
      </c>
      <c r="Q459" s="106" t="s">
        <v>1318</v>
      </c>
      <c r="R459" s="46">
        <v>450</v>
      </c>
      <c r="S459" s="51"/>
      <c r="T459" s="36"/>
      <c r="U459" s="36"/>
      <c r="V459" s="36"/>
      <c r="W459" s="36"/>
    </row>
    <row r="460" spans="13:23" ht="37.5" hidden="1" x14ac:dyDescent="0.2">
      <c r="M460" s="73" t="s">
        <v>4582</v>
      </c>
      <c r="N460" s="105" t="s">
        <v>1328</v>
      </c>
      <c r="O460" s="26" t="s">
        <v>88</v>
      </c>
      <c r="P460" s="25" t="s">
        <v>1441</v>
      </c>
      <c r="Q460" s="25" t="s">
        <v>1442</v>
      </c>
      <c r="R460" s="46">
        <v>500</v>
      </c>
      <c r="S460" s="51" t="s">
        <v>1482</v>
      </c>
      <c r="T460" s="36"/>
      <c r="U460" s="36"/>
      <c r="V460" s="36"/>
      <c r="W460" s="36"/>
    </row>
    <row r="461" spans="13:23" ht="37.5" hidden="1" x14ac:dyDescent="0.2">
      <c r="M461" s="73" t="s">
        <v>4583</v>
      </c>
      <c r="N461" s="107" t="s">
        <v>1443</v>
      </c>
      <c r="O461" s="108" t="s">
        <v>86</v>
      </c>
      <c r="P461" s="106" t="s">
        <v>1441</v>
      </c>
      <c r="Q461" s="106" t="s">
        <v>1444</v>
      </c>
      <c r="R461" s="46">
        <v>540</v>
      </c>
      <c r="S461" s="51"/>
      <c r="T461" s="36"/>
      <c r="U461" s="36"/>
      <c r="V461" s="36"/>
      <c r="W461" s="36"/>
    </row>
    <row r="462" spans="13:23" ht="37.5" hidden="1" x14ac:dyDescent="0.2">
      <c r="M462" s="73" t="s">
        <v>4584</v>
      </c>
      <c r="N462" s="105" t="s">
        <v>1325</v>
      </c>
      <c r="O462" s="108" t="s">
        <v>86</v>
      </c>
      <c r="P462" s="25" t="s">
        <v>1445</v>
      </c>
      <c r="Q462" s="25" t="s">
        <v>1446</v>
      </c>
      <c r="R462" s="46">
        <v>400</v>
      </c>
      <c r="S462" s="51"/>
      <c r="T462" s="36"/>
      <c r="U462" s="36"/>
      <c r="V462" s="36"/>
      <c r="W462" s="36"/>
    </row>
    <row r="463" spans="13:23" ht="37.5" hidden="1" x14ac:dyDescent="0.2">
      <c r="M463" s="73" t="s">
        <v>4585</v>
      </c>
      <c r="N463" s="105" t="s">
        <v>1447</v>
      </c>
      <c r="O463" s="108" t="s">
        <v>90</v>
      </c>
      <c r="P463" s="25" t="s">
        <v>1445</v>
      </c>
      <c r="Q463" s="25" t="s">
        <v>1315</v>
      </c>
      <c r="R463" s="46">
        <v>300</v>
      </c>
      <c r="S463" s="51"/>
      <c r="T463" s="36"/>
      <c r="U463" s="36"/>
      <c r="V463" s="36"/>
      <c r="W463" s="36"/>
    </row>
    <row r="464" spans="13:23" ht="37.5" hidden="1" x14ac:dyDescent="0.2">
      <c r="M464" s="73" t="s">
        <v>4586</v>
      </c>
      <c r="N464" s="105" t="s">
        <v>1448</v>
      </c>
      <c r="O464" s="108" t="s">
        <v>90</v>
      </c>
      <c r="P464" s="25" t="s">
        <v>1394</v>
      </c>
      <c r="Q464" s="25" t="s">
        <v>1449</v>
      </c>
      <c r="R464" s="46">
        <v>320</v>
      </c>
      <c r="S464" s="51"/>
      <c r="T464" s="36"/>
      <c r="U464" s="36"/>
      <c r="V464" s="36"/>
      <c r="W464" s="36"/>
    </row>
    <row r="465" spans="13:23" ht="37.5" hidden="1" x14ac:dyDescent="0.2">
      <c r="M465" s="73" t="s">
        <v>4587</v>
      </c>
      <c r="N465" s="105" t="s">
        <v>1450</v>
      </c>
      <c r="O465" s="108" t="s">
        <v>90</v>
      </c>
      <c r="P465" s="25" t="s">
        <v>1451</v>
      </c>
      <c r="Q465" s="25" t="s">
        <v>1452</v>
      </c>
      <c r="R465" s="46">
        <v>350</v>
      </c>
      <c r="S465" s="51"/>
      <c r="T465" s="36"/>
      <c r="U465" s="36"/>
      <c r="V465" s="36"/>
      <c r="W465" s="36"/>
    </row>
    <row r="466" spans="13:23" ht="37.5" hidden="1" x14ac:dyDescent="0.2">
      <c r="M466" s="73" t="s">
        <v>4588</v>
      </c>
      <c r="N466" s="105" t="s">
        <v>1453</v>
      </c>
      <c r="O466" s="108" t="s">
        <v>90</v>
      </c>
      <c r="P466" s="25" t="s">
        <v>1454</v>
      </c>
      <c r="Q466" s="25" t="s">
        <v>1455</v>
      </c>
      <c r="R466" s="46">
        <v>300</v>
      </c>
      <c r="S466" s="51"/>
      <c r="T466" s="36"/>
      <c r="U466" s="36"/>
      <c r="V466" s="36"/>
      <c r="W466" s="36"/>
    </row>
    <row r="467" spans="13:23" ht="37.5" hidden="1" x14ac:dyDescent="0.2">
      <c r="M467" s="73" t="s">
        <v>4589</v>
      </c>
      <c r="N467" s="105" t="s">
        <v>1456</v>
      </c>
      <c r="O467" s="108" t="s">
        <v>90</v>
      </c>
      <c r="P467" s="25" t="s">
        <v>1457</v>
      </c>
      <c r="Q467" s="25" t="s">
        <v>1458</v>
      </c>
      <c r="R467" s="46">
        <v>400</v>
      </c>
      <c r="S467" s="51"/>
      <c r="T467" s="36"/>
      <c r="U467" s="36"/>
      <c r="V467" s="36"/>
      <c r="W467" s="36"/>
    </row>
    <row r="468" spans="13:23" ht="56.25" hidden="1" x14ac:dyDescent="0.2">
      <c r="M468" s="73" t="s">
        <v>4590</v>
      </c>
      <c r="N468" s="105" t="s">
        <v>1459</v>
      </c>
      <c r="O468" s="108" t="s">
        <v>90</v>
      </c>
      <c r="P468" s="25" t="s">
        <v>1458</v>
      </c>
      <c r="Q468" s="25" t="s">
        <v>1460</v>
      </c>
      <c r="R468" s="46">
        <v>300</v>
      </c>
      <c r="S468" s="51"/>
      <c r="T468" s="36"/>
      <c r="U468" s="36"/>
      <c r="V468" s="36"/>
      <c r="W468" s="36"/>
    </row>
    <row r="469" spans="13:23" ht="37.5" hidden="1" x14ac:dyDescent="0.2">
      <c r="M469" s="73" t="s">
        <v>4558</v>
      </c>
      <c r="N469" s="105" t="s">
        <v>1461</v>
      </c>
      <c r="O469" s="108" t="s">
        <v>90</v>
      </c>
      <c r="P469" s="25" t="s">
        <v>1460</v>
      </c>
      <c r="Q469" s="25" t="s">
        <v>1462</v>
      </c>
      <c r="R469" s="46">
        <v>300</v>
      </c>
      <c r="S469" s="51"/>
      <c r="T469" s="36"/>
      <c r="U469" s="36"/>
      <c r="V469" s="36"/>
      <c r="W469" s="36"/>
    </row>
    <row r="470" spans="13:23" ht="37.5" hidden="1" x14ac:dyDescent="0.2">
      <c r="M470" s="73" t="s">
        <v>4591</v>
      </c>
      <c r="N470" s="105" t="s">
        <v>1463</v>
      </c>
      <c r="O470" s="108" t="s">
        <v>90</v>
      </c>
      <c r="P470" s="25" t="s">
        <v>1464</v>
      </c>
      <c r="Q470" s="25" t="s">
        <v>1465</v>
      </c>
      <c r="R470" s="46">
        <v>300</v>
      </c>
      <c r="S470" s="51"/>
      <c r="T470" s="36"/>
      <c r="U470" s="36"/>
      <c r="V470" s="36"/>
      <c r="W470" s="36"/>
    </row>
    <row r="471" spans="13:23" ht="37.5" hidden="1" x14ac:dyDescent="0.2">
      <c r="M471" s="73" t="s">
        <v>4592</v>
      </c>
      <c r="N471" s="105" t="s">
        <v>1466</v>
      </c>
      <c r="O471" s="108" t="s">
        <v>90</v>
      </c>
      <c r="P471" s="25" t="s">
        <v>1467</v>
      </c>
      <c r="Q471" s="25" t="s">
        <v>1468</v>
      </c>
      <c r="R471" s="46">
        <v>300</v>
      </c>
      <c r="S471" s="51"/>
      <c r="T471" s="36"/>
      <c r="U471" s="36"/>
      <c r="V471" s="36"/>
      <c r="W471" s="36"/>
    </row>
    <row r="472" spans="13:23" ht="37.5" hidden="1" x14ac:dyDescent="0.2">
      <c r="M472" s="73" t="s">
        <v>4593</v>
      </c>
      <c r="N472" s="107" t="s">
        <v>1469</v>
      </c>
      <c r="O472" s="108" t="s">
        <v>90</v>
      </c>
      <c r="P472" s="106" t="s">
        <v>1470</v>
      </c>
      <c r="Q472" s="106" t="s">
        <v>1471</v>
      </c>
      <c r="R472" s="46">
        <v>300</v>
      </c>
      <c r="S472" s="51"/>
      <c r="T472" s="36"/>
      <c r="U472" s="36"/>
      <c r="V472" s="36"/>
      <c r="W472" s="36"/>
    </row>
    <row r="473" spans="13:23" ht="37.5" hidden="1" x14ac:dyDescent="0.2">
      <c r="M473" s="73" t="s">
        <v>4594</v>
      </c>
      <c r="N473" s="107" t="s">
        <v>1472</v>
      </c>
      <c r="O473" s="108" t="s">
        <v>90</v>
      </c>
      <c r="P473" s="106" t="s">
        <v>1470</v>
      </c>
      <c r="Q473" s="106" t="s">
        <v>1473</v>
      </c>
      <c r="R473" s="46">
        <v>300</v>
      </c>
      <c r="S473" s="51"/>
      <c r="T473" s="36"/>
      <c r="U473" s="36"/>
      <c r="V473" s="36"/>
      <c r="W473" s="36"/>
    </row>
    <row r="474" spans="13:23" ht="37.5" hidden="1" x14ac:dyDescent="0.2">
      <c r="M474" s="73" t="s">
        <v>4595</v>
      </c>
      <c r="N474" s="107" t="s">
        <v>1474</v>
      </c>
      <c r="O474" s="108" t="s">
        <v>90</v>
      </c>
      <c r="P474" s="106" t="s">
        <v>1470</v>
      </c>
      <c r="Q474" s="106" t="s">
        <v>1475</v>
      </c>
      <c r="R474" s="46">
        <v>300</v>
      </c>
      <c r="S474" s="51"/>
      <c r="T474" s="36"/>
      <c r="U474" s="36"/>
      <c r="V474" s="36"/>
      <c r="W474" s="36"/>
    </row>
    <row r="475" spans="13:23" ht="37.5" hidden="1" x14ac:dyDescent="0.2">
      <c r="M475" s="503" t="s">
        <v>4596</v>
      </c>
      <c r="N475" s="630" t="s">
        <v>1476</v>
      </c>
      <c r="O475" s="108" t="s">
        <v>86</v>
      </c>
      <c r="P475" s="106" t="s">
        <v>1477</v>
      </c>
      <c r="Q475" s="25" t="s">
        <v>77</v>
      </c>
      <c r="R475" s="46">
        <v>450</v>
      </c>
      <c r="S475" s="51"/>
      <c r="T475" s="36"/>
      <c r="U475" s="36"/>
      <c r="V475" s="36"/>
      <c r="W475" s="36"/>
    </row>
    <row r="476" spans="13:23" ht="37.5" hidden="1" x14ac:dyDescent="0.2">
      <c r="M476" s="503"/>
      <c r="N476" s="630"/>
      <c r="O476" s="108" t="s">
        <v>86</v>
      </c>
      <c r="P476" s="106" t="s">
        <v>1478</v>
      </c>
      <c r="Q476" s="25" t="s">
        <v>77</v>
      </c>
      <c r="R476" s="46">
        <v>450</v>
      </c>
      <c r="S476" s="51"/>
      <c r="T476" s="36"/>
      <c r="U476" s="36"/>
      <c r="V476" s="36"/>
      <c r="W476" s="36"/>
    </row>
    <row r="477" spans="13:23" ht="56.25" hidden="1" x14ac:dyDescent="0.2">
      <c r="M477" s="73" t="s">
        <v>4597</v>
      </c>
      <c r="N477" s="107" t="s">
        <v>1479</v>
      </c>
      <c r="O477" s="108" t="s">
        <v>90</v>
      </c>
      <c r="P477" s="106" t="s">
        <v>1480</v>
      </c>
      <c r="Q477" s="25" t="s">
        <v>1481</v>
      </c>
      <c r="R477" s="46">
        <v>320</v>
      </c>
      <c r="S477" s="51"/>
      <c r="T477" s="36"/>
      <c r="U477" s="36"/>
      <c r="V477" s="36"/>
      <c r="W477" s="36"/>
    </row>
    <row r="478" spans="13:23" hidden="1" x14ac:dyDescent="0.2">
      <c r="M478" s="503" t="s">
        <v>4598</v>
      </c>
      <c r="N478" s="628" t="s">
        <v>1486</v>
      </c>
      <c r="O478" s="30"/>
      <c r="P478" s="21" t="s">
        <v>1380</v>
      </c>
      <c r="Q478" s="21" t="s">
        <v>1483</v>
      </c>
      <c r="R478" s="90"/>
      <c r="S478" s="51" t="s">
        <v>440</v>
      </c>
      <c r="T478" s="36"/>
      <c r="U478" s="36"/>
      <c r="V478" s="36"/>
      <c r="W478" s="36"/>
    </row>
    <row r="479" spans="13:23" ht="37.5" hidden="1" x14ac:dyDescent="0.2">
      <c r="M479" s="503"/>
      <c r="N479" s="628"/>
      <c r="O479" s="30"/>
      <c r="P479" s="21" t="s">
        <v>1485</v>
      </c>
      <c r="Q479" s="21" t="s">
        <v>1484</v>
      </c>
      <c r="R479" s="90"/>
      <c r="S479" s="51" t="s">
        <v>440</v>
      </c>
      <c r="T479" s="36"/>
      <c r="U479" s="36"/>
      <c r="V479" s="36"/>
      <c r="W479" s="36"/>
    </row>
    <row r="480" spans="13:23" ht="56.25" hidden="1" x14ac:dyDescent="0.2">
      <c r="M480" s="73" t="s">
        <v>4599</v>
      </c>
      <c r="N480" s="30" t="s">
        <v>1487</v>
      </c>
      <c r="O480" s="30"/>
      <c r="P480" s="21" t="s">
        <v>1421</v>
      </c>
      <c r="Q480" s="21" t="s">
        <v>1488</v>
      </c>
      <c r="R480" s="90"/>
      <c r="S480" s="51" t="s">
        <v>440</v>
      </c>
      <c r="T480" s="36"/>
      <c r="U480" s="36"/>
      <c r="V480" s="36"/>
      <c r="W480" s="36"/>
    </row>
    <row r="481" spans="13:23" ht="75" hidden="1" x14ac:dyDescent="0.2">
      <c r="M481" s="73" t="s">
        <v>4559</v>
      </c>
      <c r="N481" s="30" t="s">
        <v>1489</v>
      </c>
      <c r="O481" s="30"/>
      <c r="P481" s="21" t="s">
        <v>1490</v>
      </c>
      <c r="Q481" s="21" t="s">
        <v>1491</v>
      </c>
      <c r="R481" s="90"/>
      <c r="S481" s="51" t="s">
        <v>440</v>
      </c>
      <c r="T481" s="36"/>
      <c r="U481" s="36"/>
      <c r="V481" s="36"/>
      <c r="W481" s="36"/>
    </row>
    <row r="482" spans="13:23" ht="37.5" hidden="1" x14ac:dyDescent="0.2">
      <c r="M482" s="73" t="s">
        <v>4600</v>
      </c>
      <c r="N482" s="30" t="s">
        <v>1395</v>
      </c>
      <c r="O482" s="30"/>
      <c r="P482" s="21" t="s">
        <v>1492</v>
      </c>
      <c r="Q482" s="21" t="s">
        <v>1493</v>
      </c>
      <c r="R482" s="90"/>
      <c r="S482" s="51" t="s">
        <v>440</v>
      </c>
      <c r="T482" s="36"/>
      <c r="U482" s="36"/>
      <c r="V482" s="36"/>
      <c r="W482" s="36"/>
    </row>
    <row r="483" spans="13:23" hidden="1" x14ac:dyDescent="0.2">
      <c r="M483" s="39">
        <v>42</v>
      </c>
      <c r="N483" s="30" t="s">
        <v>51</v>
      </c>
      <c r="O483" s="30"/>
      <c r="P483" s="21"/>
      <c r="Q483" s="21"/>
      <c r="R483" s="90"/>
      <c r="S483" s="51"/>
      <c r="T483" s="36"/>
      <c r="U483" s="36"/>
      <c r="V483" s="36"/>
      <c r="W483" s="36"/>
    </row>
    <row r="484" spans="13:23" hidden="1" x14ac:dyDescent="0.2">
      <c r="M484" s="73" t="s">
        <v>4601</v>
      </c>
      <c r="N484" s="105" t="s">
        <v>2007</v>
      </c>
      <c r="O484" s="26">
        <v>2</v>
      </c>
      <c r="P484" s="25" t="s">
        <v>2194</v>
      </c>
      <c r="Q484" s="25" t="s">
        <v>3051</v>
      </c>
      <c r="R484" s="46"/>
      <c r="S484" s="51" t="s">
        <v>3058</v>
      </c>
      <c r="T484" s="36"/>
      <c r="U484" s="36"/>
      <c r="V484" s="36"/>
      <c r="W484" s="36"/>
    </row>
    <row r="485" spans="13:23" ht="37.5" hidden="1" x14ac:dyDescent="0.2">
      <c r="M485" s="73" t="s">
        <v>4602</v>
      </c>
      <c r="N485" s="105" t="s">
        <v>1319</v>
      </c>
      <c r="O485" s="26">
        <v>1</v>
      </c>
      <c r="P485" s="21" t="s">
        <v>91</v>
      </c>
      <c r="Q485" s="25" t="s">
        <v>2999</v>
      </c>
      <c r="R485" s="46"/>
      <c r="S485" s="51" t="s">
        <v>3058</v>
      </c>
      <c r="T485" s="36"/>
      <c r="U485" s="36"/>
      <c r="V485" s="36"/>
      <c r="W485" s="36"/>
    </row>
    <row r="486" spans="13:23" ht="37.5" hidden="1" x14ac:dyDescent="0.2">
      <c r="M486" s="73" t="s">
        <v>4603</v>
      </c>
      <c r="N486" s="105" t="s">
        <v>3000</v>
      </c>
      <c r="O486" s="26">
        <v>1</v>
      </c>
      <c r="P486" s="25" t="s">
        <v>3052</v>
      </c>
      <c r="Q486" s="25" t="s">
        <v>3051</v>
      </c>
      <c r="R486" s="46">
        <v>3000</v>
      </c>
      <c r="S486" s="51" t="s">
        <v>3058</v>
      </c>
      <c r="T486" s="36"/>
      <c r="U486" s="36"/>
      <c r="V486" s="36"/>
      <c r="W486" s="36"/>
    </row>
    <row r="487" spans="13:23" ht="37.5" hidden="1" x14ac:dyDescent="0.2">
      <c r="M487" s="73" t="s">
        <v>4604</v>
      </c>
      <c r="N487" s="107" t="s">
        <v>3075</v>
      </c>
      <c r="O487" s="26" t="s">
        <v>90</v>
      </c>
      <c r="P487" s="106" t="s">
        <v>3076</v>
      </c>
      <c r="Q487" s="106" t="s">
        <v>3077</v>
      </c>
      <c r="R487" s="46">
        <v>950</v>
      </c>
      <c r="S487" s="51"/>
      <c r="T487" s="36"/>
      <c r="U487" s="36"/>
      <c r="V487" s="36"/>
      <c r="W487" s="36"/>
    </row>
    <row r="488" spans="13:23" ht="37.5" hidden="1" x14ac:dyDescent="0.2">
      <c r="M488" s="73" t="s">
        <v>4605</v>
      </c>
      <c r="N488" s="105" t="s">
        <v>3053</v>
      </c>
      <c r="O488" s="26" t="s">
        <v>90</v>
      </c>
      <c r="P488" s="25" t="s">
        <v>1384</v>
      </c>
      <c r="Q488" s="25" t="s">
        <v>3054</v>
      </c>
      <c r="R488" s="46">
        <v>300</v>
      </c>
      <c r="S488" s="51"/>
      <c r="T488" s="36"/>
      <c r="U488" s="36"/>
      <c r="V488" s="36"/>
      <c r="W488" s="36"/>
    </row>
    <row r="489" spans="13:23" ht="37.5" hidden="1" x14ac:dyDescent="0.2">
      <c r="M489" s="73" t="s">
        <v>4606</v>
      </c>
      <c r="N489" s="25" t="s">
        <v>1392</v>
      </c>
      <c r="O489" s="26">
        <v>1</v>
      </c>
      <c r="P489" s="25" t="s">
        <v>1319</v>
      </c>
      <c r="Q489" s="25" t="s">
        <v>3055</v>
      </c>
      <c r="R489" s="46">
        <v>630</v>
      </c>
      <c r="S489" s="51" t="s">
        <v>530</v>
      </c>
      <c r="T489" s="36"/>
      <c r="U489" s="36"/>
      <c r="V489" s="36"/>
      <c r="W489" s="36"/>
    </row>
    <row r="490" spans="13:23" hidden="1" x14ac:dyDescent="0.2">
      <c r="M490" s="73" t="s">
        <v>4607</v>
      </c>
      <c r="N490" s="25" t="s">
        <v>3056</v>
      </c>
      <c r="O490" s="26"/>
      <c r="P490" s="25" t="s">
        <v>3057</v>
      </c>
      <c r="Q490" s="25" t="s">
        <v>77</v>
      </c>
      <c r="R490" s="46">
        <v>300</v>
      </c>
      <c r="S490" s="51"/>
      <c r="T490" s="36"/>
      <c r="U490" s="36"/>
      <c r="V490" s="36"/>
      <c r="W490" s="36"/>
    </row>
    <row r="491" spans="13:23" ht="37.5" hidden="1" x14ac:dyDescent="0.2">
      <c r="M491" s="73" t="s">
        <v>4608</v>
      </c>
      <c r="N491" s="105" t="s">
        <v>3001</v>
      </c>
      <c r="O491" s="26">
        <v>1</v>
      </c>
      <c r="P491" s="25" t="s">
        <v>3002</v>
      </c>
      <c r="Q491" s="25" t="s">
        <v>3000</v>
      </c>
      <c r="R491" s="46">
        <v>3000</v>
      </c>
      <c r="S491" s="51" t="s">
        <v>3058</v>
      </c>
      <c r="T491" s="36"/>
      <c r="U491" s="36"/>
      <c r="V491" s="36"/>
      <c r="W491" s="36"/>
    </row>
    <row r="492" spans="13:23" ht="56.25" hidden="1" x14ac:dyDescent="0.2">
      <c r="M492" s="73" t="s">
        <v>4609</v>
      </c>
      <c r="N492" s="105" t="s">
        <v>3003</v>
      </c>
      <c r="O492" s="26">
        <v>1</v>
      </c>
      <c r="P492" s="25" t="s">
        <v>2999</v>
      </c>
      <c r="Q492" s="25" t="s">
        <v>3004</v>
      </c>
      <c r="R492" s="46">
        <v>4200</v>
      </c>
      <c r="S492" s="51" t="s">
        <v>3058</v>
      </c>
      <c r="T492" s="36"/>
      <c r="U492" s="36"/>
      <c r="V492" s="36"/>
      <c r="W492" s="36"/>
    </row>
    <row r="493" spans="13:23" ht="56.25" hidden="1" x14ac:dyDescent="0.2">
      <c r="M493" s="73" t="s">
        <v>4601</v>
      </c>
      <c r="N493" s="105" t="s">
        <v>3005</v>
      </c>
      <c r="O493" s="26">
        <v>1</v>
      </c>
      <c r="P493" s="25" t="s">
        <v>3006</v>
      </c>
      <c r="Q493" s="25" t="s">
        <v>193</v>
      </c>
      <c r="R493" s="46">
        <v>3800</v>
      </c>
      <c r="S493" s="51" t="s">
        <v>3058</v>
      </c>
      <c r="T493" s="36"/>
      <c r="U493" s="36"/>
      <c r="V493" s="36"/>
      <c r="W493" s="36"/>
    </row>
    <row r="494" spans="13:23" ht="56.25" hidden="1" x14ac:dyDescent="0.2">
      <c r="M494" s="73" t="s">
        <v>4610</v>
      </c>
      <c r="N494" s="25" t="s">
        <v>3049</v>
      </c>
      <c r="O494" s="26">
        <v>1</v>
      </c>
      <c r="P494" s="25" t="s">
        <v>3060</v>
      </c>
      <c r="Q494" s="25" t="s">
        <v>907</v>
      </c>
      <c r="R494" s="45">
        <v>3300</v>
      </c>
      <c r="S494" s="51" t="s">
        <v>3058</v>
      </c>
      <c r="T494" s="36"/>
      <c r="U494" s="36"/>
      <c r="V494" s="36"/>
      <c r="W494" s="36"/>
    </row>
    <row r="495" spans="13:23" ht="75" hidden="1" x14ac:dyDescent="0.2">
      <c r="M495" s="73" t="s">
        <v>4611</v>
      </c>
      <c r="N495" s="25" t="s">
        <v>3007</v>
      </c>
      <c r="O495" s="26">
        <v>1</v>
      </c>
      <c r="P495" s="25" t="s">
        <v>3059</v>
      </c>
      <c r="Q495" s="25" t="s">
        <v>3008</v>
      </c>
      <c r="R495" s="46">
        <v>4620</v>
      </c>
      <c r="S495" s="51" t="s">
        <v>3058</v>
      </c>
      <c r="T495" s="36"/>
      <c r="U495" s="36"/>
      <c r="V495" s="36"/>
      <c r="W495" s="36"/>
    </row>
    <row r="496" spans="13:23" ht="37.5" hidden="1" x14ac:dyDescent="0.2">
      <c r="M496" s="73" t="s">
        <v>4612</v>
      </c>
      <c r="N496" s="105" t="s">
        <v>3009</v>
      </c>
      <c r="O496" s="26">
        <v>1</v>
      </c>
      <c r="P496" s="25" t="s">
        <v>3002</v>
      </c>
      <c r="Q496" s="25" t="s">
        <v>3010</v>
      </c>
      <c r="R496" s="46">
        <v>1500</v>
      </c>
      <c r="S496" s="51" t="s">
        <v>3058</v>
      </c>
      <c r="T496" s="36"/>
      <c r="U496" s="36"/>
      <c r="V496" s="36"/>
      <c r="W496" s="36"/>
    </row>
    <row r="497" spans="13:23" ht="37.5" hidden="1" x14ac:dyDescent="0.2">
      <c r="M497" s="503" t="s">
        <v>4613</v>
      </c>
      <c r="N497" s="626" t="s">
        <v>3011</v>
      </c>
      <c r="O497" s="26">
        <v>1</v>
      </c>
      <c r="P497" s="25" t="s">
        <v>3061</v>
      </c>
      <c r="Q497" s="25" t="s">
        <v>3012</v>
      </c>
      <c r="R497" s="46">
        <v>400</v>
      </c>
      <c r="S497" s="51" t="s">
        <v>530</v>
      </c>
      <c r="T497" s="36"/>
      <c r="U497" s="36"/>
      <c r="V497" s="36"/>
      <c r="W497" s="36"/>
    </row>
    <row r="498" spans="13:23" hidden="1" x14ac:dyDescent="0.2">
      <c r="M498" s="503"/>
      <c r="N498" s="626"/>
      <c r="O498" s="26">
        <v>2</v>
      </c>
      <c r="P498" s="25" t="s">
        <v>3062</v>
      </c>
      <c r="Q498" s="25" t="s">
        <v>77</v>
      </c>
      <c r="R498" s="46">
        <v>320</v>
      </c>
      <c r="S498" s="51" t="s">
        <v>530</v>
      </c>
      <c r="T498" s="36"/>
      <c r="U498" s="36"/>
      <c r="V498" s="36"/>
      <c r="W498" s="36"/>
    </row>
    <row r="499" spans="13:23" ht="37.5" hidden="1" x14ac:dyDescent="0.2">
      <c r="M499" s="73" t="s">
        <v>4614</v>
      </c>
      <c r="N499" s="25" t="s">
        <v>3013</v>
      </c>
      <c r="O499" s="26">
        <v>1</v>
      </c>
      <c r="P499" s="25" t="s">
        <v>3063</v>
      </c>
      <c r="Q499" s="25" t="s">
        <v>77</v>
      </c>
      <c r="R499" s="46">
        <v>450</v>
      </c>
      <c r="S499" s="51"/>
      <c r="T499" s="36"/>
      <c r="U499" s="36"/>
      <c r="V499" s="36"/>
      <c r="W499" s="36"/>
    </row>
    <row r="500" spans="13:23" ht="37.5" hidden="1" x14ac:dyDescent="0.2">
      <c r="M500" s="73" t="s">
        <v>4615</v>
      </c>
      <c r="N500" s="25" t="s">
        <v>3014</v>
      </c>
      <c r="O500" s="26">
        <v>1</v>
      </c>
      <c r="P500" s="25" t="s">
        <v>3064</v>
      </c>
      <c r="Q500" s="25" t="s">
        <v>3065</v>
      </c>
      <c r="R500" s="46">
        <v>400</v>
      </c>
      <c r="S500" s="51"/>
      <c r="T500" s="36"/>
      <c r="U500" s="36"/>
      <c r="V500" s="36"/>
      <c r="W500" s="36"/>
    </row>
    <row r="501" spans="13:23" ht="37.5" hidden="1" x14ac:dyDescent="0.2">
      <c r="M501" s="73" t="s">
        <v>4616</v>
      </c>
      <c r="N501" s="105" t="s">
        <v>3066</v>
      </c>
      <c r="O501" s="26">
        <v>1</v>
      </c>
      <c r="P501" s="25" t="s">
        <v>3015</v>
      </c>
      <c r="Q501" s="25" t="s">
        <v>1693</v>
      </c>
      <c r="R501" s="46">
        <v>450</v>
      </c>
      <c r="S501" s="51"/>
      <c r="T501" s="36"/>
      <c r="U501" s="36"/>
      <c r="V501" s="36"/>
      <c r="W501" s="36"/>
    </row>
    <row r="502" spans="13:23" ht="56.25" hidden="1" x14ac:dyDescent="0.2">
      <c r="M502" s="73" t="s">
        <v>4617</v>
      </c>
      <c r="N502" s="25" t="s">
        <v>3016</v>
      </c>
      <c r="O502" s="26">
        <v>1</v>
      </c>
      <c r="P502" s="25" t="s">
        <v>3067</v>
      </c>
      <c r="Q502" s="25" t="s">
        <v>2999</v>
      </c>
      <c r="R502" s="46">
        <v>2900</v>
      </c>
      <c r="S502" s="51" t="s">
        <v>3058</v>
      </c>
      <c r="T502" s="36"/>
      <c r="U502" s="36"/>
      <c r="V502" s="36"/>
      <c r="W502" s="36"/>
    </row>
    <row r="503" spans="13:23" ht="56.25" hidden="1" x14ac:dyDescent="0.2">
      <c r="M503" s="503" t="s">
        <v>4618</v>
      </c>
      <c r="N503" s="105" t="s">
        <v>3017</v>
      </c>
      <c r="O503" s="26">
        <v>2</v>
      </c>
      <c r="P503" s="25" t="s">
        <v>3068</v>
      </c>
      <c r="Q503" s="25" t="s">
        <v>3018</v>
      </c>
      <c r="R503" s="46">
        <v>1150</v>
      </c>
      <c r="S503" s="51"/>
      <c r="T503" s="36"/>
      <c r="U503" s="36"/>
      <c r="V503" s="36"/>
      <c r="W503" s="36"/>
    </row>
    <row r="504" spans="13:23" ht="37.5" hidden="1" x14ac:dyDescent="0.2">
      <c r="M504" s="503"/>
      <c r="N504" s="105" t="s">
        <v>3069</v>
      </c>
      <c r="O504" s="26">
        <v>3</v>
      </c>
      <c r="P504" s="25" t="s">
        <v>3018</v>
      </c>
      <c r="Q504" s="25" t="s">
        <v>77</v>
      </c>
      <c r="R504" s="46">
        <v>378</v>
      </c>
      <c r="S504" s="51"/>
      <c r="T504" s="36"/>
      <c r="U504" s="36"/>
      <c r="V504" s="36"/>
      <c r="W504" s="36"/>
    </row>
    <row r="505" spans="13:23" ht="37.5" hidden="1" x14ac:dyDescent="0.2">
      <c r="M505" s="73" t="s">
        <v>4602</v>
      </c>
      <c r="N505" s="105" t="s">
        <v>3070</v>
      </c>
      <c r="O505" s="26">
        <v>1</v>
      </c>
      <c r="P505" s="25" t="s">
        <v>3001</v>
      </c>
      <c r="Q505" s="25" t="s">
        <v>3071</v>
      </c>
      <c r="R505" s="46">
        <v>400</v>
      </c>
      <c r="S505" s="51"/>
      <c r="T505" s="36"/>
      <c r="U505" s="36"/>
      <c r="V505" s="36"/>
      <c r="W505" s="36"/>
    </row>
    <row r="506" spans="13:23" ht="37.5" hidden="1" x14ac:dyDescent="0.2">
      <c r="M506" s="73" t="s">
        <v>4619</v>
      </c>
      <c r="N506" s="105" t="s">
        <v>3072</v>
      </c>
      <c r="O506" s="26">
        <v>2</v>
      </c>
      <c r="P506" s="25" t="s">
        <v>3001</v>
      </c>
      <c r="Q506" s="25" t="s">
        <v>3073</v>
      </c>
      <c r="R506" s="46"/>
      <c r="S506" s="51" t="s">
        <v>440</v>
      </c>
      <c r="T506" s="36"/>
      <c r="U506" s="36"/>
      <c r="V506" s="36"/>
      <c r="W506" s="36"/>
    </row>
    <row r="507" spans="13:23" ht="37.5" hidden="1" x14ac:dyDescent="0.2">
      <c r="M507" s="73" t="s">
        <v>4620</v>
      </c>
      <c r="N507" s="105" t="s">
        <v>3035</v>
      </c>
      <c r="O507" s="26">
        <v>1</v>
      </c>
      <c r="P507" s="25" t="s">
        <v>3028</v>
      </c>
      <c r="Q507" s="25" t="s">
        <v>77</v>
      </c>
      <c r="R507" s="46">
        <v>600</v>
      </c>
      <c r="S507" s="51"/>
      <c r="T507" s="36"/>
      <c r="U507" s="36"/>
      <c r="V507" s="36"/>
      <c r="W507" s="36"/>
    </row>
    <row r="508" spans="13:23" ht="37.5" hidden="1" x14ac:dyDescent="0.2">
      <c r="M508" s="503" t="s">
        <v>4621</v>
      </c>
      <c r="N508" s="626" t="s">
        <v>3032</v>
      </c>
      <c r="O508" s="26">
        <v>1</v>
      </c>
      <c r="P508" s="25" t="s">
        <v>3033</v>
      </c>
      <c r="Q508" s="25" t="s">
        <v>3034</v>
      </c>
      <c r="R508" s="46">
        <v>400</v>
      </c>
      <c r="S508" s="51"/>
      <c r="T508" s="36"/>
      <c r="U508" s="36"/>
      <c r="V508" s="36"/>
      <c r="W508" s="36"/>
    </row>
    <row r="509" spans="13:23" ht="37.5" hidden="1" x14ac:dyDescent="0.2">
      <c r="M509" s="503"/>
      <c r="N509" s="626"/>
      <c r="O509" s="26">
        <v>2</v>
      </c>
      <c r="P509" s="25" t="s">
        <v>3034</v>
      </c>
      <c r="Q509" s="25" t="s">
        <v>77</v>
      </c>
      <c r="R509" s="46">
        <v>320</v>
      </c>
      <c r="S509" s="51"/>
      <c r="T509" s="36"/>
      <c r="U509" s="36"/>
      <c r="V509" s="36"/>
      <c r="W509" s="36"/>
    </row>
    <row r="510" spans="13:23" ht="56.25" hidden="1" x14ac:dyDescent="0.2">
      <c r="M510" s="73" t="s">
        <v>4622</v>
      </c>
      <c r="N510" s="105" t="s">
        <v>3102</v>
      </c>
      <c r="O510" s="26">
        <v>1</v>
      </c>
      <c r="P510" s="25" t="s">
        <v>2999</v>
      </c>
      <c r="Q510" s="25" t="s">
        <v>3103</v>
      </c>
      <c r="R510" s="46">
        <v>320</v>
      </c>
      <c r="S510" s="51" t="s">
        <v>537</v>
      </c>
      <c r="T510" s="36"/>
      <c r="U510" s="36"/>
      <c r="V510" s="36"/>
      <c r="W510" s="36"/>
    </row>
    <row r="511" spans="13:23" hidden="1" x14ac:dyDescent="0.2">
      <c r="M511" s="503" t="s">
        <v>4623</v>
      </c>
      <c r="N511" s="626" t="s">
        <v>3104</v>
      </c>
      <c r="O511" s="26">
        <v>1</v>
      </c>
      <c r="P511" s="25" t="s">
        <v>1319</v>
      </c>
      <c r="Q511" s="25" t="s">
        <v>1392</v>
      </c>
      <c r="R511" s="46">
        <v>400</v>
      </c>
      <c r="S511" s="51" t="s">
        <v>3106</v>
      </c>
      <c r="T511" s="36"/>
      <c r="U511" s="36"/>
      <c r="V511" s="36"/>
      <c r="W511" s="36"/>
    </row>
    <row r="512" spans="13:23" ht="37.5" hidden="1" x14ac:dyDescent="0.2">
      <c r="M512" s="503"/>
      <c r="N512" s="626"/>
      <c r="O512" s="26">
        <v>1</v>
      </c>
      <c r="P512" s="25" t="s">
        <v>1319</v>
      </c>
      <c r="Q512" s="25" t="s">
        <v>3105</v>
      </c>
      <c r="R512" s="46">
        <v>350</v>
      </c>
      <c r="S512" s="51"/>
      <c r="T512" s="36"/>
      <c r="U512" s="36"/>
      <c r="V512" s="36"/>
      <c r="W512" s="36"/>
    </row>
    <row r="513" spans="13:23" ht="37.5" hidden="1" x14ac:dyDescent="0.2">
      <c r="M513" s="73" t="s">
        <v>4624</v>
      </c>
      <c r="N513" s="105" t="s">
        <v>3047</v>
      </c>
      <c r="O513" s="26">
        <v>1</v>
      </c>
      <c r="P513" s="25" t="s">
        <v>1319</v>
      </c>
      <c r="Q513" s="25" t="s">
        <v>77</v>
      </c>
      <c r="R513" s="46">
        <v>400</v>
      </c>
      <c r="S513" s="51"/>
      <c r="T513" s="36"/>
      <c r="U513" s="36"/>
      <c r="V513" s="36"/>
      <c r="W513" s="36"/>
    </row>
    <row r="514" spans="13:23" ht="37.5" hidden="1" x14ac:dyDescent="0.2">
      <c r="M514" s="73" t="s">
        <v>4625</v>
      </c>
      <c r="N514" s="105" t="s">
        <v>3107</v>
      </c>
      <c r="O514" s="26">
        <v>1</v>
      </c>
      <c r="P514" s="25" t="s">
        <v>3040</v>
      </c>
      <c r="Q514" s="25" t="s">
        <v>3041</v>
      </c>
      <c r="R514" s="46">
        <v>450</v>
      </c>
      <c r="S514" s="51"/>
      <c r="T514" s="36"/>
      <c r="U514" s="36"/>
      <c r="V514" s="36"/>
      <c r="W514" s="36"/>
    </row>
    <row r="515" spans="13:23" ht="37.5" hidden="1" x14ac:dyDescent="0.2">
      <c r="M515" s="503" t="s">
        <v>4626</v>
      </c>
      <c r="N515" s="626" t="s">
        <v>3042</v>
      </c>
      <c r="O515" s="26">
        <v>1</v>
      </c>
      <c r="P515" s="25" t="s">
        <v>3043</v>
      </c>
      <c r="Q515" s="25" t="s">
        <v>1392</v>
      </c>
      <c r="R515" s="46">
        <v>400</v>
      </c>
      <c r="S515" s="51"/>
      <c r="T515" s="36"/>
      <c r="U515" s="36"/>
      <c r="V515" s="36"/>
      <c r="W515" s="36"/>
    </row>
    <row r="516" spans="13:23" ht="37.5" hidden="1" x14ac:dyDescent="0.2">
      <c r="M516" s="503"/>
      <c r="N516" s="626"/>
      <c r="O516" s="26">
        <v>1</v>
      </c>
      <c r="P516" s="25" t="s">
        <v>3043</v>
      </c>
      <c r="Q516" s="25" t="s">
        <v>3044</v>
      </c>
      <c r="R516" s="46">
        <v>400</v>
      </c>
      <c r="S516" s="51"/>
      <c r="T516" s="36"/>
      <c r="U516" s="36"/>
      <c r="V516" s="36"/>
      <c r="W516" s="36"/>
    </row>
    <row r="517" spans="13:23" hidden="1" x14ac:dyDescent="0.2">
      <c r="M517" s="503"/>
      <c r="N517" s="626"/>
      <c r="O517" s="26">
        <v>1</v>
      </c>
      <c r="P517" s="106" t="s">
        <v>3045</v>
      </c>
      <c r="Q517" s="25" t="s">
        <v>77</v>
      </c>
      <c r="R517" s="46">
        <v>320</v>
      </c>
      <c r="S517" s="51"/>
      <c r="T517" s="36"/>
      <c r="U517" s="36"/>
      <c r="V517" s="36"/>
      <c r="W517" s="36"/>
    </row>
    <row r="518" spans="13:23" hidden="1" x14ac:dyDescent="0.2">
      <c r="M518" s="73" t="s">
        <v>4627</v>
      </c>
      <c r="N518" s="107" t="s">
        <v>3048</v>
      </c>
      <c r="O518" s="26">
        <v>1</v>
      </c>
      <c r="P518" s="106" t="s">
        <v>2120</v>
      </c>
      <c r="Q518" s="106"/>
      <c r="R518" s="46">
        <v>320</v>
      </c>
      <c r="S518" s="51"/>
      <c r="T518" s="36"/>
      <c r="U518" s="36"/>
      <c r="V518" s="36"/>
      <c r="W518" s="36"/>
    </row>
    <row r="519" spans="13:23" ht="37.5" hidden="1" x14ac:dyDescent="0.2">
      <c r="M519" s="73" t="s">
        <v>4603</v>
      </c>
      <c r="N519" s="107" t="s">
        <v>3110</v>
      </c>
      <c r="O519" s="26">
        <v>1</v>
      </c>
      <c r="P519" s="106" t="s">
        <v>3108</v>
      </c>
      <c r="Q519" s="106" t="s">
        <v>3109</v>
      </c>
      <c r="R519" s="45">
        <v>400</v>
      </c>
      <c r="S519" s="51" t="s">
        <v>530</v>
      </c>
      <c r="T519" s="36"/>
      <c r="U519" s="36"/>
      <c r="V519" s="36"/>
      <c r="W519" s="36"/>
    </row>
    <row r="520" spans="13:23" ht="37.5" hidden="1" x14ac:dyDescent="0.2">
      <c r="M520" s="73" t="s">
        <v>4628</v>
      </c>
      <c r="N520" s="105" t="s">
        <v>3111</v>
      </c>
      <c r="O520" s="26"/>
      <c r="P520" s="106" t="s">
        <v>3046</v>
      </c>
      <c r="Q520" s="106" t="s">
        <v>1384</v>
      </c>
      <c r="R520" s="45"/>
      <c r="S520" s="51" t="s">
        <v>3115</v>
      </c>
      <c r="T520" s="36"/>
      <c r="U520" s="36"/>
      <c r="V520" s="36"/>
      <c r="W520" s="36"/>
    </row>
    <row r="521" spans="13:23" ht="56.25" hidden="1" x14ac:dyDescent="0.2">
      <c r="M521" s="73" t="s">
        <v>4629</v>
      </c>
      <c r="N521" s="105" t="s">
        <v>3112</v>
      </c>
      <c r="O521" s="26"/>
      <c r="P521" s="106" t="s">
        <v>3113</v>
      </c>
      <c r="Q521" s="106" t="s">
        <v>3114</v>
      </c>
      <c r="R521" s="45"/>
      <c r="S521" s="51" t="s">
        <v>3115</v>
      </c>
      <c r="T521" s="36"/>
      <c r="U521" s="36"/>
      <c r="V521" s="36"/>
      <c r="W521" s="36"/>
    </row>
    <row r="522" spans="13:23" ht="37.5" hidden="1" x14ac:dyDescent="0.2">
      <c r="M522" s="503" t="s">
        <v>4630</v>
      </c>
      <c r="N522" s="626" t="s">
        <v>3019</v>
      </c>
      <c r="O522" s="26">
        <v>1</v>
      </c>
      <c r="P522" s="25" t="s">
        <v>3020</v>
      </c>
      <c r="Q522" s="25" t="s">
        <v>3021</v>
      </c>
      <c r="R522" s="46">
        <v>1150</v>
      </c>
      <c r="S522" s="51"/>
      <c r="T522" s="36"/>
      <c r="U522" s="36"/>
      <c r="V522" s="36"/>
      <c r="W522" s="36"/>
    </row>
    <row r="523" spans="13:23" ht="37.5" hidden="1" x14ac:dyDescent="0.2">
      <c r="M523" s="503"/>
      <c r="N523" s="626"/>
      <c r="O523" s="26">
        <v>1</v>
      </c>
      <c r="P523" s="25" t="s">
        <v>3022</v>
      </c>
      <c r="Q523" s="25" t="s">
        <v>77</v>
      </c>
      <c r="R523" s="46">
        <v>350</v>
      </c>
      <c r="S523" s="51"/>
      <c r="T523" s="36"/>
      <c r="U523" s="36"/>
      <c r="V523" s="36"/>
      <c r="W523" s="36"/>
    </row>
    <row r="524" spans="13:23" ht="37.5" hidden="1" x14ac:dyDescent="0.2">
      <c r="M524" s="503"/>
      <c r="N524" s="626"/>
      <c r="O524" s="26">
        <v>1</v>
      </c>
      <c r="P524" s="25" t="s">
        <v>3023</v>
      </c>
      <c r="Q524" s="25" t="s">
        <v>77</v>
      </c>
      <c r="R524" s="46">
        <v>2000</v>
      </c>
      <c r="S524" s="51"/>
      <c r="T524" s="36"/>
      <c r="U524" s="36"/>
      <c r="V524" s="36"/>
      <c r="W524" s="36"/>
    </row>
    <row r="525" spans="13:23" ht="37.5" hidden="1" x14ac:dyDescent="0.2">
      <c r="M525" s="503"/>
      <c r="N525" s="626"/>
      <c r="O525" s="26">
        <v>1</v>
      </c>
      <c r="P525" s="25" t="s">
        <v>3024</v>
      </c>
      <c r="Q525" s="25" t="s">
        <v>77</v>
      </c>
      <c r="R525" s="46">
        <v>2900</v>
      </c>
      <c r="S525" s="51"/>
      <c r="T525" s="36"/>
      <c r="U525" s="36"/>
      <c r="V525" s="36"/>
      <c r="W525" s="36"/>
    </row>
    <row r="526" spans="13:23" hidden="1" x14ac:dyDescent="0.2">
      <c r="M526" s="503"/>
      <c r="N526" s="626"/>
      <c r="O526" s="26">
        <v>1</v>
      </c>
      <c r="P526" s="25" t="s">
        <v>3025</v>
      </c>
      <c r="Q526" s="25" t="s">
        <v>77</v>
      </c>
      <c r="R526" s="46">
        <v>2900</v>
      </c>
      <c r="S526" s="51"/>
      <c r="T526" s="36"/>
      <c r="U526" s="36"/>
      <c r="V526" s="36"/>
      <c r="W526" s="36"/>
    </row>
    <row r="527" spans="13:23" hidden="1" x14ac:dyDescent="0.2">
      <c r="M527" s="503" t="s">
        <v>4631</v>
      </c>
      <c r="N527" s="626" t="s">
        <v>3026</v>
      </c>
      <c r="O527" s="26">
        <v>1</v>
      </c>
      <c r="P527" s="627" t="s">
        <v>3027</v>
      </c>
      <c r="Q527" s="627"/>
      <c r="R527" s="46">
        <v>1500</v>
      </c>
      <c r="S527" s="51"/>
      <c r="T527" s="36"/>
      <c r="U527" s="36"/>
      <c r="V527" s="36"/>
      <c r="W527" s="36"/>
    </row>
    <row r="528" spans="13:23" ht="37.5" hidden="1" x14ac:dyDescent="0.2">
      <c r="M528" s="503"/>
      <c r="N528" s="626"/>
      <c r="O528" s="26">
        <v>1</v>
      </c>
      <c r="P528" s="25" t="s">
        <v>3028</v>
      </c>
      <c r="Q528" s="25" t="s">
        <v>3029</v>
      </c>
      <c r="R528" s="46">
        <v>1100</v>
      </c>
      <c r="S528" s="51"/>
      <c r="T528" s="36"/>
      <c r="U528" s="36"/>
      <c r="V528" s="36"/>
      <c r="W528" s="36"/>
    </row>
    <row r="529" spans="13:23" ht="37.5" hidden="1" x14ac:dyDescent="0.2">
      <c r="M529" s="503"/>
      <c r="N529" s="626"/>
      <c r="O529" s="26">
        <v>1</v>
      </c>
      <c r="P529" s="25" t="s">
        <v>3028</v>
      </c>
      <c r="Q529" s="25" t="s">
        <v>3030</v>
      </c>
      <c r="R529" s="46">
        <v>500</v>
      </c>
      <c r="S529" s="51"/>
      <c r="T529" s="36"/>
      <c r="U529" s="36"/>
      <c r="V529" s="36"/>
      <c r="W529" s="36"/>
    </row>
    <row r="530" spans="13:23" ht="37.5" hidden="1" x14ac:dyDescent="0.2">
      <c r="M530" s="503"/>
      <c r="N530" s="626"/>
      <c r="O530" s="26">
        <v>1</v>
      </c>
      <c r="P530" s="25" t="s">
        <v>3031</v>
      </c>
      <c r="Q530" s="25" t="s">
        <v>77</v>
      </c>
      <c r="R530" s="46">
        <v>430</v>
      </c>
      <c r="S530" s="51"/>
      <c r="T530" s="36"/>
      <c r="U530" s="36"/>
      <c r="V530" s="36"/>
      <c r="W530" s="36"/>
    </row>
    <row r="531" spans="13:23" ht="37.5" hidden="1" x14ac:dyDescent="0.2">
      <c r="M531" s="503" t="s">
        <v>4632</v>
      </c>
      <c r="N531" s="627" t="s">
        <v>3036</v>
      </c>
      <c r="O531" s="26">
        <v>1</v>
      </c>
      <c r="P531" s="25" t="s">
        <v>3116</v>
      </c>
      <c r="Q531" s="25" t="s">
        <v>77</v>
      </c>
      <c r="R531" s="46">
        <v>1900</v>
      </c>
      <c r="S531" s="51"/>
      <c r="T531" s="36"/>
      <c r="U531" s="36"/>
      <c r="V531" s="36"/>
      <c r="W531" s="36"/>
    </row>
    <row r="532" spans="13:23" ht="56.25" hidden="1" x14ac:dyDescent="0.2">
      <c r="M532" s="503"/>
      <c r="N532" s="627"/>
      <c r="O532" s="26">
        <v>1</v>
      </c>
      <c r="P532" s="25" t="s">
        <v>3117</v>
      </c>
      <c r="Q532" s="25" t="s">
        <v>3118</v>
      </c>
      <c r="R532" s="46">
        <v>1100</v>
      </c>
      <c r="S532" s="51" t="s">
        <v>530</v>
      </c>
      <c r="T532" s="36"/>
      <c r="U532" s="36"/>
      <c r="V532" s="36"/>
      <c r="W532" s="36"/>
    </row>
    <row r="533" spans="13:23" hidden="1" x14ac:dyDescent="0.2">
      <c r="M533" s="503"/>
      <c r="N533" s="627"/>
      <c r="O533" s="26">
        <v>1</v>
      </c>
      <c r="P533" s="25" t="s">
        <v>3037</v>
      </c>
      <c r="Q533" s="25" t="s">
        <v>77</v>
      </c>
      <c r="R533" s="46">
        <v>320</v>
      </c>
      <c r="S533" s="51"/>
      <c r="T533" s="36"/>
      <c r="U533" s="36"/>
      <c r="V533" s="36"/>
      <c r="W533" s="36"/>
    </row>
    <row r="534" spans="13:23" ht="37.5" hidden="1" x14ac:dyDescent="0.2">
      <c r="M534" s="503"/>
      <c r="N534" s="627"/>
      <c r="O534" s="26">
        <v>1</v>
      </c>
      <c r="P534" s="25" t="s">
        <v>3038</v>
      </c>
      <c r="Q534" s="25" t="s">
        <v>3039</v>
      </c>
      <c r="R534" s="46">
        <v>400</v>
      </c>
      <c r="S534" s="51"/>
      <c r="T534" s="36"/>
      <c r="U534" s="36"/>
      <c r="V534" s="36"/>
      <c r="W534" s="36"/>
    </row>
    <row r="535" spans="13:23" ht="37.5" hidden="1" x14ac:dyDescent="0.2">
      <c r="M535" s="503"/>
      <c r="N535" s="627"/>
      <c r="O535" s="26"/>
      <c r="P535" s="627" t="s">
        <v>3119</v>
      </c>
      <c r="Q535" s="627"/>
      <c r="R535" s="46">
        <v>1000</v>
      </c>
      <c r="S535" s="51" t="s">
        <v>3120</v>
      </c>
      <c r="T535" s="36"/>
      <c r="U535" s="36"/>
      <c r="V535" s="36"/>
      <c r="W535" s="36"/>
    </row>
    <row r="536" spans="13:23" ht="37.5" hidden="1" x14ac:dyDescent="0.2">
      <c r="M536" s="73" t="s">
        <v>4633</v>
      </c>
      <c r="N536" s="105" t="s">
        <v>3121</v>
      </c>
      <c r="O536" s="26" t="s">
        <v>90</v>
      </c>
      <c r="P536" s="106" t="s">
        <v>193</v>
      </c>
      <c r="Q536" s="25" t="s">
        <v>3122</v>
      </c>
      <c r="R536" s="46">
        <v>340</v>
      </c>
      <c r="S536" s="51"/>
      <c r="T536" s="36"/>
      <c r="U536" s="36"/>
      <c r="V536" s="36"/>
      <c r="W536" s="36"/>
    </row>
    <row r="537" spans="13:23" ht="37.5" hidden="1" x14ac:dyDescent="0.2">
      <c r="M537" s="503" t="s">
        <v>4634</v>
      </c>
      <c r="N537" s="626" t="s">
        <v>3078</v>
      </c>
      <c r="O537" s="26" t="s">
        <v>90</v>
      </c>
      <c r="P537" s="25" t="s">
        <v>3123</v>
      </c>
      <c r="Q537" s="25" t="s">
        <v>3079</v>
      </c>
      <c r="R537" s="46">
        <v>300</v>
      </c>
      <c r="S537" s="51"/>
      <c r="T537" s="36"/>
      <c r="U537" s="36"/>
      <c r="V537" s="36"/>
      <c r="W537" s="36"/>
    </row>
    <row r="538" spans="13:23" ht="37.5" hidden="1" x14ac:dyDescent="0.2">
      <c r="M538" s="503"/>
      <c r="N538" s="626"/>
      <c r="O538" s="26" t="s">
        <v>90</v>
      </c>
      <c r="P538" s="25" t="s">
        <v>3080</v>
      </c>
      <c r="Q538" s="25" t="s">
        <v>3081</v>
      </c>
      <c r="R538" s="46">
        <v>300</v>
      </c>
      <c r="S538" s="51"/>
      <c r="T538" s="36"/>
      <c r="U538" s="36"/>
      <c r="V538" s="36"/>
      <c r="W538" s="36"/>
    </row>
    <row r="539" spans="13:23" ht="75" hidden="1" x14ac:dyDescent="0.2">
      <c r="M539" s="503"/>
      <c r="N539" s="626"/>
      <c r="O539" s="26" t="s">
        <v>90</v>
      </c>
      <c r="P539" s="25" t="s">
        <v>3124</v>
      </c>
      <c r="Q539" s="25" t="s">
        <v>3000</v>
      </c>
      <c r="R539" s="46">
        <v>300</v>
      </c>
      <c r="S539" s="51"/>
      <c r="T539" s="36"/>
      <c r="U539" s="36"/>
      <c r="V539" s="36"/>
      <c r="W539" s="36"/>
    </row>
    <row r="540" spans="13:23" ht="37.5" hidden="1" x14ac:dyDescent="0.2">
      <c r="M540" s="503"/>
      <c r="N540" s="626"/>
      <c r="O540" s="26" t="s">
        <v>90</v>
      </c>
      <c r="P540" s="25" t="s">
        <v>3000</v>
      </c>
      <c r="Q540" s="25" t="s">
        <v>3083</v>
      </c>
      <c r="R540" s="46">
        <v>300</v>
      </c>
      <c r="S540" s="51"/>
      <c r="T540" s="36"/>
      <c r="U540" s="36"/>
      <c r="V540" s="36"/>
      <c r="W540" s="36"/>
    </row>
    <row r="541" spans="13:23" ht="37.5" hidden="1" x14ac:dyDescent="0.2">
      <c r="M541" s="503"/>
      <c r="N541" s="626"/>
      <c r="O541" s="26" t="s">
        <v>90</v>
      </c>
      <c r="P541" s="25" t="s">
        <v>3125</v>
      </c>
      <c r="Q541" s="25" t="s">
        <v>3084</v>
      </c>
      <c r="R541" s="46">
        <v>300</v>
      </c>
      <c r="S541" s="51"/>
      <c r="T541" s="36"/>
      <c r="U541" s="36"/>
      <c r="V541" s="36"/>
      <c r="W541" s="36"/>
    </row>
    <row r="542" spans="13:23" ht="37.5" hidden="1" x14ac:dyDescent="0.2">
      <c r="M542" s="503"/>
      <c r="N542" s="626"/>
      <c r="O542" s="26" t="s">
        <v>90</v>
      </c>
      <c r="P542" s="25" t="s">
        <v>3082</v>
      </c>
      <c r="Q542" s="25" t="s">
        <v>3085</v>
      </c>
      <c r="R542" s="46">
        <v>300</v>
      </c>
      <c r="S542" s="51"/>
      <c r="T542" s="36"/>
      <c r="U542" s="36"/>
      <c r="V542" s="36"/>
      <c r="W542" s="36"/>
    </row>
    <row r="543" spans="13:23" ht="37.5" hidden="1" x14ac:dyDescent="0.2">
      <c r="M543" s="73" t="s">
        <v>4635</v>
      </c>
      <c r="N543" s="107" t="s">
        <v>3097</v>
      </c>
      <c r="O543" s="26" t="s">
        <v>90</v>
      </c>
      <c r="P543" s="106" t="s">
        <v>3000</v>
      </c>
      <c r="Q543" s="106" t="s">
        <v>193</v>
      </c>
      <c r="R543" s="46">
        <v>300</v>
      </c>
      <c r="S543" s="51"/>
      <c r="T543" s="36"/>
      <c r="U543" s="36"/>
      <c r="V543" s="36"/>
      <c r="W543" s="36"/>
    </row>
    <row r="544" spans="13:23" ht="37.5" hidden="1" x14ac:dyDescent="0.2">
      <c r="M544" s="73" t="s">
        <v>4636</v>
      </c>
      <c r="N544" s="105" t="s">
        <v>3086</v>
      </c>
      <c r="O544" s="26" t="s">
        <v>86</v>
      </c>
      <c r="P544" s="25" t="s">
        <v>3087</v>
      </c>
      <c r="Q544" s="25" t="s">
        <v>3126</v>
      </c>
      <c r="R544" s="46">
        <v>450</v>
      </c>
      <c r="S544" s="51" t="s">
        <v>3058</v>
      </c>
      <c r="T544" s="36"/>
      <c r="U544" s="36"/>
      <c r="V544" s="36"/>
      <c r="W544" s="36"/>
    </row>
    <row r="545" spans="13:23" ht="56.25" hidden="1" x14ac:dyDescent="0.2">
      <c r="M545" s="503" t="s">
        <v>4604</v>
      </c>
      <c r="N545" s="565" t="s">
        <v>3088</v>
      </c>
      <c r="O545" s="26" t="s">
        <v>86</v>
      </c>
      <c r="P545" s="25" t="s">
        <v>3127</v>
      </c>
      <c r="Q545" s="25" t="s">
        <v>3128</v>
      </c>
      <c r="R545" s="46">
        <v>450</v>
      </c>
      <c r="S545" s="51"/>
      <c r="T545" s="36"/>
      <c r="U545" s="36"/>
      <c r="V545" s="36"/>
      <c r="W545" s="36"/>
    </row>
    <row r="546" spans="13:23" ht="75" hidden="1" x14ac:dyDescent="0.2">
      <c r="M546" s="503"/>
      <c r="N546" s="565"/>
      <c r="O546" s="26" t="s">
        <v>90</v>
      </c>
      <c r="P546" s="25" t="s">
        <v>3129</v>
      </c>
      <c r="Q546" s="25" t="s">
        <v>3089</v>
      </c>
      <c r="R546" s="46">
        <v>330</v>
      </c>
      <c r="S546" s="51"/>
      <c r="T546" s="36"/>
      <c r="U546" s="36"/>
      <c r="V546" s="36"/>
      <c r="W546" s="36"/>
    </row>
    <row r="547" spans="13:23" ht="56.25" hidden="1" x14ac:dyDescent="0.2">
      <c r="M547" s="503"/>
      <c r="N547" s="565"/>
      <c r="O547" s="26" t="s">
        <v>90</v>
      </c>
      <c r="P547" s="25" t="s">
        <v>3087</v>
      </c>
      <c r="Q547" s="25" t="s">
        <v>3090</v>
      </c>
      <c r="R547" s="46">
        <v>330</v>
      </c>
      <c r="S547" s="51"/>
      <c r="T547" s="36"/>
      <c r="U547" s="36"/>
      <c r="V547" s="36"/>
      <c r="W547" s="36"/>
    </row>
    <row r="548" spans="13:23" ht="37.5" hidden="1" x14ac:dyDescent="0.2">
      <c r="M548" s="503"/>
      <c r="N548" s="565"/>
      <c r="O548" s="26" t="s">
        <v>90</v>
      </c>
      <c r="P548" s="25" t="s">
        <v>3090</v>
      </c>
      <c r="Q548" s="25" t="s">
        <v>3091</v>
      </c>
      <c r="R548" s="46">
        <v>300</v>
      </c>
      <c r="S548" s="51"/>
      <c r="T548" s="36"/>
      <c r="U548" s="36"/>
      <c r="V548" s="36"/>
      <c r="W548" s="36"/>
    </row>
    <row r="549" spans="13:23" ht="37.5" hidden="1" x14ac:dyDescent="0.2">
      <c r="M549" s="503"/>
      <c r="N549" s="565"/>
      <c r="O549" s="26" t="s">
        <v>90</v>
      </c>
      <c r="P549" s="25" t="s">
        <v>3092</v>
      </c>
      <c r="Q549" s="25" t="s">
        <v>3093</v>
      </c>
      <c r="R549" s="46">
        <v>300</v>
      </c>
      <c r="S549" s="51"/>
      <c r="T549" s="36"/>
      <c r="U549" s="36"/>
      <c r="V549" s="36"/>
      <c r="W549" s="36"/>
    </row>
    <row r="550" spans="13:23" ht="56.25" hidden="1" x14ac:dyDescent="0.2">
      <c r="M550" s="503"/>
      <c r="N550" s="565"/>
      <c r="O550" s="26" t="s">
        <v>90</v>
      </c>
      <c r="P550" s="25" t="s">
        <v>3130</v>
      </c>
      <c r="Q550" s="25" t="s">
        <v>3094</v>
      </c>
      <c r="R550" s="46">
        <v>300</v>
      </c>
      <c r="S550" s="51"/>
      <c r="T550" s="36"/>
      <c r="U550" s="36"/>
      <c r="V550" s="36"/>
      <c r="W550" s="36"/>
    </row>
    <row r="551" spans="13:23" ht="37.5" hidden="1" x14ac:dyDescent="0.2">
      <c r="M551" s="503"/>
      <c r="N551" s="565"/>
      <c r="O551" s="26" t="s">
        <v>90</v>
      </c>
      <c r="P551" s="25" t="s">
        <v>3090</v>
      </c>
      <c r="Q551" s="106" t="s">
        <v>3131</v>
      </c>
      <c r="R551" s="46">
        <v>300</v>
      </c>
      <c r="S551" s="51"/>
      <c r="T551" s="36"/>
      <c r="U551" s="36"/>
      <c r="V551" s="36"/>
      <c r="W551" s="36"/>
    </row>
    <row r="552" spans="13:23" ht="37.5" hidden="1" x14ac:dyDescent="0.2">
      <c r="M552" s="503"/>
      <c r="N552" s="565"/>
      <c r="O552" s="26" t="s">
        <v>90</v>
      </c>
      <c r="P552" s="25" t="s">
        <v>3132</v>
      </c>
      <c r="Q552" s="25" t="s">
        <v>3096</v>
      </c>
      <c r="R552" s="46">
        <v>300</v>
      </c>
      <c r="S552" s="51"/>
      <c r="T552" s="36"/>
      <c r="U552" s="36"/>
      <c r="V552" s="36"/>
      <c r="W552" s="36"/>
    </row>
    <row r="553" spans="13:23" ht="37.5" hidden="1" x14ac:dyDescent="0.2">
      <c r="M553" s="503"/>
      <c r="N553" s="565"/>
      <c r="O553" s="26" t="s">
        <v>90</v>
      </c>
      <c r="P553" s="25" t="s">
        <v>3133</v>
      </c>
      <c r="Q553" s="25" t="s">
        <v>1384</v>
      </c>
      <c r="R553" s="46">
        <v>300</v>
      </c>
      <c r="S553" s="51"/>
      <c r="T553" s="36"/>
      <c r="U553" s="36"/>
      <c r="V553" s="36"/>
      <c r="W553" s="36"/>
    </row>
    <row r="554" spans="13:23" ht="37.5" hidden="1" x14ac:dyDescent="0.2">
      <c r="M554" s="503"/>
      <c r="N554" s="565"/>
      <c r="O554" s="26" t="s">
        <v>90</v>
      </c>
      <c r="P554" s="25" t="s">
        <v>3134</v>
      </c>
      <c r="Q554" s="106" t="s">
        <v>3135</v>
      </c>
      <c r="R554" s="46">
        <v>300</v>
      </c>
      <c r="S554" s="51"/>
      <c r="T554" s="36"/>
      <c r="U554" s="36"/>
      <c r="V554" s="36"/>
      <c r="W554" s="36"/>
    </row>
    <row r="555" spans="13:23" ht="56.25" hidden="1" x14ac:dyDescent="0.2">
      <c r="M555" s="503"/>
      <c r="N555" s="565"/>
      <c r="O555" s="26" t="s">
        <v>90</v>
      </c>
      <c r="P555" s="106" t="s">
        <v>3135</v>
      </c>
      <c r="Q555" s="25" t="s">
        <v>3095</v>
      </c>
      <c r="R555" s="46">
        <v>300</v>
      </c>
      <c r="S555" s="51"/>
      <c r="T555" s="36"/>
      <c r="U555" s="36"/>
      <c r="V555" s="36"/>
      <c r="W555" s="36"/>
    </row>
    <row r="556" spans="13:23" ht="75" hidden="1" x14ac:dyDescent="0.2">
      <c r="M556" s="503"/>
      <c r="N556" s="565"/>
      <c r="O556" s="26" t="s">
        <v>90</v>
      </c>
      <c r="P556" s="25" t="s">
        <v>3137</v>
      </c>
      <c r="Q556" s="25" t="s">
        <v>3136</v>
      </c>
      <c r="R556" s="46">
        <v>300</v>
      </c>
      <c r="S556" s="51"/>
      <c r="T556" s="36"/>
      <c r="U556" s="36"/>
      <c r="V556" s="36"/>
      <c r="W556" s="36"/>
    </row>
    <row r="557" spans="13:23" ht="56.25" hidden="1" x14ac:dyDescent="0.2">
      <c r="M557" s="503"/>
      <c r="N557" s="565"/>
      <c r="O557" s="26" t="s">
        <v>90</v>
      </c>
      <c r="P557" s="25" t="s">
        <v>3138</v>
      </c>
      <c r="Q557" s="25" t="s">
        <v>3100</v>
      </c>
      <c r="R557" s="46">
        <v>300</v>
      </c>
      <c r="S557" s="51"/>
      <c r="T557" s="36"/>
      <c r="U557" s="36"/>
      <c r="V557" s="36"/>
      <c r="W557" s="36"/>
    </row>
    <row r="558" spans="13:23" ht="37.5" hidden="1" x14ac:dyDescent="0.2">
      <c r="M558" s="503"/>
      <c r="N558" s="565"/>
      <c r="O558" s="26" t="s">
        <v>90</v>
      </c>
      <c r="P558" s="25" t="s">
        <v>3139</v>
      </c>
      <c r="Q558" s="25" t="s">
        <v>3101</v>
      </c>
      <c r="R558" s="46">
        <v>300</v>
      </c>
      <c r="S558" s="51"/>
      <c r="T558" s="36"/>
      <c r="U558" s="36"/>
      <c r="V558" s="36"/>
      <c r="W558" s="36"/>
    </row>
    <row r="559" spans="13:23" ht="56.25" hidden="1" x14ac:dyDescent="0.2">
      <c r="M559" s="503"/>
      <c r="N559" s="565"/>
      <c r="O559" s="26" t="s">
        <v>90</v>
      </c>
      <c r="P559" s="25" t="s">
        <v>3140</v>
      </c>
      <c r="Q559" s="25" t="s">
        <v>3141</v>
      </c>
      <c r="R559" s="46">
        <v>300</v>
      </c>
      <c r="S559" s="51"/>
      <c r="T559" s="36"/>
      <c r="U559" s="36"/>
      <c r="V559" s="36"/>
      <c r="W559" s="36"/>
    </row>
    <row r="560" spans="13:23" ht="56.25" hidden="1" x14ac:dyDescent="0.2">
      <c r="M560" s="503"/>
      <c r="N560" s="565"/>
      <c r="O560" s="26" t="s">
        <v>90</v>
      </c>
      <c r="P560" s="25" t="s">
        <v>3142</v>
      </c>
      <c r="Q560" s="25" t="s">
        <v>3143</v>
      </c>
      <c r="R560" s="46">
        <v>300</v>
      </c>
      <c r="S560" s="51"/>
      <c r="T560" s="36"/>
      <c r="U560" s="36"/>
      <c r="V560" s="36"/>
      <c r="W560" s="36"/>
    </row>
    <row r="561" spans="13:23" hidden="1" x14ac:dyDescent="0.2">
      <c r="M561" s="503" t="s">
        <v>4637</v>
      </c>
      <c r="N561" s="565" t="s">
        <v>3144</v>
      </c>
      <c r="O561" s="26"/>
      <c r="P561" s="25" t="s">
        <v>3145</v>
      </c>
      <c r="Q561" s="25" t="s">
        <v>3054</v>
      </c>
      <c r="R561" s="46"/>
      <c r="S561" s="51" t="s">
        <v>440</v>
      </c>
      <c r="T561" s="36"/>
      <c r="U561" s="36"/>
      <c r="V561" s="36"/>
      <c r="W561" s="36"/>
    </row>
    <row r="562" spans="13:23" hidden="1" x14ac:dyDescent="0.2">
      <c r="M562" s="503"/>
      <c r="N562" s="565"/>
      <c r="O562" s="26"/>
      <c r="P562" s="25" t="s">
        <v>3099</v>
      </c>
      <c r="Q562" s="25" t="s">
        <v>3054</v>
      </c>
      <c r="R562" s="46"/>
      <c r="S562" s="51" t="s">
        <v>440</v>
      </c>
      <c r="T562" s="36"/>
      <c r="U562" s="36"/>
      <c r="V562" s="36"/>
      <c r="W562" s="36"/>
    </row>
    <row r="563" spans="13:23" ht="37.5" hidden="1" x14ac:dyDescent="0.2">
      <c r="M563" s="73" t="s">
        <v>4638</v>
      </c>
      <c r="N563" s="107" t="s">
        <v>3098</v>
      </c>
      <c r="O563" s="26" t="s">
        <v>90</v>
      </c>
      <c r="P563" s="106" t="s">
        <v>3099</v>
      </c>
      <c r="Q563" s="106" t="s">
        <v>3074</v>
      </c>
      <c r="R563" s="46">
        <v>300</v>
      </c>
      <c r="S563" s="51"/>
      <c r="T563" s="36"/>
      <c r="U563" s="36"/>
      <c r="V563" s="36"/>
      <c r="W563" s="36"/>
    </row>
    <row r="564" spans="13:23" ht="37.5" hidden="1" x14ac:dyDescent="0.2">
      <c r="M564" s="73" t="s">
        <v>4639</v>
      </c>
      <c r="N564" s="107" t="s">
        <v>3146</v>
      </c>
      <c r="O564" s="26" t="s">
        <v>90</v>
      </c>
      <c r="P564" s="106" t="s">
        <v>3147</v>
      </c>
      <c r="Q564" s="106" t="s">
        <v>77</v>
      </c>
      <c r="R564" s="45"/>
      <c r="S564" s="51" t="s">
        <v>440</v>
      </c>
      <c r="T564" s="36"/>
      <c r="U564" s="36"/>
      <c r="V564" s="36"/>
      <c r="W564" s="36"/>
    </row>
    <row r="565" spans="13:23" hidden="1" x14ac:dyDescent="0.2">
      <c r="M565" s="39">
        <v>43</v>
      </c>
      <c r="N565" s="30" t="s">
        <v>52</v>
      </c>
      <c r="O565" s="30"/>
      <c r="P565" s="21"/>
      <c r="Q565" s="21"/>
      <c r="R565" s="90"/>
      <c r="S565" s="51"/>
      <c r="T565" s="36"/>
      <c r="U565" s="36"/>
      <c r="V565" s="36"/>
      <c r="W565" s="36"/>
    </row>
    <row r="566" spans="13:23" ht="37.5" hidden="1" x14ac:dyDescent="0.3">
      <c r="M566" s="73" t="s">
        <v>4640</v>
      </c>
      <c r="N566" s="19" t="s">
        <v>1179</v>
      </c>
      <c r="O566" s="112" t="s">
        <v>194</v>
      </c>
      <c r="P566" s="523" t="s">
        <v>1819</v>
      </c>
      <c r="Q566" s="523"/>
      <c r="R566" s="46">
        <v>1680</v>
      </c>
      <c r="S566" s="23" t="s">
        <v>1870</v>
      </c>
      <c r="T566" s="37"/>
      <c r="U566" s="36"/>
      <c r="V566" s="36"/>
      <c r="W566" s="36"/>
    </row>
    <row r="567" spans="13:23" ht="37.5" hidden="1" x14ac:dyDescent="0.3">
      <c r="M567" s="503" t="s">
        <v>4641</v>
      </c>
      <c r="N567" s="524" t="s">
        <v>1820</v>
      </c>
      <c r="O567" s="112" t="s">
        <v>129</v>
      </c>
      <c r="P567" s="21" t="s">
        <v>1821</v>
      </c>
      <c r="Q567" s="21" t="s">
        <v>1914</v>
      </c>
      <c r="R567" s="46">
        <v>1100</v>
      </c>
      <c r="S567" s="23"/>
      <c r="T567" s="37"/>
      <c r="U567" s="36"/>
      <c r="V567" s="36"/>
      <c r="W567" s="36"/>
    </row>
    <row r="568" spans="13:23" ht="37.5" hidden="1" x14ac:dyDescent="0.3">
      <c r="M568" s="503"/>
      <c r="N568" s="524"/>
      <c r="O568" s="112" t="s">
        <v>105</v>
      </c>
      <c r="P568" s="21" t="s">
        <v>1913</v>
      </c>
      <c r="Q568" s="21" t="s">
        <v>907</v>
      </c>
      <c r="R568" s="46">
        <v>1050</v>
      </c>
      <c r="S568" s="23"/>
      <c r="T568" s="37"/>
      <c r="U568" s="36"/>
      <c r="V568" s="36"/>
      <c r="W568" s="36"/>
    </row>
    <row r="569" spans="13:23" ht="37.5" hidden="1" x14ac:dyDescent="0.3">
      <c r="M569" s="503" t="s">
        <v>4642</v>
      </c>
      <c r="N569" s="524" t="s">
        <v>1822</v>
      </c>
      <c r="O569" s="112" t="s">
        <v>129</v>
      </c>
      <c r="P569" s="21" t="s">
        <v>1823</v>
      </c>
      <c r="Q569" s="21" t="s">
        <v>1824</v>
      </c>
      <c r="R569" s="46">
        <v>1050</v>
      </c>
      <c r="S569" s="23"/>
      <c r="T569" s="37"/>
      <c r="U569" s="36"/>
      <c r="V569" s="36"/>
      <c r="W569" s="36"/>
    </row>
    <row r="570" spans="13:23" ht="37.5" hidden="1" x14ac:dyDescent="0.3">
      <c r="M570" s="503"/>
      <c r="N570" s="524"/>
      <c r="O570" s="112" t="s">
        <v>194</v>
      </c>
      <c r="P570" s="21" t="s">
        <v>1686</v>
      </c>
      <c r="Q570" s="21" t="s">
        <v>1825</v>
      </c>
      <c r="R570" s="46">
        <v>1400</v>
      </c>
      <c r="S570" s="23"/>
      <c r="T570" s="37"/>
      <c r="U570" s="36"/>
      <c r="V570" s="36"/>
      <c r="W570" s="36"/>
    </row>
    <row r="571" spans="13:23" ht="37.5" hidden="1" x14ac:dyDescent="0.3">
      <c r="M571" s="503"/>
      <c r="N571" s="524"/>
      <c r="O571" s="112" t="s">
        <v>105</v>
      </c>
      <c r="P571" s="21" t="s">
        <v>1826</v>
      </c>
      <c r="Q571" s="21" t="s">
        <v>1827</v>
      </c>
      <c r="R571" s="46">
        <v>979.99999999999989</v>
      </c>
      <c r="S571" s="23"/>
      <c r="T571" s="37"/>
      <c r="U571" s="36"/>
      <c r="V571" s="36"/>
      <c r="W571" s="36"/>
    </row>
    <row r="572" spans="13:23" ht="37.5" hidden="1" x14ac:dyDescent="0.3">
      <c r="M572" s="503"/>
      <c r="N572" s="524"/>
      <c r="O572" s="112" t="s">
        <v>105</v>
      </c>
      <c r="P572" s="21" t="s">
        <v>1828</v>
      </c>
      <c r="Q572" s="21" t="s">
        <v>1829</v>
      </c>
      <c r="R572" s="46">
        <v>979.99999999999989</v>
      </c>
      <c r="S572" s="23"/>
      <c r="T572" s="37"/>
      <c r="U572" s="36"/>
      <c r="V572" s="36"/>
      <c r="W572" s="36"/>
    </row>
    <row r="573" spans="13:23" ht="37.5" hidden="1" x14ac:dyDescent="0.3">
      <c r="M573" s="503" t="s">
        <v>4643</v>
      </c>
      <c r="N573" s="524" t="s">
        <v>193</v>
      </c>
      <c r="O573" s="112" t="s">
        <v>194</v>
      </c>
      <c r="P573" s="21" t="s">
        <v>1830</v>
      </c>
      <c r="Q573" s="21" t="s">
        <v>1831</v>
      </c>
      <c r="R573" s="46">
        <v>1680</v>
      </c>
      <c r="S573" s="23"/>
      <c r="T573" s="37"/>
      <c r="U573" s="36"/>
      <c r="V573" s="36"/>
      <c r="W573" s="36"/>
    </row>
    <row r="574" spans="13:23" ht="37.5" hidden="1" x14ac:dyDescent="0.3">
      <c r="M574" s="503"/>
      <c r="N574" s="524"/>
      <c r="O574" s="112" t="s">
        <v>129</v>
      </c>
      <c r="P574" s="21" t="s">
        <v>1832</v>
      </c>
      <c r="Q574" s="21" t="s">
        <v>1833</v>
      </c>
      <c r="R574" s="46">
        <v>1400</v>
      </c>
      <c r="S574" s="23"/>
      <c r="T574" s="37"/>
      <c r="U574" s="36"/>
      <c r="V574" s="36"/>
      <c r="W574" s="36"/>
    </row>
    <row r="575" spans="13:23" ht="37.5" hidden="1" x14ac:dyDescent="0.3">
      <c r="M575" s="73" t="s">
        <v>4644</v>
      </c>
      <c r="N575" s="21" t="s">
        <v>1834</v>
      </c>
      <c r="O575" s="112" t="s">
        <v>105</v>
      </c>
      <c r="P575" s="21" t="s">
        <v>1686</v>
      </c>
      <c r="Q575" s="21" t="s">
        <v>1835</v>
      </c>
      <c r="R575" s="46">
        <v>1100</v>
      </c>
      <c r="S575" s="23"/>
      <c r="T575" s="37"/>
      <c r="U575" s="36"/>
      <c r="V575" s="36"/>
      <c r="W575" s="36"/>
    </row>
    <row r="576" spans="13:23" ht="37.5" hidden="1" x14ac:dyDescent="0.3">
      <c r="M576" s="73" t="s">
        <v>4645</v>
      </c>
      <c r="N576" s="21" t="s">
        <v>1836</v>
      </c>
      <c r="O576" s="112" t="s">
        <v>86</v>
      </c>
      <c r="P576" s="21" t="s">
        <v>1837</v>
      </c>
      <c r="Q576" s="21" t="s">
        <v>1838</v>
      </c>
      <c r="R576" s="46">
        <v>450</v>
      </c>
      <c r="S576" s="23"/>
      <c r="T576" s="37"/>
      <c r="U576" s="36"/>
      <c r="V576" s="36"/>
      <c r="W576" s="36"/>
    </row>
    <row r="577" spans="13:23" ht="37.5" hidden="1" x14ac:dyDescent="0.2">
      <c r="M577" s="503" t="s">
        <v>4646</v>
      </c>
      <c r="N577" s="524" t="s">
        <v>658</v>
      </c>
      <c r="O577" s="112" t="s">
        <v>90</v>
      </c>
      <c r="P577" s="21" t="s">
        <v>1838</v>
      </c>
      <c r="Q577" s="21" t="s">
        <v>1839</v>
      </c>
      <c r="R577" s="45">
        <v>320</v>
      </c>
      <c r="S577" s="23"/>
      <c r="T577" s="19"/>
      <c r="U577" s="36"/>
      <c r="V577" s="36"/>
      <c r="W577" s="36"/>
    </row>
    <row r="578" spans="13:23" ht="37.5" hidden="1" x14ac:dyDescent="0.2">
      <c r="M578" s="503"/>
      <c r="N578" s="524"/>
      <c r="O578" s="112" t="s">
        <v>90</v>
      </c>
      <c r="P578" s="21" t="s">
        <v>1840</v>
      </c>
      <c r="Q578" s="21" t="s">
        <v>1841</v>
      </c>
      <c r="R578" s="45">
        <v>320</v>
      </c>
      <c r="S578" s="23"/>
      <c r="T578" s="19"/>
      <c r="U578" s="36"/>
      <c r="V578" s="36"/>
      <c r="W578" s="36"/>
    </row>
    <row r="579" spans="13:23" ht="37.5" hidden="1" x14ac:dyDescent="0.2">
      <c r="M579" s="503"/>
      <c r="N579" s="524"/>
      <c r="O579" s="112" t="s">
        <v>90</v>
      </c>
      <c r="P579" s="21" t="s">
        <v>1842</v>
      </c>
      <c r="Q579" s="21" t="s">
        <v>1843</v>
      </c>
      <c r="R579" s="45">
        <v>320</v>
      </c>
      <c r="S579" s="23"/>
      <c r="T579" s="19"/>
      <c r="U579" s="36"/>
      <c r="V579" s="36"/>
      <c r="W579" s="36"/>
    </row>
    <row r="580" spans="13:23" ht="37.5" hidden="1" x14ac:dyDescent="0.2">
      <c r="M580" s="503"/>
      <c r="N580" s="524"/>
      <c r="O580" s="112" t="s">
        <v>90</v>
      </c>
      <c r="P580" s="21" t="s">
        <v>1844</v>
      </c>
      <c r="Q580" s="21" t="s">
        <v>1845</v>
      </c>
      <c r="R580" s="45">
        <v>320</v>
      </c>
      <c r="S580" s="23"/>
      <c r="T580" s="19"/>
      <c r="U580" s="36"/>
      <c r="V580" s="36"/>
      <c r="W580" s="36"/>
    </row>
    <row r="581" spans="13:23" ht="37.5" hidden="1" x14ac:dyDescent="0.2">
      <c r="M581" s="503"/>
      <c r="N581" s="524"/>
      <c r="O581" s="112" t="s">
        <v>90</v>
      </c>
      <c r="P581" s="21" t="s">
        <v>1838</v>
      </c>
      <c r="Q581" s="21" t="s">
        <v>1846</v>
      </c>
      <c r="R581" s="45">
        <v>320</v>
      </c>
      <c r="S581" s="23"/>
      <c r="T581" s="19"/>
      <c r="U581" s="36"/>
      <c r="V581" s="36"/>
      <c r="W581" s="36"/>
    </row>
    <row r="582" spans="13:23" ht="37.5" hidden="1" x14ac:dyDescent="0.2">
      <c r="M582" s="503"/>
      <c r="N582" s="524"/>
      <c r="O582" s="112" t="s">
        <v>90</v>
      </c>
      <c r="P582" s="21" t="s">
        <v>1847</v>
      </c>
      <c r="Q582" s="21" t="s">
        <v>1838</v>
      </c>
      <c r="R582" s="45">
        <v>320</v>
      </c>
      <c r="S582" s="23"/>
      <c r="T582" s="19"/>
      <c r="U582" s="36"/>
      <c r="V582" s="36"/>
      <c r="W582" s="36"/>
    </row>
    <row r="583" spans="13:23" ht="37.5" hidden="1" x14ac:dyDescent="0.2">
      <c r="M583" s="73" t="s">
        <v>4647</v>
      </c>
      <c r="N583" s="21" t="s">
        <v>1848</v>
      </c>
      <c r="O583" s="112" t="s">
        <v>90</v>
      </c>
      <c r="P583" s="21" t="s">
        <v>1849</v>
      </c>
      <c r="Q583" s="21" t="s">
        <v>1850</v>
      </c>
      <c r="R583" s="45">
        <v>300</v>
      </c>
      <c r="S583" s="23"/>
      <c r="T583" s="19"/>
      <c r="U583" s="36"/>
      <c r="V583" s="36"/>
      <c r="W583" s="36"/>
    </row>
    <row r="584" spans="13:23" ht="37.5" hidden="1" x14ac:dyDescent="0.2">
      <c r="M584" s="73" t="s">
        <v>4648</v>
      </c>
      <c r="N584" s="21" t="s">
        <v>658</v>
      </c>
      <c r="O584" s="112" t="s">
        <v>105</v>
      </c>
      <c r="P584" s="21" t="s">
        <v>1851</v>
      </c>
      <c r="Q584" s="21" t="s">
        <v>1852</v>
      </c>
      <c r="R584" s="45">
        <v>950</v>
      </c>
      <c r="S584" s="15" t="s">
        <v>122</v>
      </c>
      <c r="T584" s="30"/>
      <c r="U584" s="36"/>
      <c r="V584" s="36"/>
      <c r="W584" s="36"/>
    </row>
    <row r="585" spans="13:23" ht="37.5" hidden="1" x14ac:dyDescent="0.2">
      <c r="M585" s="503" t="s">
        <v>4640</v>
      </c>
      <c r="N585" s="524" t="s">
        <v>1854</v>
      </c>
      <c r="O585" s="112" t="s">
        <v>194</v>
      </c>
      <c r="P585" s="21" t="s">
        <v>1855</v>
      </c>
      <c r="Q585" s="21" t="s">
        <v>1856</v>
      </c>
      <c r="R585" s="46">
        <v>700</v>
      </c>
      <c r="S585" s="51" t="s">
        <v>1853</v>
      </c>
      <c r="T585" s="36"/>
      <c r="U585" s="36"/>
      <c r="V585" s="36"/>
      <c r="W585" s="36"/>
    </row>
    <row r="586" spans="13:23" ht="37.5" hidden="1" x14ac:dyDescent="0.2">
      <c r="M586" s="503"/>
      <c r="N586" s="524"/>
      <c r="O586" s="112" t="s">
        <v>194</v>
      </c>
      <c r="P586" s="21" t="s">
        <v>1856</v>
      </c>
      <c r="Q586" s="21" t="s">
        <v>1857</v>
      </c>
      <c r="R586" s="46">
        <v>500</v>
      </c>
      <c r="S586" s="51"/>
      <c r="T586" s="36"/>
      <c r="U586" s="36"/>
      <c r="V586" s="36"/>
      <c r="W586" s="36"/>
    </row>
    <row r="587" spans="13:23" ht="56.25" hidden="1" x14ac:dyDescent="0.2">
      <c r="M587" s="503"/>
      <c r="N587" s="524"/>
      <c r="O587" s="112" t="s">
        <v>194</v>
      </c>
      <c r="P587" s="21" t="s">
        <v>1857</v>
      </c>
      <c r="Q587" s="21" t="s">
        <v>1858</v>
      </c>
      <c r="R587" s="46">
        <v>700</v>
      </c>
      <c r="S587" s="51"/>
      <c r="T587" s="36"/>
      <c r="U587" s="36"/>
      <c r="V587" s="36"/>
      <c r="W587" s="36"/>
    </row>
    <row r="588" spans="13:23" ht="37.5" hidden="1" x14ac:dyDescent="0.2">
      <c r="M588" s="73" t="s">
        <v>4649</v>
      </c>
      <c r="N588" s="21" t="s">
        <v>490</v>
      </c>
      <c r="O588" s="112" t="s">
        <v>86</v>
      </c>
      <c r="P588" s="21" t="s">
        <v>1859</v>
      </c>
      <c r="Q588" s="21" t="s">
        <v>1860</v>
      </c>
      <c r="R588" s="46">
        <v>489.99999999999994</v>
      </c>
      <c r="S588" s="51"/>
      <c r="T588" s="36"/>
      <c r="U588" s="36"/>
      <c r="V588" s="36"/>
      <c r="W588" s="36"/>
    </row>
    <row r="589" spans="13:23" ht="37.5" hidden="1" x14ac:dyDescent="0.2">
      <c r="M589" s="503" t="s">
        <v>4650</v>
      </c>
      <c r="N589" s="524" t="s">
        <v>490</v>
      </c>
      <c r="O589" s="112" t="s">
        <v>86</v>
      </c>
      <c r="P589" s="21" t="s">
        <v>1855</v>
      </c>
      <c r="Q589" s="21" t="s">
        <v>1861</v>
      </c>
      <c r="R589" s="46">
        <v>489.99999999999994</v>
      </c>
      <c r="S589" s="51"/>
      <c r="T589" s="36"/>
      <c r="U589" s="36"/>
      <c r="V589" s="36"/>
      <c r="W589" s="36"/>
    </row>
    <row r="590" spans="13:23" ht="37.5" hidden="1" x14ac:dyDescent="0.2">
      <c r="M590" s="503"/>
      <c r="N590" s="524"/>
      <c r="O590" s="112" t="s">
        <v>90</v>
      </c>
      <c r="P590" s="21" t="s">
        <v>1861</v>
      </c>
      <c r="Q590" s="21" t="s">
        <v>1862</v>
      </c>
      <c r="R590" s="46">
        <v>350</v>
      </c>
      <c r="S590" s="51"/>
      <c r="T590" s="36"/>
      <c r="U590" s="36"/>
      <c r="V590" s="36"/>
      <c r="W590" s="36"/>
    </row>
    <row r="591" spans="13:23" ht="37.5" hidden="1" x14ac:dyDescent="0.2">
      <c r="M591" s="503"/>
      <c r="N591" s="524"/>
      <c r="O591" s="112" t="s">
        <v>90</v>
      </c>
      <c r="P591" s="21" t="s">
        <v>1863</v>
      </c>
      <c r="Q591" s="21" t="s">
        <v>1864</v>
      </c>
      <c r="R591" s="46">
        <v>350</v>
      </c>
      <c r="S591" s="51"/>
      <c r="T591" s="36"/>
      <c r="U591" s="36"/>
      <c r="V591" s="36"/>
      <c r="W591" s="36"/>
    </row>
    <row r="592" spans="13:23" ht="37.5" hidden="1" x14ac:dyDescent="0.2">
      <c r="M592" s="73" t="s">
        <v>4651</v>
      </c>
      <c r="N592" s="21" t="s">
        <v>1865</v>
      </c>
      <c r="O592" s="112" t="s">
        <v>90</v>
      </c>
      <c r="P592" s="21" t="s">
        <v>1866</v>
      </c>
      <c r="Q592" s="21" t="s">
        <v>1867</v>
      </c>
      <c r="R592" s="46">
        <v>350</v>
      </c>
      <c r="S592" s="51"/>
      <c r="T592" s="36"/>
      <c r="U592" s="36"/>
      <c r="V592" s="36"/>
      <c r="W592" s="36"/>
    </row>
    <row r="593" spans="13:23" ht="37.5" hidden="1" x14ac:dyDescent="0.2">
      <c r="M593" s="73" t="s">
        <v>4652</v>
      </c>
      <c r="N593" s="21" t="s">
        <v>1868</v>
      </c>
      <c r="O593" s="112" t="s">
        <v>90</v>
      </c>
      <c r="P593" s="21" t="s">
        <v>1857</v>
      </c>
      <c r="Q593" s="21" t="s">
        <v>1869</v>
      </c>
      <c r="R593" s="46">
        <v>350</v>
      </c>
      <c r="S593" s="51"/>
      <c r="T593" s="36"/>
      <c r="U593" s="36"/>
      <c r="V593" s="36"/>
      <c r="W593" s="36"/>
    </row>
    <row r="594" spans="13:23" ht="37.5" hidden="1" x14ac:dyDescent="0.3">
      <c r="M594" s="503" t="s">
        <v>4653</v>
      </c>
      <c r="N594" s="565" t="s">
        <v>1872</v>
      </c>
      <c r="O594" s="26" t="s">
        <v>728</v>
      </c>
      <c r="P594" s="25" t="s">
        <v>1873</v>
      </c>
      <c r="Q594" s="25" t="s">
        <v>1874</v>
      </c>
      <c r="R594" s="46">
        <v>1200</v>
      </c>
      <c r="S594" s="23" t="s">
        <v>1871</v>
      </c>
      <c r="T594" s="37"/>
      <c r="U594" s="36"/>
      <c r="V594" s="36"/>
      <c r="W594" s="36"/>
    </row>
    <row r="595" spans="13:23" ht="37.5" hidden="1" x14ac:dyDescent="0.3">
      <c r="M595" s="503"/>
      <c r="N595" s="565"/>
      <c r="O595" s="26" t="s">
        <v>105</v>
      </c>
      <c r="P595" s="25" t="s">
        <v>1875</v>
      </c>
      <c r="Q595" s="25" t="s">
        <v>1876</v>
      </c>
      <c r="R595" s="46">
        <v>1300</v>
      </c>
      <c r="S595" s="23"/>
      <c r="T595" s="37"/>
      <c r="U595" s="36"/>
      <c r="V595" s="36"/>
      <c r="W595" s="36"/>
    </row>
    <row r="596" spans="13:23" ht="37.5" hidden="1" x14ac:dyDescent="0.3">
      <c r="M596" s="503"/>
      <c r="N596" s="565"/>
      <c r="O596" s="26" t="s">
        <v>129</v>
      </c>
      <c r="P596" s="25" t="s">
        <v>1877</v>
      </c>
      <c r="Q596" s="25" t="s">
        <v>1878</v>
      </c>
      <c r="R596" s="45">
        <v>1350</v>
      </c>
      <c r="S596" s="23"/>
      <c r="T596" s="37"/>
      <c r="U596" s="36"/>
      <c r="V596" s="36"/>
      <c r="W596" s="36"/>
    </row>
    <row r="597" spans="13:23" ht="37.5" hidden="1" x14ac:dyDescent="0.3">
      <c r="M597" s="503"/>
      <c r="N597" s="565"/>
      <c r="O597" s="26" t="s">
        <v>194</v>
      </c>
      <c r="P597" s="25" t="s">
        <v>1879</v>
      </c>
      <c r="Q597" s="25" t="s">
        <v>1880</v>
      </c>
      <c r="R597" s="45">
        <v>1500</v>
      </c>
      <c r="S597" s="23"/>
      <c r="T597" s="37"/>
      <c r="U597" s="36"/>
      <c r="V597" s="36"/>
      <c r="W597" s="36"/>
    </row>
    <row r="598" spans="13:23" ht="37.5" hidden="1" x14ac:dyDescent="0.3">
      <c r="M598" s="503" t="s">
        <v>4654</v>
      </c>
      <c r="N598" s="626" t="s">
        <v>1881</v>
      </c>
      <c r="O598" s="26" t="s">
        <v>88</v>
      </c>
      <c r="P598" s="25" t="s">
        <v>1882</v>
      </c>
      <c r="Q598" s="25" t="s">
        <v>1883</v>
      </c>
      <c r="R598" s="46">
        <v>550</v>
      </c>
      <c r="S598" s="23"/>
      <c r="T598" s="37"/>
      <c r="U598" s="36"/>
      <c r="V598" s="36"/>
      <c r="W598" s="36"/>
    </row>
    <row r="599" spans="13:23" ht="37.5" hidden="1" x14ac:dyDescent="0.3">
      <c r="M599" s="503"/>
      <c r="N599" s="626"/>
      <c r="O599" s="26" t="s">
        <v>86</v>
      </c>
      <c r="P599" s="25" t="s">
        <v>1884</v>
      </c>
      <c r="Q599" s="25" t="s">
        <v>1885</v>
      </c>
      <c r="R599" s="46">
        <v>400</v>
      </c>
      <c r="S599" s="23"/>
      <c r="T599" s="37"/>
      <c r="U599" s="36"/>
      <c r="V599" s="36"/>
      <c r="W599" s="36"/>
    </row>
    <row r="600" spans="13:23" ht="56.25" hidden="1" x14ac:dyDescent="0.3">
      <c r="M600" s="503"/>
      <c r="N600" s="626"/>
      <c r="O600" s="26" t="s">
        <v>86</v>
      </c>
      <c r="P600" s="25" t="s">
        <v>1885</v>
      </c>
      <c r="Q600" s="25" t="s">
        <v>1886</v>
      </c>
      <c r="R600" s="46">
        <v>500</v>
      </c>
      <c r="S600" s="23"/>
      <c r="T600" s="37"/>
      <c r="U600" s="36"/>
      <c r="V600" s="36"/>
      <c r="W600" s="36"/>
    </row>
    <row r="601" spans="13:23" ht="37.5" hidden="1" x14ac:dyDescent="0.3">
      <c r="M601" s="503" t="s">
        <v>4655</v>
      </c>
      <c r="N601" s="626" t="s">
        <v>1887</v>
      </c>
      <c r="O601" s="26" t="s">
        <v>88</v>
      </c>
      <c r="P601" s="25" t="s">
        <v>193</v>
      </c>
      <c r="Q601" s="25" t="s">
        <v>1888</v>
      </c>
      <c r="R601" s="46">
        <v>450</v>
      </c>
      <c r="S601" s="23"/>
      <c r="T601" s="37"/>
      <c r="U601" s="36"/>
      <c r="V601" s="36"/>
      <c r="W601" s="36"/>
    </row>
    <row r="602" spans="13:23" ht="56.25" hidden="1" x14ac:dyDescent="0.3">
      <c r="M602" s="503"/>
      <c r="N602" s="626"/>
      <c r="O602" s="26" t="s">
        <v>129</v>
      </c>
      <c r="P602" s="25" t="s">
        <v>1873</v>
      </c>
      <c r="Q602" s="25" t="s">
        <v>1889</v>
      </c>
      <c r="R602" s="46">
        <v>400</v>
      </c>
      <c r="S602" s="23"/>
      <c r="T602" s="37"/>
      <c r="U602" s="36"/>
      <c r="V602" s="36"/>
      <c r="W602" s="36"/>
    </row>
    <row r="603" spans="13:23" ht="37.5" hidden="1" x14ac:dyDescent="0.3">
      <c r="M603" s="503" t="s">
        <v>4656</v>
      </c>
      <c r="N603" s="626" t="s">
        <v>1354</v>
      </c>
      <c r="O603" s="26" t="s">
        <v>90</v>
      </c>
      <c r="P603" s="25" t="s">
        <v>1883</v>
      </c>
      <c r="Q603" s="25" t="s">
        <v>1890</v>
      </c>
      <c r="R603" s="46">
        <v>350</v>
      </c>
      <c r="S603" s="23"/>
      <c r="T603" s="37"/>
      <c r="U603" s="36"/>
      <c r="V603" s="36"/>
      <c r="W603" s="36"/>
    </row>
    <row r="604" spans="13:23" ht="37.5" hidden="1" x14ac:dyDescent="0.3">
      <c r="M604" s="503"/>
      <c r="N604" s="626"/>
      <c r="O604" s="26" t="s">
        <v>1032</v>
      </c>
      <c r="P604" s="25" t="s">
        <v>1891</v>
      </c>
      <c r="Q604" s="25" t="s">
        <v>1892</v>
      </c>
      <c r="R604" s="46">
        <v>300</v>
      </c>
      <c r="S604" s="23"/>
      <c r="T604" s="37"/>
      <c r="U604" s="36"/>
      <c r="V604" s="36"/>
      <c r="W604" s="36"/>
    </row>
    <row r="605" spans="13:23" ht="37.5" hidden="1" x14ac:dyDescent="0.3">
      <c r="M605" s="73" t="s">
        <v>4657</v>
      </c>
      <c r="N605" s="107" t="s">
        <v>1893</v>
      </c>
      <c r="O605" s="26" t="s">
        <v>1032</v>
      </c>
      <c r="P605" s="629" t="s">
        <v>77</v>
      </c>
      <c r="Q605" s="629"/>
      <c r="R605" s="46">
        <v>300</v>
      </c>
      <c r="S605" s="23"/>
      <c r="T605" s="37"/>
      <c r="U605" s="36"/>
      <c r="V605" s="36"/>
      <c r="W605" s="36"/>
    </row>
    <row r="606" spans="13:23" ht="37.5" hidden="1" x14ac:dyDescent="0.3">
      <c r="M606" s="73" t="s">
        <v>4641</v>
      </c>
      <c r="N606" s="107" t="s">
        <v>1894</v>
      </c>
      <c r="O606" s="26" t="s">
        <v>1032</v>
      </c>
      <c r="P606" s="106" t="s">
        <v>1895</v>
      </c>
      <c r="Q606" s="106" t="s">
        <v>1896</v>
      </c>
      <c r="R606" s="46">
        <v>350</v>
      </c>
      <c r="S606" s="23"/>
      <c r="T606" s="37"/>
      <c r="U606" s="36"/>
      <c r="V606" s="36"/>
      <c r="W606" s="36"/>
    </row>
    <row r="607" spans="13:23" ht="37.5" hidden="1" x14ac:dyDescent="0.3">
      <c r="M607" s="73" t="s">
        <v>4658</v>
      </c>
      <c r="N607" s="107" t="s">
        <v>1897</v>
      </c>
      <c r="O607" s="26" t="s">
        <v>1032</v>
      </c>
      <c r="P607" s="106" t="s">
        <v>1898</v>
      </c>
      <c r="Q607" s="106" t="s">
        <v>1899</v>
      </c>
      <c r="R607" s="46">
        <v>300</v>
      </c>
      <c r="S607" s="23"/>
      <c r="T607" s="37"/>
      <c r="U607" s="36"/>
      <c r="V607" s="36"/>
      <c r="W607" s="36"/>
    </row>
    <row r="608" spans="13:23" ht="37.5" hidden="1" x14ac:dyDescent="0.3">
      <c r="M608" s="73" t="s">
        <v>4659</v>
      </c>
      <c r="N608" s="107" t="s">
        <v>1900</v>
      </c>
      <c r="O608" s="26" t="s">
        <v>1032</v>
      </c>
      <c r="P608" s="106" t="s">
        <v>1901</v>
      </c>
      <c r="Q608" s="106" t="s">
        <v>1893</v>
      </c>
      <c r="R608" s="46">
        <v>300</v>
      </c>
      <c r="S608" s="23"/>
      <c r="T608" s="37"/>
      <c r="U608" s="36"/>
      <c r="V608" s="36"/>
      <c r="W608" s="36"/>
    </row>
    <row r="609" spans="13:23" ht="37.5" hidden="1" x14ac:dyDescent="0.3">
      <c r="M609" s="73" t="s">
        <v>4660</v>
      </c>
      <c r="N609" s="107" t="s">
        <v>1902</v>
      </c>
      <c r="O609" s="26" t="s">
        <v>1032</v>
      </c>
      <c r="P609" s="106" t="s">
        <v>1903</v>
      </c>
      <c r="Q609" s="106" t="s">
        <v>1873</v>
      </c>
      <c r="R609" s="46">
        <v>300</v>
      </c>
      <c r="S609" s="23"/>
      <c r="T609" s="37"/>
      <c r="U609" s="36"/>
      <c r="V609" s="36"/>
      <c r="W609" s="36"/>
    </row>
    <row r="610" spans="13:23" ht="37.5" hidden="1" x14ac:dyDescent="0.3">
      <c r="M610" s="73" t="s">
        <v>4661</v>
      </c>
      <c r="N610" s="107" t="s">
        <v>1904</v>
      </c>
      <c r="O610" s="26" t="s">
        <v>1032</v>
      </c>
      <c r="P610" s="106" t="s">
        <v>1905</v>
      </c>
      <c r="Q610" s="106" t="s">
        <v>1906</v>
      </c>
      <c r="R610" s="46">
        <v>300</v>
      </c>
      <c r="S610" s="23"/>
      <c r="T610" s="37"/>
      <c r="U610" s="36"/>
      <c r="V610" s="36"/>
      <c r="W610" s="36"/>
    </row>
    <row r="611" spans="13:23" ht="37.5" hidden="1" x14ac:dyDescent="0.3">
      <c r="M611" s="73" t="s">
        <v>4662</v>
      </c>
      <c r="N611" s="25" t="s">
        <v>1907</v>
      </c>
      <c r="O611" s="26" t="s">
        <v>1024</v>
      </c>
      <c r="P611" s="25" t="s">
        <v>1908</v>
      </c>
      <c r="Q611" s="25" t="s">
        <v>1909</v>
      </c>
      <c r="R611" s="45">
        <v>600</v>
      </c>
      <c r="S611" s="23"/>
      <c r="T611" s="37"/>
      <c r="U611" s="36"/>
      <c r="V611" s="36"/>
      <c r="W611" s="36"/>
    </row>
    <row r="612" spans="13:23" ht="37.5" hidden="1" x14ac:dyDescent="0.3">
      <c r="M612" s="73" t="s">
        <v>4663</v>
      </c>
      <c r="N612" s="25" t="s">
        <v>1910</v>
      </c>
      <c r="O612" s="26" t="s">
        <v>90</v>
      </c>
      <c r="P612" s="25" t="s">
        <v>1885</v>
      </c>
      <c r="Q612" s="25" t="s">
        <v>1896</v>
      </c>
      <c r="R612" s="45">
        <v>350</v>
      </c>
      <c r="S612" s="23"/>
      <c r="T612" s="37"/>
      <c r="U612" s="36"/>
      <c r="V612" s="36"/>
      <c r="W612" s="36"/>
    </row>
    <row r="613" spans="13:23" ht="56.25" hidden="1" x14ac:dyDescent="0.3">
      <c r="M613" s="73" t="s">
        <v>4664</v>
      </c>
      <c r="N613" s="25" t="s">
        <v>1911</v>
      </c>
      <c r="O613" s="26" t="s">
        <v>90</v>
      </c>
      <c r="P613" s="25" t="s">
        <v>1912</v>
      </c>
      <c r="Q613" s="25" t="s">
        <v>1852</v>
      </c>
      <c r="R613" s="45">
        <v>550</v>
      </c>
      <c r="S613" s="15" t="s">
        <v>122</v>
      </c>
      <c r="T613" s="88"/>
      <c r="U613" s="36"/>
      <c r="V613" s="36"/>
      <c r="W613" s="36"/>
    </row>
    <row r="614" spans="13:23" ht="37.5" hidden="1" x14ac:dyDescent="0.2">
      <c r="M614" s="503" t="s">
        <v>4665</v>
      </c>
      <c r="N614" s="628" t="s">
        <v>2043</v>
      </c>
      <c r="O614" s="30"/>
      <c r="P614" s="21" t="s">
        <v>2044</v>
      </c>
      <c r="Q614" s="21" t="s">
        <v>2045</v>
      </c>
      <c r="R614" s="90"/>
      <c r="S614" s="51" t="s">
        <v>440</v>
      </c>
      <c r="T614" s="36"/>
      <c r="U614" s="36"/>
      <c r="V614" s="36"/>
      <c r="W614" s="36"/>
    </row>
    <row r="615" spans="13:23" hidden="1" x14ac:dyDescent="0.2">
      <c r="M615" s="503"/>
      <c r="N615" s="628"/>
      <c r="O615" s="30"/>
      <c r="P615" s="21" t="s">
        <v>2045</v>
      </c>
      <c r="Q615" s="21" t="s">
        <v>799</v>
      </c>
      <c r="R615" s="90"/>
      <c r="S615" s="51" t="s">
        <v>440</v>
      </c>
      <c r="T615" s="36"/>
      <c r="U615" s="36"/>
      <c r="V615" s="36"/>
      <c r="W615" s="36"/>
    </row>
    <row r="616" spans="13:23" hidden="1" x14ac:dyDescent="0.2">
      <c r="M616" s="39">
        <v>44</v>
      </c>
      <c r="N616" s="30" t="s">
        <v>53</v>
      </c>
      <c r="O616" s="30"/>
      <c r="P616" s="21"/>
      <c r="Q616" s="21"/>
      <c r="R616" s="90"/>
      <c r="S616" s="51"/>
      <c r="T616" s="36"/>
      <c r="U616" s="36"/>
      <c r="V616" s="36"/>
      <c r="W616" s="36"/>
    </row>
    <row r="617" spans="13:23" ht="37.5" hidden="1" x14ac:dyDescent="0.3">
      <c r="M617" s="503" t="s">
        <v>4666</v>
      </c>
      <c r="N617" s="524" t="s">
        <v>1641</v>
      </c>
      <c r="O617" s="112" t="s">
        <v>1642</v>
      </c>
      <c r="P617" s="21" t="s">
        <v>1643</v>
      </c>
      <c r="Q617" s="21" t="s">
        <v>1644</v>
      </c>
      <c r="R617" s="46">
        <v>5000</v>
      </c>
      <c r="S617" s="23" t="s">
        <v>1796</v>
      </c>
      <c r="T617" s="37"/>
      <c r="U617" s="36"/>
      <c r="V617" s="36"/>
      <c r="W617" s="36"/>
    </row>
    <row r="618" spans="13:23" ht="37.5" hidden="1" x14ac:dyDescent="0.3">
      <c r="M618" s="503"/>
      <c r="N618" s="524"/>
      <c r="O618" s="112" t="s">
        <v>843</v>
      </c>
      <c r="P618" s="21" t="s">
        <v>1645</v>
      </c>
      <c r="Q618" s="21" t="s">
        <v>1646</v>
      </c>
      <c r="R618" s="46">
        <v>3200</v>
      </c>
      <c r="S618" s="23"/>
      <c r="T618" s="37"/>
      <c r="U618" s="36"/>
      <c r="V618" s="36"/>
      <c r="W618" s="36"/>
    </row>
    <row r="619" spans="13:23" ht="37.5" hidden="1" x14ac:dyDescent="0.3">
      <c r="M619" s="503"/>
      <c r="N619" s="524"/>
      <c r="O619" s="112" t="s">
        <v>1647</v>
      </c>
      <c r="P619" s="21" t="s">
        <v>1648</v>
      </c>
      <c r="Q619" s="21" t="s">
        <v>1649</v>
      </c>
      <c r="R619" s="46">
        <v>3200</v>
      </c>
      <c r="S619" s="23"/>
      <c r="T619" s="37"/>
      <c r="U619" s="36"/>
      <c r="V619" s="36"/>
      <c r="W619" s="36"/>
    </row>
    <row r="620" spans="13:23" ht="37.5" hidden="1" x14ac:dyDescent="0.3">
      <c r="M620" s="503"/>
      <c r="N620" s="524"/>
      <c r="O620" s="112" t="s">
        <v>843</v>
      </c>
      <c r="P620" s="21" t="s">
        <v>1650</v>
      </c>
      <c r="Q620" s="21" t="s">
        <v>1651</v>
      </c>
      <c r="R620" s="46">
        <v>3200</v>
      </c>
      <c r="S620" s="23"/>
      <c r="T620" s="37"/>
      <c r="U620" s="36"/>
      <c r="V620" s="36"/>
      <c r="W620" s="36"/>
    </row>
    <row r="621" spans="13:23" ht="37.5" hidden="1" x14ac:dyDescent="0.3">
      <c r="M621" s="503"/>
      <c r="N621" s="524"/>
      <c r="O621" s="112" t="s">
        <v>1647</v>
      </c>
      <c r="P621" s="21" t="s">
        <v>1652</v>
      </c>
      <c r="Q621" s="21" t="s">
        <v>1653</v>
      </c>
      <c r="R621" s="46">
        <v>3000</v>
      </c>
      <c r="S621" s="23"/>
      <c r="T621" s="37"/>
      <c r="U621" s="36"/>
      <c r="V621" s="36"/>
      <c r="W621" s="36"/>
    </row>
    <row r="622" spans="13:23" ht="37.5" hidden="1" x14ac:dyDescent="0.3">
      <c r="M622" s="503"/>
      <c r="N622" s="524"/>
      <c r="O622" s="112">
        <v>2</v>
      </c>
      <c r="P622" s="21" t="s">
        <v>1653</v>
      </c>
      <c r="Q622" s="21" t="s">
        <v>1654</v>
      </c>
      <c r="R622" s="46">
        <v>4800</v>
      </c>
      <c r="S622" s="23"/>
      <c r="T622" s="37"/>
      <c r="U622" s="36"/>
      <c r="V622" s="36"/>
      <c r="W622" s="36"/>
    </row>
    <row r="623" spans="13:23" ht="56.25" hidden="1" x14ac:dyDescent="0.3">
      <c r="M623" s="503"/>
      <c r="N623" s="524"/>
      <c r="O623" s="112" t="s">
        <v>1655</v>
      </c>
      <c r="P623" s="21" t="s">
        <v>1656</v>
      </c>
      <c r="Q623" s="21" t="s">
        <v>1657</v>
      </c>
      <c r="R623" s="46">
        <v>1800</v>
      </c>
      <c r="S623" s="23"/>
      <c r="T623" s="37"/>
      <c r="U623" s="36"/>
      <c r="V623" s="36"/>
      <c r="W623" s="36"/>
    </row>
    <row r="624" spans="13:23" ht="37.5" hidden="1" x14ac:dyDescent="0.3">
      <c r="M624" s="503" t="s">
        <v>4667</v>
      </c>
      <c r="N624" s="524" t="s">
        <v>1658</v>
      </c>
      <c r="O624" s="112">
        <v>1</v>
      </c>
      <c r="P624" s="21" t="s">
        <v>1659</v>
      </c>
      <c r="Q624" s="21" t="s">
        <v>1660</v>
      </c>
      <c r="R624" s="46">
        <v>3000</v>
      </c>
      <c r="S624" s="23"/>
      <c r="T624" s="37"/>
      <c r="U624" s="36"/>
      <c r="V624" s="36"/>
      <c r="W624" s="36"/>
    </row>
    <row r="625" spans="13:23" ht="56.25" hidden="1" x14ac:dyDescent="0.3">
      <c r="M625" s="503"/>
      <c r="N625" s="524"/>
      <c r="O625" s="112">
        <v>2</v>
      </c>
      <c r="P625" s="21" t="s">
        <v>1660</v>
      </c>
      <c r="Q625" s="21" t="s">
        <v>1811</v>
      </c>
      <c r="R625" s="46">
        <v>2100</v>
      </c>
      <c r="S625" s="23"/>
      <c r="T625" s="37"/>
      <c r="U625" s="36"/>
      <c r="V625" s="36"/>
      <c r="W625" s="36"/>
    </row>
    <row r="626" spans="13:23" hidden="1" x14ac:dyDescent="0.3">
      <c r="M626" s="73" t="s">
        <v>4668</v>
      </c>
      <c r="N626" s="21" t="s">
        <v>1661</v>
      </c>
      <c r="O626" s="112">
        <v>1</v>
      </c>
      <c r="P626" s="21" t="s">
        <v>1662</v>
      </c>
      <c r="Q626" s="21" t="s">
        <v>1663</v>
      </c>
      <c r="R626" s="46">
        <v>1800</v>
      </c>
      <c r="S626" s="23"/>
      <c r="T626" s="37"/>
      <c r="U626" s="36"/>
      <c r="V626" s="36"/>
      <c r="W626" s="36"/>
    </row>
    <row r="627" spans="13:23" ht="37.5" hidden="1" x14ac:dyDescent="0.3">
      <c r="M627" s="503" t="s">
        <v>4669</v>
      </c>
      <c r="N627" s="524" t="s">
        <v>1664</v>
      </c>
      <c r="O627" s="112" t="s">
        <v>846</v>
      </c>
      <c r="P627" s="21" t="s">
        <v>1665</v>
      </c>
      <c r="Q627" s="21" t="s">
        <v>1666</v>
      </c>
      <c r="R627" s="46">
        <v>1300</v>
      </c>
      <c r="S627" s="23"/>
      <c r="T627" s="37"/>
      <c r="U627" s="36"/>
      <c r="V627" s="36"/>
      <c r="W627" s="36"/>
    </row>
    <row r="628" spans="13:23" ht="37.5" hidden="1" x14ac:dyDescent="0.3">
      <c r="M628" s="503"/>
      <c r="N628" s="524"/>
      <c r="O628" s="112">
        <v>1</v>
      </c>
      <c r="P628" s="21" t="s">
        <v>1667</v>
      </c>
      <c r="Q628" s="21" t="s">
        <v>1668</v>
      </c>
      <c r="R628" s="46">
        <v>1500</v>
      </c>
      <c r="S628" s="23"/>
      <c r="T628" s="37"/>
      <c r="U628" s="36"/>
      <c r="V628" s="36"/>
      <c r="W628" s="36"/>
    </row>
    <row r="629" spans="13:23" ht="37.5" hidden="1" x14ac:dyDescent="0.3">
      <c r="M629" s="73" t="s">
        <v>4670</v>
      </c>
      <c r="N629" s="21" t="s">
        <v>1669</v>
      </c>
      <c r="O629" s="112">
        <v>1</v>
      </c>
      <c r="P629" s="21" t="s">
        <v>1670</v>
      </c>
      <c r="Q629" s="21" t="s">
        <v>1671</v>
      </c>
      <c r="R629" s="46">
        <v>1800</v>
      </c>
      <c r="S629" s="23"/>
      <c r="T629" s="37"/>
      <c r="U629" s="36"/>
      <c r="V629" s="36"/>
      <c r="W629" s="36"/>
    </row>
    <row r="630" spans="13:23" ht="37.5" hidden="1" x14ac:dyDescent="0.3">
      <c r="M630" s="503" t="s">
        <v>4671</v>
      </c>
      <c r="N630" s="524" t="s">
        <v>1672</v>
      </c>
      <c r="O630" s="112">
        <v>1</v>
      </c>
      <c r="P630" s="21" t="s">
        <v>1673</v>
      </c>
      <c r="Q630" s="21" t="s">
        <v>1674</v>
      </c>
      <c r="R630" s="46">
        <v>4500</v>
      </c>
      <c r="S630" s="23"/>
      <c r="T630" s="37"/>
      <c r="U630" s="36"/>
      <c r="V630" s="36"/>
      <c r="W630" s="36"/>
    </row>
    <row r="631" spans="13:23" ht="37.5" hidden="1" x14ac:dyDescent="0.3">
      <c r="M631" s="503"/>
      <c r="N631" s="524"/>
      <c r="O631" s="112">
        <v>1</v>
      </c>
      <c r="P631" s="21" t="s">
        <v>1675</v>
      </c>
      <c r="Q631" s="21" t="s">
        <v>1676</v>
      </c>
      <c r="R631" s="46">
        <v>4500</v>
      </c>
      <c r="S631" s="23"/>
      <c r="T631" s="37"/>
      <c r="U631" s="36"/>
      <c r="V631" s="36"/>
      <c r="W631" s="36"/>
    </row>
    <row r="632" spans="13:23" ht="37.5" hidden="1" x14ac:dyDescent="0.3">
      <c r="M632" s="503"/>
      <c r="N632" s="524"/>
      <c r="O632" s="112">
        <v>1</v>
      </c>
      <c r="P632" s="21" t="s">
        <v>1675</v>
      </c>
      <c r="Q632" s="21" t="s">
        <v>1677</v>
      </c>
      <c r="R632" s="46">
        <v>4500</v>
      </c>
      <c r="S632" s="23"/>
      <c r="T632" s="37"/>
      <c r="U632" s="36"/>
      <c r="V632" s="36"/>
      <c r="W632" s="36"/>
    </row>
    <row r="633" spans="13:23" hidden="1" x14ac:dyDescent="0.3">
      <c r="M633" s="503"/>
      <c r="N633" s="524"/>
      <c r="O633" s="112">
        <v>2</v>
      </c>
      <c r="P633" s="21" t="s">
        <v>1678</v>
      </c>
      <c r="Q633" s="21" t="s">
        <v>1679</v>
      </c>
      <c r="R633" s="46">
        <v>1800</v>
      </c>
      <c r="S633" s="23"/>
      <c r="T633" s="37"/>
      <c r="U633" s="36"/>
      <c r="V633" s="36"/>
      <c r="W633" s="36"/>
    </row>
    <row r="634" spans="13:23" hidden="1" x14ac:dyDescent="0.3">
      <c r="M634" s="503"/>
      <c r="N634" s="524"/>
      <c r="O634" s="112">
        <v>3</v>
      </c>
      <c r="P634" s="21" t="s">
        <v>1679</v>
      </c>
      <c r="Q634" s="21" t="s">
        <v>1680</v>
      </c>
      <c r="R634" s="46">
        <v>1500</v>
      </c>
      <c r="S634" s="23"/>
      <c r="T634" s="37"/>
      <c r="U634" s="36"/>
      <c r="V634" s="36"/>
      <c r="W634" s="36"/>
    </row>
    <row r="635" spans="13:23" ht="37.5" hidden="1" x14ac:dyDescent="0.3">
      <c r="M635" s="503"/>
      <c r="N635" s="524"/>
      <c r="O635" s="112">
        <v>3</v>
      </c>
      <c r="P635" s="21" t="s">
        <v>1680</v>
      </c>
      <c r="Q635" s="21" t="s">
        <v>1812</v>
      </c>
      <c r="R635" s="46">
        <v>1500</v>
      </c>
      <c r="S635" s="23"/>
      <c r="T635" s="37"/>
      <c r="U635" s="36"/>
      <c r="V635" s="36"/>
      <c r="W635" s="36"/>
    </row>
    <row r="636" spans="13:23" ht="37.5" hidden="1" x14ac:dyDescent="0.3">
      <c r="M636" s="73" t="s">
        <v>4672</v>
      </c>
      <c r="N636" s="21" t="s">
        <v>1681</v>
      </c>
      <c r="O636" s="112">
        <v>1</v>
      </c>
      <c r="P636" s="21" t="s">
        <v>907</v>
      </c>
      <c r="Q636" s="21" t="s">
        <v>1682</v>
      </c>
      <c r="R636" s="46">
        <v>1800</v>
      </c>
      <c r="S636" s="23"/>
      <c r="T636" s="37"/>
      <c r="U636" s="36"/>
      <c r="V636" s="36"/>
      <c r="W636" s="36"/>
    </row>
    <row r="637" spans="13:23" ht="37.5" hidden="1" x14ac:dyDescent="0.3">
      <c r="M637" s="73" t="s">
        <v>4673</v>
      </c>
      <c r="N637" s="21" t="s">
        <v>1683</v>
      </c>
      <c r="O637" s="112">
        <v>1</v>
      </c>
      <c r="P637" s="21" t="s">
        <v>1813</v>
      </c>
      <c r="Q637" s="21" t="s">
        <v>1684</v>
      </c>
      <c r="R637" s="46">
        <v>1800</v>
      </c>
      <c r="S637" s="23"/>
      <c r="T637" s="37"/>
      <c r="U637" s="36"/>
      <c r="V637" s="36"/>
      <c r="W637" s="36"/>
    </row>
    <row r="638" spans="13:23" ht="37.5" hidden="1" x14ac:dyDescent="0.3">
      <c r="M638" s="73" t="s">
        <v>4674</v>
      </c>
      <c r="N638" s="21" t="s">
        <v>1685</v>
      </c>
      <c r="O638" s="112">
        <v>1</v>
      </c>
      <c r="P638" s="21" t="s">
        <v>1686</v>
      </c>
      <c r="Q638" s="21" t="s">
        <v>1687</v>
      </c>
      <c r="R638" s="46">
        <v>1300</v>
      </c>
      <c r="S638" s="23"/>
      <c r="T638" s="37"/>
      <c r="U638" s="36"/>
      <c r="V638" s="36"/>
      <c r="W638" s="36"/>
    </row>
    <row r="639" spans="13:23" ht="37.5" hidden="1" x14ac:dyDescent="0.3">
      <c r="M639" s="73" t="s">
        <v>4675</v>
      </c>
      <c r="N639" s="21" t="s">
        <v>1688</v>
      </c>
      <c r="O639" s="112">
        <v>1</v>
      </c>
      <c r="P639" s="21" t="s">
        <v>1689</v>
      </c>
      <c r="Q639" s="21" t="s">
        <v>1690</v>
      </c>
      <c r="R639" s="46">
        <v>950</v>
      </c>
      <c r="S639" s="23"/>
      <c r="T639" s="37"/>
      <c r="U639" s="36"/>
      <c r="V639" s="36"/>
      <c r="W639" s="36"/>
    </row>
    <row r="640" spans="13:23" ht="37.5" hidden="1" x14ac:dyDescent="0.3">
      <c r="M640" s="73" t="s">
        <v>4676</v>
      </c>
      <c r="N640" s="21" t="s">
        <v>1691</v>
      </c>
      <c r="O640" s="112">
        <v>1</v>
      </c>
      <c r="P640" s="21" t="s">
        <v>1692</v>
      </c>
      <c r="Q640" s="21" t="s">
        <v>1693</v>
      </c>
      <c r="R640" s="46">
        <v>950</v>
      </c>
      <c r="S640" s="23"/>
      <c r="T640" s="37"/>
      <c r="U640" s="36"/>
      <c r="V640" s="36"/>
      <c r="W640" s="36"/>
    </row>
    <row r="641" spans="13:23" ht="37.5" hidden="1" x14ac:dyDescent="0.3">
      <c r="M641" s="73" t="s">
        <v>4677</v>
      </c>
      <c r="N641" s="21" t="s">
        <v>1694</v>
      </c>
      <c r="O641" s="112">
        <v>1</v>
      </c>
      <c r="P641" s="21" t="s">
        <v>1695</v>
      </c>
      <c r="Q641" s="21" t="s">
        <v>1693</v>
      </c>
      <c r="R641" s="46">
        <v>950</v>
      </c>
      <c r="S641" s="23"/>
      <c r="T641" s="37"/>
      <c r="U641" s="36"/>
      <c r="V641" s="36"/>
      <c r="W641" s="36"/>
    </row>
    <row r="642" spans="13:23" ht="37.5" hidden="1" x14ac:dyDescent="0.3">
      <c r="M642" s="73" t="s">
        <v>4678</v>
      </c>
      <c r="N642" s="21" t="s">
        <v>1696</v>
      </c>
      <c r="O642" s="112">
        <v>1</v>
      </c>
      <c r="P642" s="21" t="s">
        <v>1697</v>
      </c>
      <c r="Q642" s="21" t="s">
        <v>1693</v>
      </c>
      <c r="R642" s="46">
        <v>950</v>
      </c>
      <c r="S642" s="23"/>
      <c r="T642" s="37"/>
      <c r="U642" s="36"/>
      <c r="V642" s="36"/>
      <c r="W642" s="36"/>
    </row>
    <row r="643" spans="13:23" ht="37.5" hidden="1" x14ac:dyDescent="0.3">
      <c r="M643" s="73" t="s">
        <v>4679</v>
      </c>
      <c r="N643" s="21" t="s">
        <v>1698</v>
      </c>
      <c r="O643" s="112">
        <v>1</v>
      </c>
      <c r="P643" s="21" t="s">
        <v>1699</v>
      </c>
      <c r="Q643" s="21" t="s">
        <v>1693</v>
      </c>
      <c r="R643" s="46">
        <v>950</v>
      </c>
      <c r="S643" s="23"/>
      <c r="T643" s="37"/>
      <c r="U643" s="36"/>
      <c r="V643" s="36"/>
      <c r="W643" s="36"/>
    </row>
    <row r="644" spans="13:23" ht="37.5" hidden="1" x14ac:dyDescent="0.3">
      <c r="M644" s="73" t="s">
        <v>4680</v>
      </c>
      <c r="N644" s="21" t="s">
        <v>1700</v>
      </c>
      <c r="O644" s="112">
        <v>1</v>
      </c>
      <c r="P644" s="21" t="s">
        <v>1701</v>
      </c>
      <c r="Q644" s="21" t="s">
        <v>1702</v>
      </c>
      <c r="R644" s="46">
        <v>950</v>
      </c>
      <c r="S644" s="23"/>
      <c r="T644" s="37"/>
      <c r="U644" s="36"/>
      <c r="V644" s="36"/>
      <c r="W644" s="36"/>
    </row>
    <row r="645" spans="13:23" ht="37.5" hidden="1" x14ac:dyDescent="0.3">
      <c r="M645" s="73" t="s">
        <v>4681</v>
      </c>
      <c r="N645" s="21" t="s">
        <v>1703</v>
      </c>
      <c r="O645" s="112">
        <v>1</v>
      </c>
      <c r="P645" s="21" t="s">
        <v>1704</v>
      </c>
      <c r="Q645" s="21" t="s">
        <v>1705</v>
      </c>
      <c r="R645" s="46">
        <v>950</v>
      </c>
      <c r="S645" s="23"/>
      <c r="T645" s="37"/>
      <c r="U645" s="36"/>
      <c r="V645" s="36"/>
      <c r="W645" s="36"/>
    </row>
    <row r="646" spans="13:23" ht="37.5" hidden="1" x14ac:dyDescent="0.3">
      <c r="M646" s="73" t="s">
        <v>4682</v>
      </c>
      <c r="N646" s="21" t="s">
        <v>1706</v>
      </c>
      <c r="O646" s="112">
        <v>1</v>
      </c>
      <c r="P646" s="21" t="s">
        <v>1707</v>
      </c>
      <c r="Q646" s="21" t="s">
        <v>1708</v>
      </c>
      <c r="R646" s="46">
        <v>950</v>
      </c>
      <c r="S646" s="23"/>
      <c r="T646" s="37"/>
      <c r="U646" s="36"/>
      <c r="V646" s="36"/>
      <c r="W646" s="36"/>
    </row>
    <row r="647" spans="13:23" ht="37.5" hidden="1" x14ac:dyDescent="0.3">
      <c r="M647" s="73" t="s">
        <v>4683</v>
      </c>
      <c r="N647" s="21" t="s">
        <v>1709</v>
      </c>
      <c r="O647" s="112">
        <v>1</v>
      </c>
      <c r="P647" s="21" t="s">
        <v>1710</v>
      </c>
      <c r="Q647" s="21" t="s">
        <v>1711</v>
      </c>
      <c r="R647" s="46">
        <v>950</v>
      </c>
      <c r="S647" s="23"/>
      <c r="T647" s="37"/>
      <c r="U647" s="36"/>
      <c r="V647" s="36"/>
      <c r="W647" s="36"/>
    </row>
    <row r="648" spans="13:23" ht="37.5" hidden="1" x14ac:dyDescent="0.3">
      <c r="M648" s="73" t="s">
        <v>4684</v>
      </c>
      <c r="N648" s="21" t="s">
        <v>1712</v>
      </c>
      <c r="O648" s="112">
        <v>1</v>
      </c>
      <c r="P648" s="21" t="s">
        <v>1713</v>
      </c>
      <c r="Q648" s="21" t="s">
        <v>1714</v>
      </c>
      <c r="R648" s="46">
        <v>950</v>
      </c>
      <c r="S648" s="23"/>
      <c r="T648" s="37"/>
      <c r="U648" s="36"/>
      <c r="V648" s="36"/>
      <c r="W648" s="36"/>
    </row>
    <row r="649" spans="13:23" ht="37.5" hidden="1" x14ac:dyDescent="0.3">
      <c r="M649" s="73" t="s">
        <v>4685</v>
      </c>
      <c r="N649" s="21" t="s">
        <v>1715</v>
      </c>
      <c r="O649" s="112">
        <v>1</v>
      </c>
      <c r="P649" s="21" t="s">
        <v>1716</v>
      </c>
      <c r="Q649" s="21" t="s">
        <v>1717</v>
      </c>
      <c r="R649" s="46">
        <v>950</v>
      </c>
      <c r="S649" s="23"/>
      <c r="T649" s="37"/>
      <c r="U649" s="36"/>
      <c r="V649" s="36"/>
      <c r="W649" s="36"/>
    </row>
    <row r="650" spans="13:23" ht="37.5" hidden="1" x14ac:dyDescent="0.3">
      <c r="M650" s="73" t="s">
        <v>4686</v>
      </c>
      <c r="N650" s="21" t="s">
        <v>1718</v>
      </c>
      <c r="O650" s="112">
        <v>1</v>
      </c>
      <c r="P650" s="21" t="s">
        <v>1719</v>
      </c>
      <c r="Q650" s="21" t="s">
        <v>1720</v>
      </c>
      <c r="R650" s="46">
        <v>1300</v>
      </c>
      <c r="S650" s="23"/>
      <c r="T650" s="37"/>
      <c r="U650" s="36"/>
      <c r="V650" s="36"/>
      <c r="W650" s="36"/>
    </row>
    <row r="651" spans="13:23" hidden="1" x14ac:dyDescent="0.3">
      <c r="M651" s="73" t="s">
        <v>4687</v>
      </c>
      <c r="N651" s="21" t="s">
        <v>1721</v>
      </c>
      <c r="O651" s="112">
        <v>1</v>
      </c>
      <c r="P651" s="21" t="s">
        <v>1722</v>
      </c>
      <c r="Q651" s="21" t="s">
        <v>1723</v>
      </c>
      <c r="R651" s="46">
        <v>1100</v>
      </c>
      <c r="S651" s="23"/>
      <c r="T651" s="37"/>
      <c r="U651" s="36"/>
      <c r="V651" s="36"/>
      <c r="W651" s="36"/>
    </row>
    <row r="652" spans="13:23" ht="37.5" hidden="1" x14ac:dyDescent="0.3">
      <c r="M652" s="73" t="s">
        <v>4688</v>
      </c>
      <c r="N652" s="21" t="s">
        <v>1724</v>
      </c>
      <c r="O652" s="112">
        <v>1</v>
      </c>
      <c r="P652" s="523" t="s">
        <v>77</v>
      </c>
      <c r="Q652" s="523"/>
      <c r="R652" s="46">
        <v>400</v>
      </c>
      <c r="S652" s="23"/>
      <c r="T652" s="37"/>
      <c r="U652" s="36"/>
      <c r="V652" s="36"/>
      <c r="W652" s="36"/>
    </row>
    <row r="653" spans="13:23" ht="37.5" hidden="1" x14ac:dyDescent="0.3">
      <c r="M653" s="503" t="s">
        <v>4689</v>
      </c>
      <c r="N653" s="524" t="s">
        <v>1725</v>
      </c>
      <c r="O653" s="112">
        <v>1</v>
      </c>
      <c r="P653" s="21" t="s">
        <v>1726</v>
      </c>
      <c r="Q653" s="21" t="s">
        <v>1727</v>
      </c>
      <c r="R653" s="46">
        <v>1400</v>
      </c>
      <c r="S653" s="23"/>
      <c r="T653" s="37"/>
      <c r="U653" s="36"/>
      <c r="V653" s="36"/>
      <c r="W653" s="36"/>
    </row>
    <row r="654" spans="13:23" hidden="1" x14ac:dyDescent="0.3">
      <c r="M654" s="503"/>
      <c r="N654" s="524"/>
      <c r="O654" s="112">
        <v>1</v>
      </c>
      <c r="P654" s="523" t="s">
        <v>1728</v>
      </c>
      <c r="Q654" s="523"/>
      <c r="R654" s="46">
        <v>1100</v>
      </c>
      <c r="S654" s="23"/>
      <c r="T654" s="37"/>
      <c r="U654" s="36"/>
      <c r="V654" s="36"/>
      <c r="W654" s="36"/>
    </row>
    <row r="655" spans="13:23" ht="37.5" hidden="1" x14ac:dyDescent="0.3">
      <c r="M655" s="73" t="s">
        <v>4690</v>
      </c>
      <c r="N655" s="21" t="s">
        <v>1729</v>
      </c>
      <c r="O655" s="112"/>
      <c r="P655" s="21" t="s">
        <v>1730</v>
      </c>
      <c r="Q655" s="21" t="s">
        <v>218</v>
      </c>
      <c r="R655" s="46">
        <v>1400</v>
      </c>
      <c r="S655" s="23"/>
      <c r="T655" s="37"/>
      <c r="U655" s="36"/>
      <c r="V655" s="36"/>
      <c r="W655" s="36"/>
    </row>
    <row r="656" spans="13:23" hidden="1" x14ac:dyDescent="0.3">
      <c r="M656" s="73" t="s">
        <v>4691</v>
      </c>
      <c r="N656" s="21" t="s">
        <v>1731</v>
      </c>
      <c r="O656" s="112">
        <v>1</v>
      </c>
      <c r="P656" s="523" t="s">
        <v>77</v>
      </c>
      <c r="Q656" s="523"/>
      <c r="R656" s="46">
        <v>450</v>
      </c>
      <c r="S656" s="23"/>
      <c r="T656" s="37"/>
      <c r="U656" s="36"/>
      <c r="V656" s="36"/>
      <c r="W656" s="36"/>
    </row>
    <row r="657" spans="13:23" hidden="1" x14ac:dyDescent="0.3">
      <c r="M657" s="73" t="s">
        <v>4692</v>
      </c>
      <c r="N657" s="21" t="s">
        <v>1732</v>
      </c>
      <c r="O657" s="112">
        <v>1</v>
      </c>
      <c r="P657" s="523" t="s">
        <v>77</v>
      </c>
      <c r="Q657" s="523"/>
      <c r="R657" s="46">
        <v>350</v>
      </c>
      <c r="S657" s="23"/>
      <c r="T657" s="37"/>
      <c r="U657" s="36"/>
      <c r="V657" s="36"/>
      <c r="W657" s="36"/>
    </row>
    <row r="658" spans="13:23" hidden="1" x14ac:dyDescent="0.3">
      <c r="M658" s="73" t="s">
        <v>4693</v>
      </c>
      <c r="N658" s="21" t="s">
        <v>1733</v>
      </c>
      <c r="O658" s="112">
        <v>1</v>
      </c>
      <c r="P658" s="523" t="s">
        <v>77</v>
      </c>
      <c r="Q658" s="523"/>
      <c r="R658" s="46">
        <v>350</v>
      </c>
      <c r="S658" s="23"/>
      <c r="T658" s="37"/>
      <c r="U658" s="36"/>
      <c r="V658" s="36"/>
      <c r="W658" s="36"/>
    </row>
    <row r="659" spans="13:23" ht="37.5" hidden="1" x14ac:dyDescent="0.3">
      <c r="M659" s="73" t="s">
        <v>4694</v>
      </c>
      <c r="N659" s="21" t="s">
        <v>1734</v>
      </c>
      <c r="O659" s="112" t="s">
        <v>1642</v>
      </c>
      <c r="P659" s="21" t="s">
        <v>881</v>
      </c>
      <c r="Q659" s="21" t="s">
        <v>1735</v>
      </c>
      <c r="R659" s="46">
        <v>1400</v>
      </c>
      <c r="S659" s="23"/>
      <c r="T659" s="37"/>
      <c r="U659" s="36"/>
      <c r="V659" s="36"/>
      <c r="W659" s="36"/>
    </row>
    <row r="660" spans="13:23" hidden="1" x14ac:dyDescent="0.3">
      <c r="M660" s="503" t="s">
        <v>4695</v>
      </c>
      <c r="N660" s="524" t="s">
        <v>1736</v>
      </c>
      <c r="O660" s="112" t="s">
        <v>1642</v>
      </c>
      <c r="P660" s="523" t="s">
        <v>1737</v>
      </c>
      <c r="Q660" s="523"/>
      <c r="R660" s="46">
        <v>1780</v>
      </c>
      <c r="S660" s="23"/>
      <c r="T660" s="37"/>
      <c r="U660" s="36"/>
      <c r="V660" s="36"/>
      <c r="W660" s="36"/>
    </row>
    <row r="661" spans="13:23" hidden="1" x14ac:dyDescent="0.3">
      <c r="M661" s="503"/>
      <c r="N661" s="524"/>
      <c r="O661" s="112" t="s">
        <v>1642</v>
      </c>
      <c r="P661" s="523" t="s">
        <v>1738</v>
      </c>
      <c r="Q661" s="523"/>
      <c r="R661" s="46">
        <v>1450</v>
      </c>
      <c r="S661" s="23"/>
      <c r="T661" s="37"/>
      <c r="U661" s="36"/>
      <c r="V661" s="36"/>
      <c r="W661" s="36"/>
    </row>
    <row r="662" spans="13:23" hidden="1" x14ac:dyDescent="0.3">
      <c r="M662" s="503" t="s">
        <v>4696</v>
      </c>
      <c r="N662" s="524" t="s">
        <v>1739</v>
      </c>
      <c r="O662" s="23">
        <v>1</v>
      </c>
      <c r="P662" s="21" t="s">
        <v>1740</v>
      </c>
      <c r="Q662" s="21" t="s">
        <v>1741</v>
      </c>
      <c r="R662" s="45">
        <v>1000</v>
      </c>
      <c r="S662" s="23"/>
      <c r="T662" s="37"/>
      <c r="U662" s="36"/>
      <c r="V662" s="36"/>
      <c r="W662" s="36"/>
    </row>
    <row r="663" spans="13:23" hidden="1" x14ac:dyDescent="0.3">
      <c r="M663" s="503"/>
      <c r="N663" s="524"/>
      <c r="O663" s="23">
        <v>1</v>
      </c>
      <c r="P663" s="21" t="s">
        <v>1741</v>
      </c>
      <c r="Q663" s="21" t="s">
        <v>1742</v>
      </c>
      <c r="R663" s="45">
        <v>500</v>
      </c>
      <c r="S663" s="23"/>
      <c r="T663" s="37"/>
      <c r="U663" s="36"/>
      <c r="V663" s="36"/>
      <c r="W663" s="36"/>
    </row>
    <row r="664" spans="13:23" ht="37.5" hidden="1" x14ac:dyDescent="0.3">
      <c r="M664" s="73" t="s">
        <v>4697</v>
      </c>
      <c r="N664" s="21" t="s">
        <v>1743</v>
      </c>
      <c r="O664" s="23">
        <v>1</v>
      </c>
      <c r="P664" s="21" t="s">
        <v>1742</v>
      </c>
      <c r="Q664" s="21" t="s">
        <v>1744</v>
      </c>
      <c r="R664" s="45">
        <v>1500</v>
      </c>
      <c r="S664" s="23"/>
      <c r="T664" s="37"/>
      <c r="U664" s="36"/>
      <c r="V664" s="36"/>
      <c r="W664" s="36"/>
    </row>
    <row r="665" spans="13:23" ht="37.5" hidden="1" x14ac:dyDescent="0.3">
      <c r="M665" s="73" t="s">
        <v>4698</v>
      </c>
      <c r="N665" s="21" t="s">
        <v>1745</v>
      </c>
      <c r="O665" s="23">
        <v>1</v>
      </c>
      <c r="P665" s="523" t="s">
        <v>77</v>
      </c>
      <c r="Q665" s="523"/>
      <c r="R665" s="45">
        <v>320</v>
      </c>
      <c r="S665" s="23"/>
      <c r="T665" s="37"/>
      <c r="U665" s="36"/>
      <c r="V665" s="36"/>
      <c r="W665" s="36"/>
    </row>
    <row r="666" spans="13:23" hidden="1" x14ac:dyDescent="0.3">
      <c r="M666" s="73" t="s">
        <v>4699</v>
      </c>
      <c r="N666" s="21" t="s">
        <v>1746</v>
      </c>
      <c r="O666" s="23">
        <v>1</v>
      </c>
      <c r="P666" s="21" t="s">
        <v>1747</v>
      </c>
      <c r="Q666" s="21" t="s">
        <v>1748</v>
      </c>
      <c r="R666" s="45">
        <v>800</v>
      </c>
      <c r="S666" s="23"/>
      <c r="T666" s="37"/>
      <c r="U666" s="36"/>
      <c r="V666" s="36"/>
      <c r="W666" s="36"/>
    </row>
    <row r="667" spans="13:23" hidden="1" x14ac:dyDescent="0.3">
      <c r="M667" s="503" t="s">
        <v>4700</v>
      </c>
      <c r="N667" s="524" t="s">
        <v>1749</v>
      </c>
      <c r="O667" s="523">
        <v>1</v>
      </c>
      <c r="P667" s="21" t="s">
        <v>1750</v>
      </c>
      <c r="Q667" s="21" t="s">
        <v>1751</v>
      </c>
      <c r="R667" s="45">
        <v>1000</v>
      </c>
      <c r="S667" s="23"/>
      <c r="T667" s="37"/>
      <c r="U667" s="36"/>
      <c r="V667" s="36"/>
      <c r="W667" s="36"/>
    </row>
    <row r="668" spans="13:23" ht="37.5" hidden="1" x14ac:dyDescent="0.3">
      <c r="M668" s="503"/>
      <c r="N668" s="524"/>
      <c r="O668" s="523"/>
      <c r="P668" s="21" t="s">
        <v>1752</v>
      </c>
      <c r="Q668" s="21" t="s">
        <v>1753</v>
      </c>
      <c r="R668" s="45">
        <v>320</v>
      </c>
      <c r="S668" s="23"/>
      <c r="T668" s="37"/>
      <c r="U668" s="36"/>
      <c r="V668" s="36"/>
      <c r="W668" s="36"/>
    </row>
    <row r="669" spans="13:23" ht="37.5" hidden="1" x14ac:dyDescent="0.3">
      <c r="M669" s="73" t="s">
        <v>4701</v>
      </c>
      <c r="N669" s="21" t="s">
        <v>1754</v>
      </c>
      <c r="O669" s="112" t="s">
        <v>129</v>
      </c>
      <c r="P669" s="21" t="s">
        <v>1755</v>
      </c>
      <c r="Q669" s="21" t="s">
        <v>1756</v>
      </c>
      <c r="R669" s="46">
        <v>800</v>
      </c>
      <c r="S669" s="23" t="s">
        <v>1795</v>
      </c>
      <c r="T669" s="37"/>
      <c r="U669" s="36"/>
      <c r="V669" s="36"/>
      <c r="W669" s="36"/>
    </row>
    <row r="670" spans="13:23" ht="37.5" hidden="1" x14ac:dyDescent="0.3">
      <c r="M670" s="73" t="s">
        <v>4702</v>
      </c>
      <c r="N670" s="21" t="s">
        <v>1133</v>
      </c>
      <c r="O670" s="112" t="s">
        <v>129</v>
      </c>
      <c r="P670" s="21" t="s">
        <v>1757</v>
      </c>
      <c r="Q670" s="21" t="s">
        <v>1758</v>
      </c>
      <c r="R670" s="46">
        <v>700</v>
      </c>
      <c r="S670" s="23"/>
      <c r="T670" s="37"/>
      <c r="U670" s="36"/>
      <c r="V670" s="36"/>
      <c r="W670" s="36"/>
    </row>
    <row r="671" spans="13:23" ht="37.5" hidden="1" x14ac:dyDescent="0.3">
      <c r="M671" s="503" t="s">
        <v>4703</v>
      </c>
      <c r="N671" s="524" t="s">
        <v>1814</v>
      </c>
      <c r="O671" s="112" t="s">
        <v>194</v>
      </c>
      <c r="P671" s="21" t="s">
        <v>1759</v>
      </c>
      <c r="Q671" s="21" t="s">
        <v>1760</v>
      </c>
      <c r="R671" s="46">
        <v>720</v>
      </c>
      <c r="S671" s="23"/>
      <c r="T671" s="37"/>
      <c r="U671" s="36"/>
      <c r="V671" s="36"/>
      <c r="W671" s="36"/>
    </row>
    <row r="672" spans="13:23" ht="37.5" hidden="1" x14ac:dyDescent="0.3">
      <c r="M672" s="503"/>
      <c r="N672" s="524"/>
      <c r="O672" s="112" t="s">
        <v>129</v>
      </c>
      <c r="P672" s="21" t="s">
        <v>583</v>
      </c>
      <c r="Q672" s="21" t="s">
        <v>1815</v>
      </c>
      <c r="R672" s="46">
        <v>550</v>
      </c>
      <c r="S672" s="23"/>
      <c r="T672" s="37"/>
      <c r="U672" s="36"/>
      <c r="V672" s="36"/>
      <c r="W672" s="36"/>
    </row>
    <row r="673" spans="13:23" ht="37.5" hidden="1" x14ac:dyDescent="0.3">
      <c r="M673" s="73" t="s">
        <v>4704</v>
      </c>
      <c r="N673" s="21" t="s">
        <v>1761</v>
      </c>
      <c r="O673" s="112" t="s">
        <v>90</v>
      </c>
      <c r="P673" s="21" t="s">
        <v>1816</v>
      </c>
      <c r="Q673" s="21" t="s">
        <v>1762</v>
      </c>
      <c r="R673" s="46">
        <v>320</v>
      </c>
      <c r="S673" s="23"/>
      <c r="T673" s="37"/>
      <c r="U673" s="36"/>
      <c r="V673" s="36"/>
      <c r="W673" s="36"/>
    </row>
    <row r="674" spans="13:23" ht="37.5" hidden="1" x14ac:dyDescent="0.3">
      <c r="M674" s="73" t="s">
        <v>4705</v>
      </c>
      <c r="N674" s="21" t="s">
        <v>1761</v>
      </c>
      <c r="O674" s="112" t="s">
        <v>90</v>
      </c>
      <c r="P674" s="21" t="s">
        <v>1763</v>
      </c>
      <c r="Q674" s="21" t="s">
        <v>1764</v>
      </c>
      <c r="R674" s="46">
        <v>320</v>
      </c>
      <c r="S674" s="23"/>
      <c r="T674" s="37"/>
      <c r="U674" s="36"/>
      <c r="V674" s="36"/>
      <c r="W674" s="36"/>
    </row>
    <row r="675" spans="13:23" ht="37.5" hidden="1" x14ac:dyDescent="0.3">
      <c r="M675" s="73" t="s">
        <v>4706</v>
      </c>
      <c r="N675" s="21" t="s">
        <v>1765</v>
      </c>
      <c r="O675" s="112" t="s">
        <v>90</v>
      </c>
      <c r="P675" s="21" t="s">
        <v>1766</v>
      </c>
      <c r="Q675" s="21" t="s">
        <v>1767</v>
      </c>
      <c r="R675" s="113">
        <v>300</v>
      </c>
      <c r="S675" s="23"/>
      <c r="T675" s="37"/>
      <c r="U675" s="36"/>
      <c r="V675" s="36"/>
      <c r="W675" s="36"/>
    </row>
    <row r="676" spans="13:23" ht="37.5" hidden="1" x14ac:dyDescent="0.3">
      <c r="M676" s="73" t="s">
        <v>4707</v>
      </c>
      <c r="N676" s="21" t="s">
        <v>1768</v>
      </c>
      <c r="O676" s="112" t="s">
        <v>90</v>
      </c>
      <c r="P676" s="21" t="s">
        <v>1769</v>
      </c>
      <c r="Q676" s="21" t="s">
        <v>1770</v>
      </c>
      <c r="R676" s="113">
        <v>300</v>
      </c>
      <c r="S676" s="23"/>
      <c r="T676" s="37"/>
      <c r="U676" s="36"/>
      <c r="V676" s="36"/>
      <c r="W676" s="36"/>
    </row>
    <row r="677" spans="13:23" ht="37.5" hidden="1" x14ac:dyDescent="0.3">
      <c r="M677" s="73" t="s">
        <v>4708</v>
      </c>
      <c r="N677" s="21" t="s">
        <v>1771</v>
      </c>
      <c r="O677" s="112" t="s">
        <v>90</v>
      </c>
      <c r="P677" s="21" t="s">
        <v>1817</v>
      </c>
      <c r="Q677" s="21" t="s">
        <v>1818</v>
      </c>
      <c r="R677" s="113">
        <v>300</v>
      </c>
      <c r="S677" s="23"/>
      <c r="T677" s="37"/>
      <c r="U677" s="36"/>
      <c r="V677" s="36"/>
      <c r="W677" s="36"/>
    </row>
    <row r="678" spans="13:23" ht="37.5" hidden="1" x14ac:dyDescent="0.3">
      <c r="M678" s="73" t="s">
        <v>4709</v>
      </c>
      <c r="N678" s="21" t="s">
        <v>1772</v>
      </c>
      <c r="O678" s="112" t="s">
        <v>90</v>
      </c>
      <c r="P678" s="21" t="s">
        <v>1773</v>
      </c>
      <c r="Q678" s="21" t="s">
        <v>1774</v>
      </c>
      <c r="R678" s="113">
        <v>300</v>
      </c>
      <c r="S678" s="23"/>
      <c r="T678" s="37"/>
      <c r="U678" s="36"/>
      <c r="V678" s="36"/>
      <c r="W678" s="36"/>
    </row>
    <row r="679" spans="13:23" ht="37.5" hidden="1" x14ac:dyDescent="0.3">
      <c r="M679" s="73" t="s">
        <v>4710</v>
      </c>
      <c r="N679" s="21" t="s">
        <v>1775</v>
      </c>
      <c r="O679" s="112" t="s">
        <v>90</v>
      </c>
      <c r="P679" s="21" t="s">
        <v>1776</v>
      </c>
      <c r="Q679" s="21" t="s">
        <v>1777</v>
      </c>
      <c r="R679" s="113">
        <v>300</v>
      </c>
      <c r="S679" s="23"/>
      <c r="T679" s="37"/>
      <c r="U679" s="36"/>
      <c r="V679" s="36"/>
      <c r="W679" s="36"/>
    </row>
    <row r="680" spans="13:23" ht="37.5" hidden="1" x14ac:dyDescent="0.3">
      <c r="M680" s="73" t="s">
        <v>4711</v>
      </c>
      <c r="N680" s="21" t="s">
        <v>1778</v>
      </c>
      <c r="O680" s="112" t="s">
        <v>90</v>
      </c>
      <c r="P680" s="21" t="s">
        <v>1779</v>
      </c>
      <c r="Q680" s="21" t="s">
        <v>1780</v>
      </c>
      <c r="R680" s="113">
        <v>300</v>
      </c>
      <c r="S680" s="23"/>
      <c r="T680" s="37"/>
      <c r="U680" s="36"/>
      <c r="V680" s="36"/>
      <c r="W680" s="36"/>
    </row>
    <row r="681" spans="13:23" ht="56.25" hidden="1" x14ac:dyDescent="0.3">
      <c r="M681" s="73" t="s">
        <v>4712</v>
      </c>
      <c r="N681" s="21" t="s">
        <v>1781</v>
      </c>
      <c r="O681" s="112" t="s">
        <v>90</v>
      </c>
      <c r="P681" s="21" t="s">
        <v>1782</v>
      </c>
      <c r="Q681" s="21" t="s">
        <v>1783</v>
      </c>
      <c r="R681" s="114">
        <v>300</v>
      </c>
      <c r="S681" s="23"/>
      <c r="T681" s="37"/>
      <c r="U681" s="36"/>
      <c r="V681" s="36"/>
      <c r="W681" s="36"/>
    </row>
    <row r="682" spans="13:23" ht="37.5" hidden="1" x14ac:dyDescent="0.3">
      <c r="M682" s="73" t="s">
        <v>4713</v>
      </c>
      <c r="N682" s="21" t="s">
        <v>1784</v>
      </c>
      <c r="O682" s="112" t="s">
        <v>90</v>
      </c>
      <c r="P682" s="21" t="s">
        <v>1785</v>
      </c>
      <c r="Q682" s="21" t="s">
        <v>1786</v>
      </c>
      <c r="R682" s="114">
        <v>300</v>
      </c>
      <c r="S682" s="23"/>
      <c r="T682" s="37"/>
      <c r="U682" s="36"/>
      <c r="V682" s="36"/>
      <c r="W682" s="36"/>
    </row>
    <row r="683" spans="13:23" ht="56.25" hidden="1" x14ac:dyDescent="0.3">
      <c r="M683" s="73" t="s">
        <v>4714</v>
      </c>
      <c r="N683" s="21" t="s">
        <v>1787</v>
      </c>
      <c r="O683" s="112" t="s">
        <v>90</v>
      </c>
      <c r="P683" s="21" t="s">
        <v>1788</v>
      </c>
      <c r="Q683" s="21" t="s">
        <v>1789</v>
      </c>
      <c r="R683" s="114">
        <v>300</v>
      </c>
      <c r="S683" s="23"/>
      <c r="T683" s="37"/>
      <c r="U683" s="36"/>
      <c r="V683" s="36"/>
      <c r="W683" s="36"/>
    </row>
    <row r="684" spans="13:23" ht="37.5" hidden="1" x14ac:dyDescent="0.3">
      <c r="M684" s="73" t="s">
        <v>4715</v>
      </c>
      <c r="N684" s="21" t="s">
        <v>1790</v>
      </c>
      <c r="O684" s="112" t="s">
        <v>90</v>
      </c>
      <c r="P684" s="21" t="s">
        <v>1791</v>
      </c>
      <c r="Q684" s="21" t="s">
        <v>1792</v>
      </c>
      <c r="R684" s="114">
        <v>300</v>
      </c>
      <c r="S684" s="23"/>
      <c r="T684" s="37"/>
      <c r="U684" s="36"/>
      <c r="V684" s="36"/>
      <c r="W684" s="36"/>
    </row>
    <row r="685" spans="13:23" ht="37.5" hidden="1" x14ac:dyDescent="0.3">
      <c r="M685" s="73" t="s">
        <v>4716</v>
      </c>
      <c r="N685" s="21" t="s">
        <v>1793</v>
      </c>
      <c r="O685" s="112" t="s">
        <v>90</v>
      </c>
      <c r="P685" s="21" t="s">
        <v>1794</v>
      </c>
      <c r="Q685" s="21" t="s">
        <v>1767</v>
      </c>
      <c r="R685" s="114">
        <v>300</v>
      </c>
      <c r="S685" s="23"/>
      <c r="T685" s="37"/>
      <c r="U685" s="36"/>
      <c r="V685" s="36"/>
      <c r="W685" s="36"/>
    </row>
    <row r="686" spans="13:23" ht="37.5" hidden="1" x14ac:dyDescent="0.3">
      <c r="M686" s="503" t="s">
        <v>4717</v>
      </c>
      <c r="N686" s="524" t="s">
        <v>1658</v>
      </c>
      <c r="O686" s="112" t="s">
        <v>194</v>
      </c>
      <c r="P686" s="21" t="s">
        <v>2040</v>
      </c>
      <c r="Q686" s="21" t="s">
        <v>1799</v>
      </c>
      <c r="R686" s="46">
        <v>1100</v>
      </c>
      <c r="S686" s="23" t="s">
        <v>1797</v>
      </c>
      <c r="T686" s="37"/>
      <c r="U686" s="36"/>
      <c r="V686" s="36"/>
      <c r="W686" s="36"/>
    </row>
    <row r="687" spans="13:23" ht="37.5" hidden="1" x14ac:dyDescent="0.3">
      <c r="M687" s="503"/>
      <c r="N687" s="524"/>
      <c r="O687" s="112" t="s">
        <v>129</v>
      </c>
      <c r="P687" s="21" t="s">
        <v>1799</v>
      </c>
      <c r="Q687" s="21" t="s">
        <v>1800</v>
      </c>
      <c r="R687" s="46">
        <v>850</v>
      </c>
      <c r="S687" s="23"/>
      <c r="T687" s="37"/>
      <c r="U687" s="36"/>
      <c r="V687" s="36"/>
      <c r="W687" s="36"/>
    </row>
    <row r="688" spans="13:23" ht="37.5" hidden="1" x14ac:dyDescent="0.3">
      <c r="M688" s="503"/>
      <c r="N688" s="524"/>
      <c r="O688" s="112" t="s">
        <v>105</v>
      </c>
      <c r="P688" s="21" t="s">
        <v>1800</v>
      </c>
      <c r="Q688" s="21" t="s">
        <v>1818</v>
      </c>
      <c r="R688" s="46">
        <v>700</v>
      </c>
      <c r="S688" s="23"/>
      <c r="T688" s="37"/>
      <c r="U688" s="36"/>
      <c r="V688" s="36"/>
      <c r="W688" s="36"/>
    </row>
    <row r="689" spans="1:23" ht="37.5" hidden="1" x14ac:dyDescent="0.3">
      <c r="M689" s="73" t="s">
        <v>4718</v>
      </c>
      <c r="N689" s="21" t="s">
        <v>1801</v>
      </c>
      <c r="O689" s="112" t="s">
        <v>90</v>
      </c>
      <c r="P689" s="21" t="s">
        <v>1802</v>
      </c>
      <c r="Q689" s="21" t="s">
        <v>1803</v>
      </c>
      <c r="R689" s="46">
        <v>300</v>
      </c>
      <c r="S689" s="23"/>
      <c r="T689" s="37"/>
      <c r="U689" s="36"/>
      <c r="V689" s="36"/>
      <c r="W689" s="36"/>
    </row>
    <row r="690" spans="1:23" ht="37.5" hidden="1" x14ac:dyDescent="0.3">
      <c r="M690" s="503" t="s">
        <v>4719</v>
      </c>
      <c r="N690" s="524" t="s">
        <v>1804</v>
      </c>
      <c r="O690" s="112" t="s">
        <v>86</v>
      </c>
      <c r="P690" s="21" t="s">
        <v>1805</v>
      </c>
      <c r="Q690" s="21" t="s">
        <v>1806</v>
      </c>
      <c r="R690" s="46">
        <v>400</v>
      </c>
      <c r="S690" s="23"/>
      <c r="T690" s="37"/>
      <c r="U690" s="36"/>
      <c r="V690" s="36"/>
      <c r="W690" s="36"/>
    </row>
    <row r="691" spans="1:23" ht="75" hidden="1" x14ac:dyDescent="0.3">
      <c r="M691" s="503"/>
      <c r="N691" s="524"/>
      <c r="O691" s="112" t="s">
        <v>90</v>
      </c>
      <c r="P691" s="21" t="s">
        <v>1806</v>
      </c>
      <c r="Q691" s="21" t="s">
        <v>1807</v>
      </c>
      <c r="R691" s="46">
        <v>320</v>
      </c>
      <c r="S691" s="23"/>
      <c r="T691" s="37"/>
      <c r="U691" s="36"/>
      <c r="V691" s="36"/>
      <c r="W691" s="36"/>
    </row>
    <row r="692" spans="1:23" ht="37.5" hidden="1" x14ac:dyDescent="0.3">
      <c r="M692" s="73" t="s">
        <v>4720</v>
      </c>
      <c r="N692" s="21" t="s">
        <v>1808</v>
      </c>
      <c r="O692" s="112" t="s">
        <v>86</v>
      </c>
      <c r="P692" s="21" t="s">
        <v>1809</v>
      </c>
      <c r="Q692" s="21" t="s">
        <v>1810</v>
      </c>
      <c r="R692" s="46">
        <v>600</v>
      </c>
      <c r="S692" s="23"/>
      <c r="T692" s="37"/>
      <c r="U692" s="36"/>
      <c r="V692" s="36"/>
      <c r="W692" s="36"/>
    </row>
    <row r="693" spans="1:23" ht="37.5" hidden="1" x14ac:dyDescent="0.3">
      <c r="M693" s="503" t="s">
        <v>4721</v>
      </c>
      <c r="N693" s="524" t="s">
        <v>1658</v>
      </c>
      <c r="O693" s="112" t="s">
        <v>194</v>
      </c>
      <c r="P693" s="21" t="s">
        <v>1798</v>
      </c>
      <c r="Q693" s="21" t="s">
        <v>1799</v>
      </c>
      <c r="R693" s="46">
        <v>1100</v>
      </c>
      <c r="S693" s="23"/>
      <c r="T693" s="37"/>
      <c r="U693" s="36"/>
      <c r="V693" s="36"/>
      <c r="W693" s="36"/>
    </row>
    <row r="694" spans="1:23" ht="37.5" hidden="1" x14ac:dyDescent="0.3">
      <c r="M694" s="503"/>
      <c r="N694" s="524"/>
      <c r="O694" s="112" t="s">
        <v>129</v>
      </c>
      <c r="P694" s="21" t="s">
        <v>1799</v>
      </c>
      <c r="Q694" s="21" t="s">
        <v>1800</v>
      </c>
      <c r="R694" s="46">
        <v>850</v>
      </c>
      <c r="S694" s="23"/>
      <c r="T694" s="37"/>
      <c r="U694" s="36"/>
      <c r="V694" s="36"/>
      <c r="W694" s="36"/>
    </row>
    <row r="695" spans="1:23" ht="37.5" hidden="1" x14ac:dyDescent="0.3">
      <c r="M695" s="503"/>
      <c r="N695" s="524"/>
      <c r="O695" s="112" t="s">
        <v>105</v>
      </c>
      <c r="P695" s="21" t="s">
        <v>1800</v>
      </c>
      <c r="Q695" s="21" t="s">
        <v>1756</v>
      </c>
      <c r="R695" s="46">
        <v>700</v>
      </c>
      <c r="S695" s="23"/>
      <c r="T695" s="37"/>
      <c r="U695" s="36"/>
      <c r="V695" s="36"/>
      <c r="W695" s="36"/>
    </row>
    <row r="696" spans="1:23" ht="37.5" hidden="1" x14ac:dyDescent="0.3">
      <c r="M696" s="73" t="s">
        <v>4722</v>
      </c>
      <c r="N696" s="21" t="s">
        <v>1801</v>
      </c>
      <c r="O696" s="112" t="s">
        <v>90</v>
      </c>
      <c r="P696" s="21" t="s">
        <v>1802</v>
      </c>
      <c r="Q696" s="21" t="s">
        <v>1803</v>
      </c>
      <c r="R696" s="46">
        <v>300</v>
      </c>
      <c r="S696" s="23"/>
      <c r="T696" s="37"/>
      <c r="U696" s="36"/>
      <c r="V696" s="36"/>
      <c r="W696" s="36"/>
    </row>
    <row r="697" spans="1:23" ht="37.5" hidden="1" x14ac:dyDescent="0.3">
      <c r="M697" s="503" t="s">
        <v>4723</v>
      </c>
      <c r="N697" s="524" t="s">
        <v>2042</v>
      </c>
      <c r="O697" s="112" t="s">
        <v>86</v>
      </c>
      <c r="P697" s="21" t="s">
        <v>1805</v>
      </c>
      <c r="Q697" s="21" t="s">
        <v>1806</v>
      </c>
      <c r="R697" s="46">
        <v>400</v>
      </c>
      <c r="S697" s="23"/>
      <c r="T697" s="37"/>
      <c r="U697" s="36"/>
      <c r="V697" s="36"/>
      <c r="W697" s="36"/>
    </row>
    <row r="698" spans="1:23" ht="75" hidden="1" x14ac:dyDescent="0.3">
      <c r="M698" s="503"/>
      <c r="N698" s="524"/>
      <c r="O698" s="112" t="s">
        <v>90</v>
      </c>
      <c r="P698" s="21" t="s">
        <v>1806</v>
      </c>
      <c r="Q698" s="21" t="s">
        <v>1807</v>
      </c>
      <c r="R698" s="46">
        <v>320</v>
      </c>
      <c r="S698" s="23"/>
      <c r="T698" s="37"/>
      <c r="U698" s="36"/>
      <c r="V698" s="36"/>
      <c r="W698" s="36"/>
    </row>
    <row r="699" spans="1:23" ht="37.5" hidden="1" x14ac:dyDescent="0.3">
      <c r="M699" s="73" t="s">
        <v>4724</v>
      </c>
      <c r="N699" s="21" t="s">
        <v>1808</v>
      </c>
      <c r="O699" s="112" t="s">
        <v>86</v>
      </c>
      <c r="P699" s="21" t="s">
        <v>1809</v>
      </c>
      <c r="Q699" s="21" t="s">
        <v>2041</v>
      </c>
      <c r="R699" s="46">
        <v>600</v>
      </c>
      <c r="S699" s="23"/>
      <c r="T699" s="37"/>
      <c r="U699" s="36"/>
      <c r="V699" s="36"/>
      <c r="W699" s="36"/>
    </row>
    <row r="700" spans="1:23" s="94" customFormat="1" hidden="1" x14ac:dyDescent="0.3">
      <c r="A700" s="62"/>
      <c r="B700" s="62"/>
      <c r="C700" s="62"/>
      <c r="D700" s="62"/>
      <c r="E700" s="62"/>
      <c r="F700" s="62"/>
      <c r="M700" s="73" t="s">
        <v>4671</v>
      </c>
      <c r="N700" s="91" t="s">
        <v>2037</v>
      </c>
      <c r="O700" s="15"/>
      <c r="P700" s="91" t="s">
        <v>2038</v>
      </c>
      <c r="Q700" s="91" t="s">
        <v>2039</v>
      </c>
      <c r="R700" s="115"/>
      <c r="S700" s="15" t="s">
        <v>440</v>
      </c>
      <c r="T700" s="88"/>
      <c r="U700" s="93"/>
      <c r="V700" s="93"/>
      <c r="W700" s="93"/>
    </row>
    <row r="701" spans="1:23" hidden="1" x14ac:dyDescent="0.2">
      <c r="M701" s="39">
        <v>45</v>
      </c>
      <c r="N701" s="30" t="s">
        <v>54</v>
      </c>
      <c r="O701" s="30"/>
      <c r="P701" s="21"/>
      <c r="Q701" s="21"/>
      <c r="R701" s="90"/>
      <c r="S701" s="51"/>
      <c r="T701" s="36"/>
      <c r="U701" s="36"/>
      <c r="V701" s="36"/>
      <c r="W701" s="36"/>
    </row>
    <row r="702" spans="1:23" ht="37.5" hidden="1" x14ac:dyDescent="0.3">
      <c r="A702" s="94"/>
      <c r="B702" s="94"/>
      <c r="C702" s="94"/>
      <c r="D702" s="94"/>
      <c r="E702" s="94"/>
      <c r="F702" s="94"/>
      <c r="M702" s="73" t="s">
        <v>4725</v>
      </c>
      <c r="N702" s="21" t="s">
        <v>3551</v>
      </c>
      <c r="O702" s="112">
        <v>1</v>
      </c>
      <c r="P702" s="21" t="s">
        <v>3552</v>
      </c>
      <c r="Q702" s="21" t="s">
        <v>3553</v>
      </c>
      <c r="R702" s="46">
        <v>8200</v>
      </c>
      <c r="S702" s="23" t="s">
        <v>3700</v>
      </c>
      <c r="T702" s="37"/>
      <c r="U702" s="36"/>
      <c r="V702" s="36"/>
      <c r="W702" s="36"/>
    </row>
    <row r="703" spans="1:23" ht="37.5" hidden="1" x14ac:dyDescent="0.3">
      <c r="M703" s="503" t="s">
        <v>4726</v>
      </c>
      <c r="N703" s="524" t="s">
        <v>3554</v>
      </c>
      <c r="O703" s="112">
        <v>1</v>
      </c>
      <c r="P703" s="21" t="s">
        <v>3555</v>
      </c>
      <c r="Q703" s="21" t="s">
        <v>3556</v>
      </c>
      <c r="R703" s="46">
        <v>5300</v>
      </c>
      <c r="S703" s="23"/>
      <c r="T703" s="37"/>
      <c r="U703" s="36"/>
      <c r="V703" s="36"/>
      <c r="W703" s="36"/>
    </row>
    <row r="704" spans="1:23" ht="37.5" hidden="1" x14ac:dyDescent="0.3">
      <c r="M704" s="503"/>
      <c r="N704" s="524"/>
      <c r="O704" s="112">
        <v>2</v>
      </c>
      <c r="P704" s="21" t="s">
        <v>3557</v>
      </c>
      <c r="Q704" s="21" t="s">
        <v>3558</v>
      </c>
      <c r="R704" s="46">
        <v>4800</v>
      </c>
      <c r="S704" s="23"/>
      <c r="T704" s="37"/>
      <c r="U704" s="36"/>
      <c r="V704" s="36"/>
      <c r="W704" s="36"/>
    </row>
    <row r="705" spans="13:23" hidden="1" x14ac:dyDescent="0.3">
      <c r="M705" s="503"/>
      <c r="N705" s="524"/>
      <c r="O705" s="112">
        <v>1</v>
      </c>
      <c r="P705" s="21" t="s">
        <v>3559</v>
      </c>
      <c r="Q705" s="21" t="s">
        <v>3560</v>
      </c>
      <c r="R705" s="46">
        <v>6300</v>
      </c>
      <c r="S705" s="23"/>
      <c r="T705" s="37"/>
      <c r="U705" s="36"/>
      <c r="V705" s="36"/>
      <c r="W705" s="36"/>
    </row>
    <row r="706" spans="13:23" hidden="1" x14ac:dyDescent="0.3">
      <c r="M706" s="503"/>
      <c r="N706" s="524"/>
      <c r="O706" s="112">
        <v>2</v>
      </c>
      <c r="P706" s="21" t="s">
        <v>3560</v>
      </c>
      <c r="Q706" s="21" t="s">
        <v>3561</v>
      </c>
      <c r="R706" s="46">
        <v>5000</v>
      </c>
      <c r="S706" s="23"/>
      <c r="T706" s="37"/>
      <c r="U706" s="36"/>
      <c r="V706" s="36"/>
      <c r="W706" s="36"/>
    </row>
    <row r="707" spans="13:23" hidden="1" x14ac:dyDescent="0.3">
      <c r="M707" s="503"/>
      <c r="N707" s="524"/>
      <c r="O707" s="112">
        <v>3</v>
      </c>
      <c r="P707" s="21" t="s">
        <v>3561</v>
      </c>
      <c r="Q707" s="21" t="s">
        <v>3562</v>
      </c>
      <c r="R707" s="46">
        <v>3000</v>
      </c>
      <c r="S707" s="23"/>
      <c r="T707" s="37"/>
      <c r="U707" s="36"/>
      <c r="V707" s="36"/>
      <c r="W707" s="36"/>
    </row>
    <row r="708" spans="13:23" hidden="1" x14ac:dyDescent="0.3">
      <c r="M708" s="503"/>
      <c r="N708" s="524"/>
      <c r="O708" s="23">
        <v>4</v>
      </c>
      <c r="P708" s="21" t="s">
        <v>3562</v>
      </c>
      <c r="Q708" s="21" t="s">
        <v>3563</v>
      </c>
      <c r="R708" s="45">
        <v>2400</v>
      </c>
      <c r="S708" s="23"/>
      <c r="T708" s="37"/>
      <c r="U708" s="36"/>
      <c r="V708" s="36"/>
      <c r="W708" s="36"/>
    </row>
    <row r="709" spans="13:23" ht="37.5" hidden="1" x14ac:dyDescent="0.3">
      <c r="M709" s="503" t="s">
        <v>4727</v>
      </c>
      <c r="N709" s="524" t="s">
        <v>3564</v>
      </c>
      <c r="O709" s="112">
        <v>2</v>
      </c>
      <c r="P709" s="21" t="s">
        <v>3565</v>
      </c>
      <c r="Q709" s="21" t="s">
        <v>3556</v>
      </c>
      <c r="R709" s="46">
        <v>5800</v>
      </c>
      <c r="S709" s="23"/>
      <c r="T709" s="37"/>
      <c r="U709" s="36"/>
      <c r="V709" s="36"/>
      <c r="W709" s="36"/>
    </row>
    <row r="710" spans="13:23" hidden="1" x14ac:dyDescent="0.3">
      <c r="M710" s="503"/>
      <c r="N710" s="524"/>
      <c r="O710" s="112">
        <v>1</v>
      </c>
      <c r="P710" s="21" t="s">
        <v>3556</v>
      </c>
      <c r="Q710" s="21" t="s">
        <v>3553</v>
      </c>
      <c r="R710" s="46">
        <v>6200</v>
      </c>
      <c r="S710" s="23"/>
      <c r="T710" s="37"/>
      <c r="U710" s="36"/>
      <c r="V710" s="36"/>
      <c r="W710" s="36"/>
    </row>
    <row r="711" spans="13:23" ht="37.5" hidden="1" x14ac:dyDescent="0.3">
      <c r="M711" s="503"/>
      <c r="N711" s="524"/>
      <c r="O711" s="112">
        <v>3</v>
      </c>
      <c r="P711" s="21" t="s">
        <v>3553</v>
      </c>
      <c r="Q711" s="21" t="s">
        <v>3566</v>
      </c>
      <c r="R711" s="46">
        <v>4700</v>
      </c>
      <c r="S711" s="23"/>
      <c r="T711" s="37"/>
      <c r="U711" s="36"/>
      <c r="V711" s="36"/>
      <c r="W711" s="36"/>
    </row>
    <row r="712" spans="13:23" ht="37.5" hidden="1" x14ac:dyDescent="0.3">
      <c r="M712" s="503"/>
      <c r="N712" s="524"/>
      <c r="O712" s="112">
        <v>4</v>
      </c>
      <c r="P712" s="21" t="s">
        <v>3567</v>
      </c>
      <c r="Q712" s="21" t="s">
        <v>1104</v>
      </c>
      <c r="R712" s="46">
        <v>3200</v>
      </c>
      <c r="S712" s="23"/>
      <c r="T712" s="37"/>
      <c r="U712" s="36"/>
      <c r="V712" s="36"/>
      <c r="W712" s="36"/>
    </row>
    <row r="713" spans="13:23" ht="37.5" hidden="1" x14ac:dyDescent="0.3">
      <c r="M713" s="503" t="s">
        <v>4728</v>
      </c>
      <c r="N713" s="524" t="s">
        <v>1133</v>
      </c>
      <c r="O713" s="112">
        <v>1</v>
      </c>
      <c r="P713" s="21" t="s">
        <v>3568</v>
      </c>
      <c r="Q713" s="21" t="s">
        <v>3569</v>
      </c>
      <c r="R713" s="46">
        <v>2800</v>
      </c>
      <c r="S713" s="23"/>
      <c r="T713" s="37"/>
      <c r="U713" s="36"/>
      <c r="V713" s="36"/>
      <c r="W713" s="36"/>
    </row>
    <row r="714" spans="13:23" ht="37.5" hidden="1" x14ac:dyDescent="0.3">
      <c r="M714" s="503"/>
      <c r="N714" s="524"/>
      <c r="O714" s="112">
        <v>2</v>
      </c>
      <c r="P714" s="21" t="s">
        <v>3569</v>
      </c>
      <c r="Q714" s="21" t="s">
        <v>3570</v>
      </c>
      <c r="R714" s="46">
        <v>1800</v>
      </c>
      <c r="S714" s="23"/>
      <c r="T714" s="37"/>
      <c r="U714" s="36"/>
      <c r="V714" s="36"/>
      <c r="W714" s="36"/>
    </row>
    <row r="715" spans="13:23" ht="37.5" hidden="1" x14ac:dyDescent="0.3">
      <c r="M715" s="73" t="s">
        <v>4729</v>
      </c>
      <c r="N715" s="21" t="s">
        <v>3590</v>
      </c>
      <c r="O715" s="112">
        <v>1</v>
      </c>
      <c r="P715" s="21" t="s">
        <v>3591</v>
      </c>
      <c r="Q715" s="21" t="s">
        <v>3592</v>
      </c>
      <c r="R715" s="46">
        <v>2000</v>
      </c>
      <c r="S715" s="23"/>
      <c r="T715" s="37"/>
      <c r="U715" s="36"/>
      <c r="V715" s="36"/>
      <c r="W715" s="36"/>
    </row>
    <row r="716" spans="13:23" hidden="1" x14ac:dyDescent="0.3">
      <c r="M716" s="73" t="s">
        <v>4730</v>
      </c>
      <c r="N716" s="21" t="s">
        <v>2647</v>
      </c>
      <c r="O716" s="112">
        <v>1</v>
      </c>
      <c r="P716" s="523" t="s">
        <v>3571</v>
      </c>
      <c r="Q716" s="523"/>
      <c r="R716" s="46">
        <v>5000</v>
      </c>
      <c r="S716" s="23"/>
      <c r="T716" s="37"/>
      <c r="U716" s="36"/>
      <c r="V716" s="36"/>
      <c r="W716" s="36"/>
    </row>
    <row r="717" spans="13:23" hidden="1" x14ac:dyDescent="0.3">
      <c r="M717" s="73" t="s">
        <v>4731</v>
      </c>
      <c r="N717" s="21" t="s">
        <v>3572</v>
      </c>
      <c r="O717" s="112">
        <v>1</v>
      </c>
      <c r="P717" s="523" t="s">
        <v>3571</v>
      </c>
      <c r="Q717" s="523"/>
      <c r="R717" s="46">
        <v>3000</v>
      </c>
      <c r="S717" s="23"/>
      <c r="T717" s="37"/>
      <c r="U717" s="36"/>
      <c r="V717" s="36"/>
      <c r="W717" s="36"/>
    </row>
    <row r="718" spans="13:23" hidden="1" x14ac:dyDescent="0.3">
      <c r="M718" s="73" t="s">
        <v>4732</v>
      </c>
      <c r="N718" s="21" t="s">
        <v>3573</v>
      </c>
      <c r="O718" s="112">
        <v>1</v>
      </c>
      <c r="P718" s="523" t="s">
        <v>3571</v>
      </c>
      <c r="Q718" s="523"/>
      <c r="R718" s="46">
        <v>6000</v>
      </c>
      <c r="S718" s="23"/>
      <c r="T718" s="37"/>
      <c r="U718" s="36"/>
      <c r="V718" s="36"/>
      <c r="W718" s="36"/>
    </row>
    <row r="719" spans="13:23" hidden="1" x14ac:dyDescent="0.3">
      <c r="M719" s="73" t="s">
        <v>4733</v>
      </c>
      <c r="N719" s="21" t="s">
        <v>3574</v>
      </c>
      <c r="O719" s="112">
        <v>1</v>
      </c>
      <c r="P719" s="523" t="s">
        <v>3571</v>
      </c>
      <c r="Q719" s="523"/>
      <c r="R719" s="46">
        <v>3000</v>
      </c>
      <c r="S719" s="23"/>
      <c r="T719" s="37"/>
      <c r="U719" s="36"/>
      <c r="V719" s="36"/>
      <c r="W719" s="36"/>
    </row>
    <row r="720" spans="13:23" hidden="1" x14ac:dyDescent="0.3">
      <c r="M720" s="73" t="s">
        <v>4725</v>
      </c>
      <c r="N720" s="21" t="s">
        <v>3575</v>
      </c>
      <c r="O720" s="112">
        <v>1</v>
      </c>
      <c r="P720" s="523" t="s">
        <v>3571</v>
      </c>
      <c r="Q720" s="523"/>
      <c r="R720" s="46">
        <v>1600</v>
      </c>
      <c r="S720" s="23"/>
      <c r="T720" s="37"/>
      <c r="U720" s="36"/>
      <c r="V720" s="36"/>
      <c r="W720" s="36"/>
    </row>
    <row r="721" spans="13:23" hidden="1" x14ac:dyDescent="0.3">
      <c r="M721" s="73" t="s">
        <v>4734</v>
      </c>
      <c r="N721" s="21" t="s">
        <v>3584</v>
      </c>
      <c r="O721" s="112">
        <v>1</v>
      </c>
      <c r="P721" s="523" t="s">
        <v>1206</v>
      </c>
      <c r="Q721" s="523"/>
      <c r="R721" s="46">
        <v>3000</v>
      </c>
      <c r="S721" s="23"/>
      <c r="T721" s="37"/>
      <c r="U721" s="36"/>
      <c r="V721" s="36"/>
      <c r="W721" s="36"/>
    </row>
    <row r="722" spans="13:23" hidden="1" x14ac:dyDescent="0.3">
      <c r="M722" s="73" t="s">
        <v>4735</v>
      </c>
      <c r="N722" s="21" t="s">
        <v>3585</v>
      </c>
      <c r="O722" s="112">
        <v>1</v>
      </c>
      <c r="P722" s="523" t="s">
        <v>1206</v>
      </c>
      <c r="Q722" s="523"/>
      <c r="R722" s="46">
        <v>2000</v>
      </c>
      <c r="S722" s="23"/>
      <c r="T722" s="37"/>
      <c r="U722" s="36"/>
      <c r="V722" s="36"/>
      <c r="W722" s="36"/>
    </row>
    <row r="723" spans="13:23" hidden="1" x14ac:dyDescent="0.3">
      <c r="M723" s="73" t="s">
        <v>4736</v>
      </c>
      <c r="N723" s="21" t="s">
        <v>3589</v>
      </c>
      <c r="O723" s="112">
        <v>1</v>
      </c>
      <c r="P723" s="523" t="s">
        <v>1206</v>
      </c>
      <c r="Q723" s="523"/>
      <c r="R723" s="46">
        <v>3000</v>
      </c>
      <c r="S723" s="23"/>
      <c r="T723" s="37"/>
      <c r="U723" s="36"/>
      <c r="V723" s="36"/>
      <c r="W723" s="36"/>
    </row>
    <row r="724" spans="13:23" ht="37.5" hidden="1" x14ac:dyDescent="0.3">
      <c r="M724" s="73" t="s">
        <v>4737</v>
      </c>
      <c r="N724" s="21" t="s">
        <v>3593</v>
      </c>
      <c r="O724" s="112">
        <v>1</v>
      </c>
      <c r="P724" s="21" t="s">
        <v>3592</v>
      </c>
      <c r="Q724" s="21" t="s">
        <v>3594</v>
      </c>
      <c r="R724" s="46">
        <v>1500</v>
      </c>
      <c r="S724" s="23"/>
      <c r="T724" s="37"/>
      <c r="U724" s="36"/>
      <c r="V724" s="36"/>
      <c r="W724" s="36"/>
    </row>
    <row r="725" spans="13:23" hidden="1" x14ac:dyDescent="0.3">
      <c r="M725" s="73" t="s">
        <v>4738</v>
      </c>
      <c r="N725" s="21" t="s">
        <v>3703</v>
      </c>
      <c r="O725" s="112">
        <v>1</v>
      </c>
      <c r="P725" s="21" t="s">
        <v>3595</v>
      </c>
      <c r="Q725" s="21" t="s">
        <v>3596</v>
      </c>
      <c r="R725" s="46">
        <v>3000</v>
      </c>
      <c r="S725" s="23"/>
      <c r="T725" s="37"/>
      <c r="U725" s="36"/>
      <c r="V725" s="36"/>
      <c r="W725" s="36"/>
    </row>
    <row r="726" spans="13:23" ht="37.5" hidden="1" x14ac:dyDescent="0.3">
      <c r="M726" s="73" t="s">
        <v>4739</v>
      </c>
      <c r="N726" s="21" t="s">
        <v>3704</v>
      </c>
      <c r="O726" s="112">
        <v>1</v>
      </c>
      <c r="P726" s="21" t="s">
        <v>3597</v>
      </c>
      <c r="Q726" s="21" t="s">
        <v>3598</v>
      </c>
      <c r="R726" s="46">
        <v>1500</v>
      </c>
      <c r="S726" s="23"/>
      <c r="T726" s="37"/>
      <c r="U726" s="36"/>
      <c r="V726" s="36"/>
      <c r="W726" s="36"/>
    </row>
    <row r="727" spans="13:23" ht="56.25" hidden="1" x14ac:dyDescent="0.3">
      <c r="M727" s="73" t="s">
        <v>4740</v>
      </c>
      <c r="N727" s="21" t="s">
        <v>3599</v>
      </c>
      <c r="O727" s="112">
        <v>2</v>
      </c>
      <c r="P727" s="21" t="s">
        <v>3597</v>
      </c>
      <c r="Q727" s="21" t="s">
        <v>3598</v>
      </c>
      <c r="R727" s="46">
        <v>500</v>
      </c>
      <c r="S727" s="23" t="s">
        <v>3714</v>
      </c>
      <c r="T727" s="37"/>
      <c r="U727" s="36"/>
      <c r="V727" s="36"/>
      <c r="W727" s="36"/>
    </row>
    <row r="728" spans="13:23" ht="37.5" hidden="1" x14ac:dyDescent="0.3">
      <c r="M728" s="73" t="s">
        <v>4741</v>
      </c>
      <c r="N728" s="21" t="s">
        <v>3600</v>
      </c>
      <c r="O728" s="112">
        <v>1</v>
      </c>
      <c r="P728" s="21" t="s">
        <v>3601</v>
      </c>
      <c r="Q728" s="21" t="s">
        <v>1104</v>
      </c>
      <c r="R728" s="46">
        <v>2100</v>
      </c>
      <c r="S728" s="23" t="s">
        <v>3714</v>
      </c>
      <c r="T728" s="37"/>
      <c r="U728" s="36"/>
      <c r="V728" s="36"/>
      <c r="W728" s="36"/>
    </row>
    <row r="729" spans="13:23" ht="37.5" hidden="1" x14ac:dyDescent="0.3">
      <c r="M729" s="503" t="s">
        <v>4742</v>
      </c>
      <c r="N729" s="524" t="s">
        <v>3604</v>
      </c>
      <c r="O729" s="112">
        <v>1</v>
      </c>
      <c r="P729" s="21" t="s">
        <v>3605</v>
      </c>
      <c r="Q729" s="21" t="s">
        <v>3606</v>
      </c>
      <c r="R729" s="46">
        <v>500</v>
      </c>
      <c r="S729" s="23"/>
      <c r="T729" s="37"/>
      <c r="U729" s="36"/>
      <c r="V729" s="36"/>
      <c r="W729" s="36"/>
    </row>
    <row r="730" spans="13:23" ht="37.5" hidden="1" x14ac:dyDescent="0.3">
      <c r="M730" s="503"/>
      <c r="N730" s="524"/>
      <c r="O730" s="112">
        <v>1</v>
      </c>
      <c r="P730" s="21" t="s">
        <v>3607</v>
      </c>
      <c r="Q730" s="21" t="s">
        <v>3608</v>
      </c>
      <c r="R730" s="46">
        <v>500</v>
      </c>
      <c r="S730" s="23"/>
      <c r="T730" s="37"/>
      <c r="U730" s="36"/>
      <c r="V730" s="36"/>
      <c r="W730" s="36"/>
    </row>
    <row r="731" spans="13:23" ht="37.5" hidden="1" x14ac:dyDescent="0.3">
      <c r="M731" s="73" t="s">
        <v>4726</v>
      </c>
      <c r="N731" s="21" t="s">
        <v>3609</v>
      </c>
      <c r="O731" s="112">
        <v>1</v>
      </c>
      <c r="P731" s="21" t="s">
        <v>3610</v>
      </c>
      <c r="Q731" s="21" t="s">
        <v>2048</v>
      </c>
      <c r="R731" s="46">
        <v>500</v>
      </c>
      <c r="S731" s="23"/>
      <c r="T731" s="37"/>
      <c r="U731" s="36"/>
      <c r="V731" s="36"/>
      <c r="W731" s="36"/>
    </row>
    <row r="732" spans="13:23" hidden="1" x14ac:dyDescent="0.3">
      <c r="M732" s="73" t="s">
        <v>4743</v>
      </c>
      <c r="N732" s="21" t="s">
        <v>3611</v>
      </c>
      <c r="O732" s="112">
        <v>1</v>
      </c>
      <c r="P732" s="523" t="s">
        <v>3612</v>
      </c>
      <c r="Q732" s="523"/>
      <c r="R732" s="46">
        <v>500</v>
      </c>
      <c r="S732" s="23"/>
      <c r="T732" s="37"/>
      <c r="U732" s="36"/>
      <c r="V732" s="36"/>
      <c r="W732" s="36"/>
    </row>
    <row r="733" spans="13:23" ht="37.5" hidden="1" x14ac:dyDescent="0.3">
      <c r="M733" s="73" t="s">
        <v>4744</v>
      </c>
      <c r="N733" s="21" t="s">
        <v>3713</v>
      </c>
      <c r="O733" s="112">
        <v>1</v>
      </c>
      <c r="P733" s="21" t="s">
        <v>3613</v>
      </c>
      <c r="Q733" s="21" t="s">
        <v>3614</v>
      </c>
      <c r="R733" s="46">
        <v>650</v>
      </c>
      <c r="S733" s="23"/>
      <c r="T733" s="37"/>
      <c r="U733" s="36"/>
      <c r="V733" s="36"/>
      <c r="W733" s="36"/>
    </row>
    <row r="734" spans="13:23" ht="37.5" hidden="1" x14ac:dyDescent="0.3">
      <c r="M734" s="73" t="s">
        <v>4745</v>
      </c>
      <c r="N734" s="21" t="s">
        <v>3615</v>
      </c>
      <c r="O734" s="112">
        <v>1</v>
      </c>
      <c r="P734" s="21" t="s">
        <v>3613</v>
      </c>
      <c r="Q734" s="21" t="s">
        <v>3616</v>
      </c>
      <c r="R734" s="46">
        <v>450</v>
      </c>
      <c r="S734" s="23"/>
      <c r="T734" s="37"/>
      <c r="U734" s="36"/>
      <c r="V734" s="36"/>
      <c r="W734" s="36"/>
    </row>
    <row r="735" spans="13:23" ht="37.5" hidden="1" x14ac:dyDescent="0.3">
      <c r="M735" s="73" t="s">
        <v>4746</v>
      </c>
      <c r="N735" s="21" t="s">
        <v>3617</v>
      </c>
      <c r="O735" s="112">
        <v>1</v>
      </c>
      <c r="P735" s="21" t="s">
        <v>3613</v>
      </c>
      <c r="Q735" s="21" t="s">
        <v>3618</v>
      </c>
      <c r="R735" s="46">
        <v>450</v>
      </c>
      <c r="S735" s="23"/>
      <c r="T735" s="37"/>
      <c r="U735" s="36"/>
      <c r="V735" s="36"/>
      <c r="W735" s="36"/>
    </row>
    <row r="736" spans="13:23" ht="37.5" hidden="1" x14ac:dyDescent="0.3">
      <c r="M736" s="73" t="s">
        <v>4747</v>
      </c>
      <c r="N736" s="21" t="s">
        <v>3619</v>
      </c>
      <c r="O736" s="112">
        <v>1</v>
      </c>
      <c r="P736" s="21" t="s">
        <v>3620</v>
      </c>
      <c r="Q736" s="21" t="s">
        <v>3621</v>
      </c>
      <c r="R736" s="46">
        <v>450</v>
      </c>
      <c r="S736" s="23"/>
      <c r="T736" s="37"/>
      <c r="U736" s="36"/>
      <c r="V736" s="36"/>
      <c r="W736" s="36"/>
    </row>
    <row r="737" spans="13:23" ht="37.5" hidden="1" x14ac:dyDescent="0.3">
      <c r="M737" s="73" t="s">
        <v>4748</v>
      </c>
      <c r="N737" s="21" t="s">
        <v>3672</v>
      </c>
      <c r="O737" s="112">
        <v>1</v>
      </c>
      <c r="P737" s="21" t="s">
        <v>3673</v>
      </c>
      <c r="Q737" s="21" t="s">
        <v>3674</v>
      </c>
      <c r="R737" s="46">
        <v>450</v>
      </c>
      <c r="S737" s="23"/>
      <c r="T737" s="37"/>
      <c r="U737" s="36"/>
      <c r="V737" s="36"/>
      <c r="W737" s="36"/>
    </row>
    <row r="738" spans="13:23" ht="56.25" hidden="1" x14ac:dyDescent="0.3">
      <c r="M738" s="73" t="s">
        <v>4749</v>
      </c>
      <c r="N738" s="21" t="s">
        <v>3622</v>
      </c>
      <c r="O738" s="112">
        <v>1</v>
      </c>
      <c r="P738" s="21" t="s">
        <v>3623</v>
      </c>
      <c r="Q738" s="21" t="s">
        <v>3624</v>
      </c>
      <c r="R738" s="46">
        <v>2800</v>
      </c>
      <c r="S738" s="23"/>
      <c r="T738" s="37"/>
      <c r="U738" s="36"/>
      <c r="V738" s="36"/>
      <c r="W738" s="36"/>
    </row>
    <row r="739" spans="13:23" ht="37.5" hidden="1" x14ac:dyDescent="0.3">
      <c r="M739" s="503" t="s">
        <v>4750</v>
      </c>
      <c r="N739" s="524" t="s">
        <v>3625</v>
      </c>
      <c r="O739" s="112">
        <v>1</v>
      </c>
      <c r="P739" s="21" t="s">
        <v>3626</v>
      </c>
      <c r="Q739" s="21" t="s">
        <v>3624</v>
      </c>
      <c r="R739" s="46">
        <v>500</v>
      </c>
      <c r="S739" s="23"/>
      <c r="T739" s="37"/>
      <c r="U739" s="36"/>
      <c r="V739" s="36"/>
      <c r="W739" s="36"/>
    </row>
    <row r="740" spans="13:23" ht="37.5" hidden="1" x14ac:dyDescent="0.3">
      <c r="M740" s="503"/>
      <c r="N740" s="524"/>
      <c r="O740" s="112">
        <v>1</v>
      </c>
      <c r="P740" s="21" t="s">
        <v>3626</v>
      </c>
      <c r="Q740" s="21" t="s">
        <v>3627</v>
      </c>
      <c r="R740" s="46">
        <v>500</v>
      </c>
      <c r="S740" s="23"/>
      <c r="T740" s="37"/>
      <c r="U740" s="36"/>
      <c r="V740" s="36"/>
      <c r="W740" s="36"/>
    </row>
    <row r="741" spans="13:23" hidden="1" x14ac:dyDescent="0.3">
      <c r="M741" s="73" t="s">
        <v>4751</v>
      </c>
      <c r="N741" s="21" t="s">
        <v>3628</v>
      </c>
      <c r="O741" s="112">
        <v>1</v>
      </c>
      <c r="P741" s="523" t="s">
        <v>3612</v>
      </c>
      <c r="Q741" s="523"/>
      <c r="R741" s="46">
        <v>450</v>
      </c>
      <c r="S741" s="23"/>
      <c r="T741" s="37"/>
      <c r="U741" s="36"/>
      <c r="V741" s="36"/>
      <c r="W741" s="36"/>
    </row>
    <row r="742" spans="13:23" ht="37.5" hidden="1" x14ac:dyDescent="0.3">
      <c r="M742" s="73" t="s">
        <v>4727</v>
      </c>
      <c r="N742" s="21" t="s">
        <v>3705</v>
      </c>
      <c r="O742" s="112">
        <v>1</v>
      </c>
      <c r="P742" s="21" t="s">
        <v>3629</v>
      </c>
      <c r="Q742" s="21" t="s">
        <v>3630</v>
      </c>
      <c r="R742" s="46">
        <v>750</v>
      </c>
      <c r="S742" s="23"/>
      <c r="T742" s="37"/>
      <c r="U742" s="36"/>
      <c r="V742" s="36"/>
      <c r="W742" s="36"/>
    </row>
    <row r="743" spans="13:23" ht="37.5" hidden="1" x14ac:dyDescent="0.3">
      <c r="M743" s="73" t="s">
        <v>4752</v>
      </c>
      <c r="N743" s="21" t="s">
        <v>3631</v>
      </c>
      <c r="O743" s="112">
        <v>1</v>
      </c>
      <c r="P743" s="21" t="s">
        <v>3632</v>
      </c>
      <c r="Q743" s="21" t="s">
        <v>3633</v>
      </c>
      <c r="R743" s="46">
        <v>600</v>
      </c>
      <c r="S743" s="23"/>
      <c r="T743" s="37"/>
      <c r="U743" s="36"/>
      <c r="V743" s="36"/>
      <c r="W743" s="36"/>
    </row>
    <row r="744" spans="13:23" ht="37.5" hidden="1" x14ac:dyDescent="0.3">
      <c r="M744" s="73" t="s">
        <v>4753</v>
      </c>
      <c r="N744" s="21" t="s">
        <v>3634</v>
      </c>
      <c r="O744" s="112">
        <v>1</v>
      </c>
      <c r="P744" s="21" t="s">
        <v>3635</v>
      </c>
      <c r="Q744" s="21" t="s">
        <v>3582</v>
      </c>
      <c r="R744" s="46">
        <v>500</v>
      </c>
      <c r="S744" s="23"/>
      <c r="T744" s="37"/>
      <c r="U744" s="36"/>
      <c r="V744" s="36"/>
      <c r="W744" s="36"/>
    </row>
    <row r="745" spans="13:23" ht="37.5" hidden="1" x14ac:dyDescent="0.3">
      <c r="M745" s="73" t="s">
        <v>4754</v>
      </c>
      <c r="N745" s="21" t="s">
        <v>3636</v>
      </c>
      <c r="O745" s="112">
        <v>1</v>
      </c>
      <c r="P745" s="21" t="s">
        <v>1794</v>
      </c>
      <c r="Q745" s="21" t="s">
        <v>3637</v>
      </c>
      <c r="R745" s="46">
        <v>450</v>
      </c>
      <c r="S745" s="23"/>
      <c r="T745" s="37"/>
      <c r="U745" s="36"/>
      <c r="V745" s="36"/>
      <c r="W745" s="36"/>
    </row>
    <row r="746" spans="13:23" ht="37.5" hidden="1" x14ac:dyDescent="0.3">
      <c r="M746" s="73" t="s">
        <v>4755</v>
      </c>
      <c r="N746" s="21" t="s">
        <v>3638</v>
      </c>
      <c r="O746" s="112">
        <v>1</v>
      </c>
      <c r="P746" s="21" t="s">
        <v>3639</v>
      </c>
      <c r="Q746" s="21" t="s">
        <v>3640</v>
      </c>
      <c r="R746" s="46">
        <v>1300</v>
      </c>
      <c r="S746" s="23"/>
      <c r="T746" s="37"/>
      <c r="U746" s="36"/>
      <c r="V746" s="36"/>
      <c r="W746" s="36"/>
    </row>
    <row r="747" spans="13:23" ht="37.5" hidden="1" x14ac:dyDescent="0.3">
      <c r="M747" s="73" t="s">
        <v>4756</v>
      </c>
      <c r="N747" s="21" t="s">
        <v>3641</v>
      </c>
      <c r="O747" s="112">
        <v>1</v>
      </c>
      <c r="P747" s="21" t="s">
        <v>3642</v>
      </c>
      <c r="Q747" s="21" t="s">
        <v>3643</v>
      </c>
      <c r="R747" s="46">
        <v>1300</v>
      </c>
      <c r="S747" s="23"/>
      <c r="T747" s="37"/>
      <c r="U747" s="36"/>
      <c r="V747" s="36"/>
      <c r="W747" s="36"/>
    </row>
    <row r="748" spans="13:23" ht="37.5" hidden="1" x14ac:dyDescent="0.3">
      <c r="M748" s="73" t="s">
        <v>4757</v>
      </c>
      <c r="N748" s="21" t="s">
        <v>3644</v>
      </c>
      <c r="O748" s="112">
        <v>1</v>
      </c>
      <c r="P748" s="21" t="s">
        <v>3645</v>
      </c>
      <c r="Q748" s="21" t="s">
        <v>3646</v>
      </c>
      <c r="R748" s="46">
        <v>1500</v>
      </c>
      <c r="S748" s="23"/>
      <c r="T748" s="37"/>
      <c r="U748" s="36"/>
      <c r="V748" s="36"/>
      <c r="W748" s="36"/>
    </row>
    <row r="749" spans="13:23" ht="37.5" hidden="1" x14ac:dyDescent="0.3">
      <c r="M749" s="503" t="s">
        <v>4758</v>
      </c>
      <c r="N749" s="524" t="s">
        <v>3647</v>
      </c>
      <c r="O749" s="112">
        <v>1</v>
      </c>
      <c r="P749" s="21" t="s">
        <v>3648</v>
      </c>
      <c r="Q749" s="21" t="s">
        <v>3649</v>
      </c>
      <c r="R749" s="46">
        <v>950</v>
      </c>
      <c r="S749" s="23"/>
      <c r="T749" s="37"/>
      <c r="U749" s="36"/>
      <c r="V749" s="36"/>
      <c r="W749" s="36"/>
    </row>
    <row r="750" spans="13:23" ht="37.5" hidden="1" x14ac:dyDescent="0.3">
      <c r="M750" s="503"/>
      <c r="N750" s="524"/>
      <c r="O750" s="112">
        <v>1</v>
      </c>
      <c r="P750" s="21" t="s">
        <v>3650</v>
      </c>
      <c r="Q750" s="21" t="s">
        <v>3651</v>
      </c>
      <c r="R750" s="46">
        <v>950</v>
      </c>
      <c r="S750" s="23"/>
      <c r="T750" s="37"/>
      <c r="U750" s="36"/>
      <c r="V750" s="36"/>
      <c r="W750" s="36"/>
    </row>
    <row r="751" spans="13:23" ht="37.5" hidden="1" x14ac:dyDescent="0.3">
      <c r="M751" s="503"/>
      <c r="N751" s="524"/>
      <c r="O751" s="112">
        <v>1</v>
      </c>
      <c r="P751" s="21" t="s">
        <v>3652</v>
      </c>
      <c r="Q751" s="21" t="s">
        <v>3653</v>
      </c>
      <c r="R751" s="46">
        <v>950</v>
      </c>
      <c r="S751" s="23"/>
      <c r="T751" s="37"/>
      <c r="U751" s="36"/>
      <c r="V751" s="36"/>
      <c r="W751" s="36"/>
    </row>
    <row r="752" spans="13:23" ht="37.5" hidden="1" x14ac:dyDescent="0.3">
      <c r="M752" s="503" t="s">
        <v>4759</v>
      </c>
      <c r="N752" s="524" t="s">
        <v>3654</v>
      </c>
      <c r="O752" s="112">
        <v>1</v>
      </c>
      <c r="P752" s="21" t="s">
        <v>3655</v>
      </c>
      <c r="Q752" s="21" t="s">
        <v>3656</v>
      </c>
      <c r="R752" s="46">
        <v>950</v>
      </c>
      <c r="S752" s="23"/>
      <c r="T752" s="37"/>
      <c r="U752" s="36"/>
      <c r="V752" s="36"/>
      <c r="W752" s="36"/>
    </row>
    <row r="753" spans="13:23" ht="37.5" hidden="1" x14ac:dyDescent="0.3">
      <c r="M753" s="503"/>
      <c r="N753" s="524"/>
      <c r="O753" s="112">
        <v>1</v>
      </c>
      <c r="P753" s="21" t="s">
        <v>3657</v>
      </c>
      <c r="Q753" s="21" t="s">
        <v>3658</v>
      </c>
      <c r="R753" s="46">
        <v>950</v>
      </c>
      <c r="S753" s="23"/>
      <c r="T753" s="37"/>
      <c r="U753" s="36"/>
      <c r="V753" s="36"/>
      <c r="W753" s="36"/>
    </row>
    <row r="754" spans="13:23" ht="37.5" hidden="1" x14ac:dyDescent="0.3">
      <c r="M754" s="503"/>
      <c r="N754" s="524"/>
      <c r="O754" s="112">
        <v>1</v>
      </c>
      <c r="P754" s="21" t="s">
        <v>3659</v>
      </c>
      <c r="Q754" s="21" t="s">
        <v>3660</v>
      </c>
      <c r="R754" s="46">
        <v>950</v>
      </c>
      <c r="S754" s="23"/>
      <c r="T754" s="37"/>
      <c r="U754" s="36"/>
      <c r="V754" s="36"/>
      <c r="W754" s="36"/>
    </row>
    <row r="755" spans="13:23" ht="37.5" hidden="1" x14ac:dyDescent="0.3">
      <c r="M755" s="73" t="s">
        <v>4760</v>
      </c>
      <c r="N755" s="21" t="s">
        <v>3661</v>
      </c>
      <c r="O755" s="112">
        <v>1</v>
      </c>
      <c r="P755" s="21" t="s">
        <v>3610</v>
      </c>
      <c r="Q755" s="21" t="s">
        <v>3662</v>
      </c>
      <c r="R755" s="46">
        <v>450</v>
      </c>
      <c r="S755" s="23"/>
      <c r="T755" s="37"/>
      <c r="U755" s="36"/>
      <c r="V755" s="36"/>
      <c r="W755" s="36"/>
    </row>
    <row r="756" spans="13:23" ht="37.5" hidden="1" x14ac:dyDescent="0.3">
      <c r="M756" s="73" t="s">
        <v>4728</v>
      </c>
      <c r="N756" s="21" t="s">
        <v>3706</v>
      </c>
      <c r="O756" s="112">
        <v>1</v>
      </c>
      <c r="P756" s="21" t="s">
        <v>3610</v>
      </c>
      <c r="Q756" s="21" t="s">
        <v>3663</v>
      </c>
      <c r="R756" s="46">
        <v>450</v>
      </c>
      <c r="S756" s="23"/>
      <c r="T756" s="37"/>
      <c r="U756" s="36"/>
      <c r="V756" s="36"/>
      <c r="W756" s="36"/>
    </row>
    <row r="757" spans="13:23" ht="37.5" hidden="1" x14ac:dyDescent="0.3">
      <c r="M757" s="73" t="s">
        <v>4761</v>
      </c>
      <c r="N757" s="21" t="s">
        <v>3707</v>
      </c>
      <c r="O757" s="112">
        <v>1</v>
      </c>
      <c r="P757" s="21" t="s">
        <v>3664</v>
      </c>
      <c r="Q757" s="21" t="s">
        <v>3665</v>
      </c>
      <c r="R757" s="46">
        <v>450</v>
      </c>
      <c r="S757" s="23"/>
      <c r="T757" s="37"/>
      <c r="U757" s="36"/>
      <c r="V757" s="36"/>
      <c r="W757" s="36"/>
    </row>
    <row r="758" spans="13:23" hidden="1" x14ac:dyDescent="0.3">
      <c r="M758" s="73" t="s">
        <v>4762</v>
      </c>
      <c r="N758" s="21" t="s">
        <v>3666</v>
      </c>
      <c r="O758" s="112">
        <v>1</v>
      </c>
      <c r="P758" s="21" t="s">
        <v>3667</v>
      </c>
      <c r="Q758" s="21" t="s">
        <v>3668</v>
      </c>
      <c r="R758" s="46">
        <v>450</v>
      </c>
      <c r="S758" s="23"/>
      <c r="T758" s="37"/>
      <c r="U758" s="36"/>
      <c r="V758" s="36"/>
      <c r="W758" s="36"/>
    </row>
    <row r="759" spans="13:23" hidden="1" x14ac:dyDescent="0.3">
      <c r="M759" s="73" t="s">
        <v>4763</v>
      </c>
      <c r="N759" s="21" t="s">
        <v>3669</v>
      </c>
      <c r="O759" s="112">
        <v>1</v>
      </c>
      <c r="P759" s="523" t="s">
        <v>3612</v>
      </c>
      <c r="Q759" s="523"/>
      <c r="R759" s="46">
        <v>450</v>
      </c>
      <c r="S759" s="23"/>
      <c r="T759" s="37"/>
      <c r="U759" s="36"/>
      <c r="V759" s="36"/>
      <c r="W759" s="36"/>
    </row>
    <row r="760" spans="13:23" ht="56.25" hidden="1" x14ac:dyDescent="0.3">
      <c r="M760" s="73" t="s">
        <v>4764</v>
      </c>
      <c r="N760" s="21" t="s">
        <v>3670</v>
      </c>
      <c r="O760" s="112">
        <v>1</v>
      </c>
      <c r="P760" s="21" t="s">
        <v>3671</v>
      </c>
      <c r="Q760" s="21" t="s">
        <v>3596</v>
      </c>
      <c r="R760" s="46">
        <v>450</v>
      </c>
      <c r="S760" s="23"/>
      <c r="T760" s="37"/>
      <c r="U760" s="36"/>
      <c r="V760" s="36"/>
      <c r="W760" s="36"/>
    </row>
    <row r="761" spans="13:23" hidden="1" x14ac:dyDescent="0.3">
      <c r="M761" s="73" t="s">
        <v>4765</v>
      </c>
      <c r="N761" s="21" t="s">
        <v>3675</v>
      </c>
      <c r="O761" s="112">
        <v>1</v>
      </c>
      <c r="P761" s="21" t="s">
        <v>3676</v>
      </c>
      <c r="Q761" s="21" t="s">
        <v>3677</v>
      </c>
      <c r="R761" s="46">
        <v>450</v>
      </c>
      <c r="S761" s="23"/>
      <c r="T761" s="37"/>
      <c r="U761" s="36"/>
      <c r="V761" s="36"/>
      <c r="W761" s="36"/>
    </row>
    <row r="762" spans="13:23" ht="37.5" hidden="1" x14ac:dyDescent="0.3">
      <c r="M762" s="73" t="s">
        <v>4766</v>
      </c>
      <c r="N762" s="21" t="s">
        <v>3678</v>
      </c>
      <c r="O762" s="23">
        <v>1</v>
      </c>
      <c r="P762" s="523" t="s">
        <v>201</v>
      </c>
      <c r="Q762" s="523"/>
      <c r="R762" s="45">
        <v>350</v>
      </c>
      <c r="S762" s="23"/>
      <c r="T762" s="37"/>
      <c r="U762" s="36"/>
      <c r="V762" s="36"/>
      <c r="W762" s="36"/>
    </row>
    <row r="763" spans="13:23" ht="37.5" hidden="1" x14ac:dyDescent="0.3">
      <c r="M763" s="73" t="s">
        <v>4767</v>
      </c>
      <c r="N763" s="21" t="s">
        <v>3679</v>
      </c>
      <c r="O763" s="23">
        <v>1</v>
      </c>
      <c r="P763" s="21" t="s">
        <v>3680</v>
      </c>
      <c r="Q763" s="21" t="s">
        <v>3681</v>
      </c>
      <c r="R763" s="45">
        <v>350</v>
      </c>
      <c r="S763" s="23"/>
      <c r="T763" s="37"/>
      <c r="U763" s="36"/>
      <c r="V763" s="36"/>
      <c r="W763" s="36"/>
    </row>
    <row r="764" spans="13:23" ht="37.5" hidden="1" x14ac:dyDescent="0.3">
      <c r="M764" s="503" t="s">
        <v>4768</v>
      </c>
      <c r="N764" s="524" t="s">
        <v>3682</v>
      </c>
      <c r="O764" s="23">
        <v>1</v>
      </c>
      <c r="P764" s="21" t="s">
        <v>3683</v>
      </c>
      <c r="Q764" s="21" t="s">
        <v>3684</v>
      </c>
      <c r="R764" s="45">
        <v>1500</v>
      </c>
      <c r="S764" s="23"/>
      <c r="T764" s="37"/>
      <c r="U764" s="36"/>
      <c r="V764" s="36"/>
      <c r="W764" s="36"/>
    </row>
    <row r="765" spans="13:23" ht="37.5" hidden="1" x14ac:dyDescent="0.3">
      <c r="M765" s="503"/>
      <c r="N765" s="524"/>
      <c r="O765" s="23">
        <v>1</v>
      </c>
      <c r="P765" s="21" t="s">
        <v>3684</v>
      </c>
      <c r="Q765" s="21" t="s">
        <v>3685</v>
      </c>
      <c r="R765" s="45">
        <v>1500</v>
      </c>
      <c r="S765" s="23"/>
      <c r="T765" s="37"/>
      <c r="U765" s="36"/>
      <c r="V765" s="36"/>
      <c r="W765" s="36"/>
    </row>
    <row r="766" spans="13:23" hidden="1" x14ac:dyDescent="0.3">
      <c r="M766" s="73" t="s">
        <v>4769</v>
      </c>
      <c r="N766" s="21" t="s">
        <v>3686</v>
      </c>
      <c r="O766" s="23">
        <v>1</v>
      </c>
      <c r="P766" s="523" t="s">
        <v>205</v>
      </c>
      <c r="Q766" s="523"/>
      <c r="R766" s="45">
        <v>500</v>
      </c>
      <c r="S766" s="23"/>
      <c r="T766" s="37"/>
      <c r="U766" s="36"/>
      <c r="V766" s="36"/>
      <c r="W766" s="36"/>
    </row>
    <row r="767" spans="13:23" ht="37.5" hidden="1" x14ac:dyDescent="0.3">
      <c r="M767" s="73" t="s">
        <v>4729</v>
      </c>
      <c r="N767" s="21" t="s">
        <v>3687</v>
      </c>
      <c r="O767" s="23">
        <v>1</v>
      </c>
      <c r="P767" s="523" t="s">
        <v>205</v>
      </c>
      <c r="Q767" s="523"/>
      <c r="R767" s="45">
        <v>1500</v>
      </c>
      <c r="S767" s="23"/>
      <c r="T767" s="37"/>
      <c r="U767" s="36"/>
      <c r="V767" s="36"/>
      <c r="W767" s="36"/>
    </row>
    <row r="768" spans="13:23" ht="56.25" hidden="1" x14ac:dyDescent="0.3">
      <c r="M768" s="73" t="s">
        <v>4770</v>
      </c>
      <c r="N768" s="21" t="s">
        <v>3701</v>
      </c>
      <c r="O768" s="23">
        <v>1</v>
      </c>
      <c r="P768" s="21" t="s">
        <v>3688</v>
      </c>
      <c r="Q768" s="21" t="s">
        <v>3667</v>
      </c>
      <c r="R768" s="45">
        <v>450</v>
      </c>
      <c r="S768" s="23"/>
      <c r="T768" s="37"/>
      <c r="U768" s="36"/>
      <c r="V768" s="36"/>
      <c r="W768" s="36"/>
    </row>
    <row r="769" spans="13:23" hidden="1" x14ac:dyDescent="0.3">
      <c r="M769" s="73" t="s">
        <v>4771</v>
      </c>
      <c r="N769" s="21" t="s">
        <v>3576</v>
      </c>
      <c r="O769" s="112">
        <v>1</v>
      </c>
      <c r="P769" s="523" t="s">
        <v>1206</v>
      </c>
      <c r="Q769" s="523"/>
      <c r="R769" s="46">
        <v>2700</v>
      </c>
      <c r="S769" s="23"/>
      <c r="T769" s="37"/>
      <c r="U769" s="36"/>
      <c r="V769" s="36"/>
      <c r="W769" s="36"/>
    </row>
    <row r="770" spans="13:23" hidden="1" x14ac:dyDescent="0.3">
      <c r="M770" s="73" t="s">
        <v>4772</v>
      </c>
      <c r="N770" s="21" t="s">
        <v>3577</v>
      </c>
      <c r="O770" s="112">
        <v>1</v>
      </c>
      <c r="P770" s="523" t="s">
        <v>1206</v>
      </c>
      <c r="Q770" s="523"/>
      <c r="R770" s="46">
        <v>1500</v>
      </c>
      <c r="S770" s="23"/>
      <c r="T770" s="37"/>
      <c r="U770" s="36"/>
      <c r="V770" s="36"/>
      <c r="W770" s="36"/>
    </row>
    <row r="771" spans="13:23" ht="37.5" hidden="1" x14ac:dyDescent="0.3">
      <c r="M771" s="503" t="s">
        <v>4773</v>
      </c>
      <c r="N771" s="524" t="s">
        <v>3578</v>
      </c>
      <c r="O771" s="112">
        <v>1</v>
      </c>
      <c r="P771" s="21" t="s">
        <v>3579</v>
      </c>
      <c r="Q771" s="21" t="s">
        <v>3580</v>
      </c>
      <c r="R771" s="46">
        <v>1500</v>
      </c>
      <c r="S771" s="23"/>
      <c r="T771" s="37"/>
      <c r="U771" s="36"/>
      <c r="V771" s="36"/>
      <c r="W771" s="36"/>
    </row>
    <row r="772" spans="13:23" ht="37.5" hidden="1" x14ac:dyDescent="0.3">
      <c r="M772" s="503"/>
      <c r="N772" s="524"/>
      <c r="O772" s="112">
        <v>2</v>
      </c>
      <c r="P772" s="21" t="s">
        <v>3581</v>
      </c>
      <c r="Q772" s="21" t="s">
        <v>3582</v>
      </c>
      <c r="R772" s="46">
        <v>840</v>
      </c>
      <c r="S772" s="23"/>
      <c r="T772" s="37"/>
      <c r="U772" s="36"/>
      <c r="V772" s="36"/>
      <c r="W772" s="36"/>
    </row>
    <row r="773" spans="13:23" hidden="1" x14ac:dyDescent="0.3">
      <c r="M773" s="73" t="s">
        <v>4774</v>
      </c>
      <c r="N773" s="21" t="s">
        <v>3583</v>
      </c>
      <c r="O773" s="112">
        <v>1</v>
      </c>
      <c r="P773" s="523" t="s">
        <v>1206</v>
      </c>
      <c r="Q773" s="523"/>
      <c r="R773" s="46">
        <v>2700</v>
      </c>
      <c r="S773" s="23"/>
      <c r="T773" s="37"/>
      <c r="U773" s="36"/>
      <c r="V773" s="36"/>
      <c r="W773" s="36"/>
    </row>
    <row r="774" spans="13:23" hidden="1" x14ac:dyDescent="0.3">
      <c r="M774" s="503" t="s">
        <v>4775</v>
      </c>
      <c r="N774" s="524" t="s">
        <v>3702</v>
      </c>
      <c r="O774" s="112">
        <v>1</v>
      </c>
      <c r="P774" s="523" t="s">
        <v>3586</v>
      </c>
      <c r="Q774" s="523"/>
      <c r="R774" s="46">
        <v>3800</v>
      </c>
      <c r="S774" s="23"/>
      <c r="T774" s="37"/>
      <c r="U774" s="36"/>
      <c r="V774" s="36"/>
      <c r="W774" s="36"/>
    </row>
    <row r="775" spans="13:23" hidden="1" x14ac:dyDescent="0.3">
      <c r="M775" s="503"/>
      <c r="N775" s="524"/>
      <c r="O775" s="112">
        <v>2</v>
      </c>
      <c r="P775" s="523" t="s">
        <v>3587</v>
      </c>
      <c r="Q775" s="523"/>
      <c r="R775" s="46">
        <v>3500</v>
      </c>
      <c r="S775" s="23"/>
      <c r="T775" s="37"/>
      <c r="U775" s="36"/>
      <c r="V775" s="36"/>
      <c r="W775" s="36"/>
    </row>
    <row r="776" spans="13:23" hidden="1" x14ac:dyDescent="0.3">
      <c r="M776" s="503"/>
      <c r="N776" s="524"/>
      <c r="O776" s="112">
        <v>3</v>
      </c>
      <c r="P776" s="523" t="s">
        <v>3588</v>
      </c>
      <c r="Q776" s="523"/>
      <c r="R776" s="46">
        <v>3000</v>
      </c>
      <c r="S776" s="23"/>
      <c r="T776" s="37"/>
      <c r="U776" s="36"/>
      <c r="V776" s="36"/>
      <c r="W776" s="36"/>
    </row>
    <row r="777" spans="13:23" hidden="1" x14ac:dyDescent="0.3">
      <c r="M777" s="73" t="s">
        <v>4776</v>
      </c>
      <c r="N777" s="21" t="s">
        <v>3602</v>
      </c>
      <c r="O777" s="112">
        <v>1</v>
      </c>
      <c r="P777" s="523" t="s">
        <v>3603</v>
      </c>
      <c r="Q777" s="523"/>
      <c r="R777" s="46">
        <v>1300</v>
      </c>
      <c r="S777" s="23"/>
      <c r="T777" s="37"/>
      <c r="U777" s="36"/>
      <c r="V777" s="36"/>
      <c r="W777" s="36"/>
    </row>
    <row r="778" spans="13:23" ht="37.5" hidden="1" x14ac:dyDescent="0.3">
      <c r="M778" s="73" t="s">
        <v>4777</v>
      </c>
      <c r="N778" s="21" t="s">
        <v>3689</v>
      </c>
      <c r="O778" s="23">
        <v>1</v>
      </c>
      <c r="P778" s="21" t="s">
        <v>3690</v>
      </c>
      <c r="Q778" s="21" t="s">
        <v>3691</v>
      </c>
      <c r="R778" s="45">
        <v>1200</v>
      </c>
      <c r="S778" s="15" t="s">
        <v>122</v>
      </c>
      <c r="T778" s="88"/>
      <c r="U778" s="36"/>
      <c r="V778" s="36"/>
      <c r="W778" s="36"/>
    </row>
    <row r="779" spans="13:23" hidden="1" x14ac:dyDescent="0.3">
      <c r="M779" s="73" t="s">
        <v>4778</v>
      </c>
      <c r="N779" s="21" t="s">
        <v>3692</v>
      </c>
      <c r="O779" s="23">
        <v>1</v>
      </c>
      <c r="P779" s="21" t="s">
        <v>1854</v>
      </c>
      <c r="Q779" s="21" t="s">
        <v>3693</v>
      </c>
      <c r="R779" s="45">
        <v>620</v>
      </c>
      <c r="S779" s="23"/>
      <c r="T779" s="37"/>
      <c r="U779" s="36"/>
      <c r="V779" s="36"/>
      <c r="W779" s="36"/>
    </row>
    <row r="780" spans="13:23" ht="37.5" hidden="1" x14ac:dyDescent="0.3">
      <c r="M780" s="73" t="s">
        <v>4730</v>
      </c>
      <c r="N780" s="21" t="s">
        <v>3694</v>
      </c>
      <c r="O780" s="23">
        <v>1</v>
      </c>
      <c r="P780" s="21" t="s">
        <v>3620</v>
      </c>
      <c r="Q780" s="21" t="s">
        <v>3691</v>
      </c>
      <c r="R780" s="45">
        <v>430</v>
      </c>
      <c r="S780" s="23"/>
      <c r="T780" s="37"/>
      <c r="U780" s="36"/>
      <c r="V780" s="36"/>
      <c r="W780" s="36"/>
    </row>
    <row r="781" spans="13:23" ht="37.5" hidden="1" x14ac:dyDescent="0.3">
      <c r="M781" s="73" t="s">
        <v>4779</v>
      </c>
      <c r="N781" s="21" t="s">
        <v>3695</v>
      </c>
      <c r="O781" s="23">
        <v>1</v>
      </c>
      <c r="P781" s="21" t="s">
        <v>3696</v>
      </c>
      <c r="Q781" s="21" t="s">
        <v>3697</v>
      </c>
      <c r="R781" s="45">
        <v>430</v>
      </c>
      <c r="S781" s="23"/>
      <c r="T781" s="37"/>
      <c r="U781" s="36"/>
      <c r="V781" s="36"/>
      <c r="W781" s="36"/>
    </row>
    <row r="782" spans="13:23" hidden="1" x14ac:dyDescent="0.3">
      <c r="M782" s="73" t="s">
        <v>4780</v>
      </c>
      <c r="N782" s="21" t="s">
        <v>3698</v>
      </c>
      <c r="O782" s="23">
        <v>1</v>
      </c>
      <c r="P782" s="523" t="s">
        <v>1206</v>
      </c>
      <c r="Q782" s="523"/>
      <c r="R782" s="45">
        <v>430</v>
      </c>
      <c r="S782" s="23"/>
      <c r="T782" s="37"/>
      <c r="U782" s="36"/>
      <c r="V782" s="36"/>
      <c r="W782" s="36"/>
    </row>
    <row r="783" spans="13:23" hidden="1" x14ac:dyDescent="0.3">
      <c r="M783" s="73" t="s">
        <v>4781</v>
      </c>
      <c r="N783" s="21" t="s">
        <v>3710</v>
      </c>
      <c r="O783" s="23">
        <v>1</v>
      </c>
      <c r="P783" s="523" t="s">
        <v>1206</v>
      </c>
      <c r="Q783" s="523"/>
      <c r="R783" s="45">
        <v>430</v>
      </c>
      <c r="S783" s="23"/>
      <c r="T783" s="37"/>
      <c r="U783" s="36"/>
      <c r="V783" s="36"/>
      <c r="W783" s="36"/>
    </row>
    <row r="784" spans="13:23" hidden="1" x14ac:dyDescent="0.3">
      <c r="M784" s="73" t="s">
        <v>4782</v>
      </c>
      <c r="N784" s="21" t="s">
        <v>3699</v>
      </c>
      <c r="O784" s="23">
        <v>1</v>
      </c>
      <c r="P784" s="523" t="s">
        <v>1206</v>
      </c>
      <c r="Q784" s="523"/>
      <c r="R784" s="45">
        <v>430</v>
      </c>
      <c r="S784" s="23"/>
      <c r="T784" s="37"/>
      <c r="U784" s="36"/>
      <c r="V784" s="36"/>
      <c r="W784" s="36"/>
    </row>
    <row r="785" spans="13:23" hidden="1" x14ac:dyDescent="0.2">
      <c r="M785" s="73" t="s">
        <v>4783</v>
      </c>
      <c r="N785" s="30" t="s">
        <v>3708</v>
      </c>
      <c r="O785" s="30"/>
      <c r="P785" s="21"/>
      <c r="Q785" s="21"/>
      <c r="R785" s="90"/>
      <c r="S785" s="51" t="s">
        <v>440</v>
      </c>
      <c r="T785" s="36"/>
      <c r="U785" s="36"/>
      <c r="V785" s="36"/>
      <c r="W785" s="36"/>
    </row>
    <row r="786" spans="13:23" ht="37.5" hidden="1" x14ac:dyDescent="0.2">
      <c r="M786" s="73" t="s">
        <v>4784</v>
      </c>
      <c r="N786" s="30" t="s">
        <v>658</v>
      </c>
      <c r="O786" s="30"/>
      <c r="P786" s="21" t="s">
        <v>3709</v>
      </c>
      <c r="Q786" s="21" t="s">
        <v>3712</v>
      </c>
      <c r="R786" s="90"/>
      <c r="S786" s="51" t="s">
        <v>440</v>
      </c>
      <c r="T786" s="36"/>
      <c r="U786" s="36"/>
      <c r="V786" s="36"/>
      <c r="W786" s="36"/>
    </row>
    <row r="787" spans="13:23" ht="56.25" hidden="1" x14ac:dyDescent="0.2">
      <c r="M787" s="73" t="s">
        <v>4785</v>
      </c>
      <c r="N787" s="30" t="s">
        <v>3711</v>
      </c>
      <c r="O787" s="30"/>
      <c r="P787" s="21"/>
      <c r="Q787" s="21"/>
      <c r="R787" s="90"/>
      <c r="S787" s="51" t="s">
        <v>440</v>
      </c>
      <c r="T787" s="36"/>
      <c r="U787" s="36"/>
      <c r="V787" s="36"/>
      <c r="W787" s="36"/>
    </row>
    <row r="788" spans="13:23" ht="37.5" hidden="1" x14ac:dyDescent="0.3">
      <c r="M788" s="73" t="s">
        <v>4786</v>
      </c>
      <c r="N788" s="21" t="s">
        <v>3715</v>
      </c>
      <c r="O788" s="112" t="s">
        <v>129</v>
      </c>
      <c r="P788" s="21" t="s">
        <v>3716</v>
      </c>
      <c r="Q788" s="21" t="s">
        <v>3717</v>
      </c>
      <c r="R788" s="46">
        <v>720</v>
      </c>
      <c r="S788" s="23" t="s">
        <v>3761</v>
      </c>
      <c r="T788" s="37"/>
      <c r="U788" s="36"/>
      <c r="V788" s="36"/>
      <c r="W788" s="36"/>
    </row>
    <row r="789" spans="13:23" ht="56.25" hidden="1" x14ac:dyDescent="0.3">
      <c r="M789" s="73" t="s">
        <v>4787</v>
      </c>
      <c r="N789" s="21" t="s">
        <v>3718</v>
      </c>
      <c r="O789" s="112" t="s">
        <v>90</v>
      </c>
      <c r="P789" s="21" t="s">
        <v>3717</v>
      </c>
      <c r="Q789" s="21" t="s">
        <v>3719</v>
      </c>
      <c r="R789" s="46">
        <v>450</v>
      </c>
      <c r="S789" s="23"/>
      <c r="T789" s="37"/>
      <c r="U789" s="36"/>
      <c r="V789" s="36"/>
      <c r="W789" s="36"/>
    </row>
    <row r="790" spans="13:23" ht="37.5" hidden="1" x14ac:dyDescent="0.3">
      <c r="M790" s="73" t="s">
        <v>4731</v>
      </c>
      <c r="N790" s="21" t="s">
        <v>3720</v>
      </c>
      <c r="O790" s="112" t="s">
        <v>90</v>
      </c>
      <c r="P790" s="21" t="s">
        <v>3716</v>
      </c>
      <c r="Q790" s="21" t="s">
        <v>3721</v>
      </c>
      <c r="R790" s="45">
        <v>300</v>
      </c>
      <c r="S790" s="23"/>
      <c r="T790" s="37"/>
      <c r="U790" s="36"/>
      <c r="V790" s="36"/>
      <c r="W790" s="36"/>
    </row>
    <row r="791" spans="13:23" ht="37.5" hidden="1" x14ac:dyDescent="0.3">
      <c r="M791" s="73" t="s">
        <v>4788</v>
      </c>
      <c r="N791" s="21" t="s">
        <v>3722</v>
      </c>
      <c r="O791" s="112" t="s">
        <v>90</v>
      </c>
      <c r="P791" s="21" t="s">
        <v>3723</v>
      </c>
      <c r="Q791" s="21" t="s">
        <v>3724</v>
      </c>
      <c r="R791" s="45">
        <v>300</v>
      </c>
      <c r="S791" s="23"/>
      <c r="T791" s="37"/>
      <c r="U791" s="36"/>
      <c r="V791" s="36"/>
      <c r="W791" s="36"/>
    </row>
    <row r="792" spans="13:23" ht="37.5" hidden="1" x14ac:dyDescent="0.3">
      <c r="M792" s="73" t="s">
        <v>4789</v>
      </c>
      <c r="N792" s="21" t="s">
        <v>3725</v>
      </c>
      <c r="O792" s="112" t="s">
        <v>90</v>
      </c>
      <c r="P792" s="21" t="s">
        <v>3726</v>
      </c>
      <c r="Q792" s="21" t="s">
        <v>3727</v>
      </c>
      <c r="R792" s="45">
        <v>300</v>
      </c>
      <c r="S792" s="23"/>
      <c r="T792" s="37"/>
      <c r="U792" s="36"/>
      <c r="V792" s="36"/>
      <c r="W792" s="36"/>
    </row>
    <row r="793" spans="13:23" ht="37.5" hidden="1" x14ac:dyDescent="0.3">
      <c r="M793" s="73" t="s">
        <v>4790</v>
      </c>
      <c r="N793" s="21" t="s">
        <v>3728</v>
      </c>
      <c r="O793" s="112" t="s">
        <v>90</v>
      </c>
      <c r="P793" s="21" t="s">
        <v>3729</v>
      </c>
      <c r="Q793" s="21" t="s">
        <v>3730</v>
      </c>
      <c r="R793" s="45">
        <v>300</v>
      </c>
      <c r="S793" s="23"/>
      <c r="T793" s="37"/>
      <c r="U793" s="36"/>
      <c r="V793" s="36"/>
      <c r="W793" s="36"/>
    </row>
    <row r="794" spans="13:23" ht="37.5" hidden="1" x14ac:dyDescent="0.3">
      <c r="M794" s="73" t="s">
        <v>4791</v>
      </c>
      <c r="N794" s="21" t="s">
        <v>3731</v>
      </c>
      <c r="O794" s="112" t="s">
        <v>90</v>
      </c>
      <c r="P794" s="21" t="s">
        <v>3732</v>
      </c>
      <c r="Q794" s="21" t="s">
        <v>3726</v>
      </c>
      <c r="R794" s="45">
        <v>300</v>
      </c>
      <c r="S794" s="23"/>
      <c r="T794" s="37"/>
      <c r="U794" s="36"/>
      <c r="V794" s="36"/>
      <c r="W794" s="36"/>
    </row>
    <row r="795" spans="13:23" ht="37.5" hidden="1" x14ac:dyDescent="0.3">
      <c r="M795" s="73" t="s">
        <v>4792</v>
      </c>
      <c r="N795" s="21" t="s">
        <v>3733</v>
      </c>
      <c r="O795" s="112" t="s">
        <v>90</v>
      </c>
      <c r="P795" s="21" t="s">
        <v>3734</v>
      </c>
      <c r="Q795" s="21" t="s">
        <v>3735</v>
      </c>
      <c r="R795" s="45">
        <v>300</v>
      </c>
      <c r="S795" s="23"/>
      <c r="T795" s="37"/>
      <c r="U795" s="36"/>
      <c r="V795" s="36"/>
      <c r="W795" s="36"/>
    </row>
    <row r="796" spans="13:23" ht="37.5" hidden="1" x14ac:dyDescent="0.3">
      <c r="M796" s="73" t="s">
        <v>4793</v>
      </c>
      <c r="N796" s="21" t="s">
        <v>3736</v>
      </c>
      <c r="O796" s="112" t="s">
        <v>90</v>
      </c>
      <c r="P796" s="21" t="s">
        <v>3737</v>
      </c>
      <c r="Q796" s="21" t="s">
        <v>3738</v>
      </c>
      <c r="R796" s="45">
        <v>350</v>
      </c>
      <c r="S796" s="23"/>
      <c r="T796" s="37"/>
      <c r="U796" s="36"/>
      <c r="V796" s="36"/>
      <c r="W796" s="36"/>
    </row>
    <row r="797" spans="13:23" ht="37.5" hidden="1" x14ac:dyDescent="0.3">
      <c r="M797" s="73" t="s">
        <v>4794</v>
      </c>
      <c r="N797" s="21" t="s">
        <v>3739</v>
      </c>
      <c r="O797" s="112" t="s">
        <v>90</v>
      </c>
      <c r="P797" s="21" t="s">
        <v>3740</v>
      </c>
      <c r="Q797" s="21" t="s">
        <v>3735</v>
      </c>
      <c r="R797" s="45">
        <v>300</v>
      </c>
      <c r="S797" s="23"/>
      <c r="T797" s="37"/>
      <c r="U797" s="36"/>
      <c r="V797" s="36"/>
      <c r="W797" s="36"/>
    </row>
    <row r="798" spans="13:23" ht="37.5" hidden="1" x14ac:dyDescent="0.3">
      <c r="M798" s="73" t="s">
        <v>4795</v>
      </c>
      <c r="N798" s="21" t="s">
        <v>3741</v>
      </c>
      <c r="O798" s="112" t="s">
        <v>90</v>
      </c>
      <c r="P798" s="21" t="s">
        <v>3742</v>
      </c>
      <c r="Q798" s="21" t="s">
        <v>3743</v>
      </c>
      <c r="R798" s="45">
        <v>400</v>
      </c>
      <c r="S798" s="23"/>
      <c r="T798" s="37"/>
      <c r="U798" s="36"/>
      <c r="V798" s="36"/>
      <c r="W798" s="36"/>
    </row>
    <row r="799" spans="13:23" ht="37.5" hidden="1" x14ac:dyDescent="0.3">
      <c r="M799" s="73" t="s">
        <v>4796</v>
      </c>
      <c r="N799" s="21" t="s">
        <v>3744</v>
      </c>
      <c r="O799" s="112" t="s">
        <v>90</v>
      </c>
      <c r="P799" s="21" t="s">
        <v>3734</v>
      </c>
      <c r="Q799" s="21" t="s">
        <v>3745</v>
      </c>
      <c r="R799" s="45">
        <v>300</v>
      </c>
      <c r="S799" s="23"/>
      <c r="T799" s="37"/>
      <c r="U799" s="36"/>
      <c r="V799" s="36"/>
      <c r="W799" s="36"/>
    </row>
    <row r="800" spans="13:23" ht="37.5" hidden="1" x14ac:dyDescent="0.3">
      <c r="M800" s="73" t="s">
        <v>4732</v>
      </c>
      <c r="N800" s="21" t="s">
        <v>3746</v>
      </c>
      <c r="O800" s="112" t="s">
        <v>90</v>
      </c>
      <c r="P800" s="21" t="s">
        <v>3747</v>
      </c>
      <c r="Q800" s="21" t="s">
        <v>3748</v>
      </c>
      <c r="R800" s="45">
        <v>300</v>
      </c>
      <c r="S800" s="23"/>
      <c r="T800" s="37"/>
      <c r="U800" s="36"/>
      <c r="V800" s="36"/>
      <c r="W800" s="36"/>
    </row>
    <row r="801" spans="13:23" ht="37.5" hidden="1" x14ac:dyDescent="0.3">
      <c r="M801" s="73" t="s">
        <v>4797</v>
      </c>
      <c r="N801" s="21" t="s">
        <v>3749</v>
      </c>
      <c r="O801" s="112" t="s">
        <v>90</v>
      </c>
      <c r="P801" s="21" t="s">
        <v>3750</v>
      </c>
      <c r="Q801" s="21" t="s">
        <v>3751</v>
      </c>
      <c r="R801" s="45">
        <v>300</v>
      </c>
      <c r="S801" s="23"/>
      <c r="T801" s="37"/>
      <c r="U801" s="36"/>
      <c r="V801" s="36"/>
      <c r="W801" s="36"/>
    </row>
    <row r="802" spans="13:23" ht="37.5" hidden="1" x14ac:dyDescent="0.3">
      <c r="M802" s="73" t="s">
        <v>4798</v>
      </c>
      <c r="N802" s="21" t="s">
        <v>3752</v>
      </c>
      <c r="O802" s="112" t="s">
        <v>90</v>
      </c>
      <c r="P802" s="21" t="s">
        <v>3753</v>
      </c>
      <c r="Q802" s="21" t="s">
        <v>3754</v>
      </c>
      <c r="R802" s="45">
        <v>300</v>
      </c>
      <c r="S802" s="23"/>
      <c r="T802" s="37"/>
      <c r="U802" s="36"/>
      <c r="V802" s="36"/>
      <c r="W802" s="36"/>
    </row>
    <row r="803" spans="13:23" ht="37.5" hidden="1" x14ac:dyDescent="0.3">
      <c r="M803" s="73" t="s">
        <v>4799</v>
      </c>
      <c r="N803" s="21" t="s">
        <v>3755</v>
      </c>
      <c r="O803" s="112" t="s">
        <v>90</v>
      </c>
      <c r="P803" s="21" t="s">
        <v>3756</v>
      </c>
      <c r="Q803" s="21" t="s">
        <v>3757</v>
      </c>
      <c r="R803" s="45">
        <v>350</v>
      </c>
      <c r="S803" s="23"/>
      <c r="T803" s="37"/>
      <c r="U803" s="36"/>
      <c r="V803" s="36"/>
      <c r="W803" s="36"/>
    </row>
    <row r="804" spans="13:23" ht="37.5" hidden="1" x14ac:dyDescent="0.3">
      <c r="M804" s="73" t="s">
        <v>4800</v>
      </c>
      <c r="N804" s="21" t="s">
        <v>3758</v>
      </c>
      <c r="O804" s="112" t="s">
        <v>129</v>
      </c>
      <c r="P804" s="21" t="s">
        <v>3759</v>
      </c>
      <c r="Q804" s="21" t="s">
        <v>3760</v>
      </c>
      <c r="R804" s="45">
        <v>800</v>
      </c>
      <c r="S804" s="15" t="s">
        <v>122</v>
      </c>
      <c r="T804" s="88"/>
      <c r="U804" s="36"/>
      <c r="V804" s="36"/>
      <c r="W804" s="36"/>
    </row>
    <row r="805" spans="13:23" ht="37.5" hidden="1" x14ac:dyDescent="0.2">
      <c r="M805" s="73" t="s">
        <v>4801</v>
      </c>
      <c r="N805" s="21" t="s">
        <v>3762</v>
      </c>
      <c r="O805" s="112" t="s">
        <v>129</v>
      </c>
      <c r="P805" s="21" t="s">
        <v>3717</v>
      </c>
      <c r="Q805" s="21" t="s">
        <v>2812</v>
      </c>
      <c r="R805" s="46">
        <v>720</v>
      </c>
      <c r="S805" s="51" t="s">
        <v>3771</v>
      </c>
      <c r="T805" s="36"/>
      <c r="U805" s="36"/>
      <c r="V805" s="36"/>
      <c r="W805" s="36"/>
    </row>
    <row r="806" spans="13:23" ht="37.5" hidden="1" x14ac:dyDescent="0.2">
      <c r="M806" s="73" t="s">
        <v>4802</v>
      </c>
      <c r="N806" s="21" t="s">
        <v>3763</v>
      </c>
      <c r="O806" s="112" t="s">
        <v>129</v>
      </c>
      <c r="P806" s="21" t="s">
        <v>3764</v>
      </c>
      <c r="Q806" s="21" t="s">
        <v>3765</v>
      </c>
      <c r="R806" s="46">
        <v>320</v>
      </c>
      <c r="S806" s="51"/>
      <c r="T806" s="36"/>
      <c r="U806" s="36"/>
      <c r="V806" s="36"/>
      <c r="W806" s="36"/>
    </row>
    <row r="807" spans="13:23" ht="37.5" hidden="1" x14ac:dyDescent="0.2">
      <c r="M807" s="73" t="s">
        <v>4803</v>
      </c>
      <c r="N807" s="21" t="s">
        <v>3766</v>
      </c>
      <c r="O807" s="112" t="s">
        <v>90</v>
      </c>
      <c r="P807" s="21" t="s">
        <v>3762</v>
      </c>
      <c r="Q807" s="21" t="s">
        <v>3767</v>
      </c>
      <c r="R807" s="46">
        <v>300</v>
      </c>
      <c r="S807" s="51"/>
      <c r="T807" s="36"/>
      <c r="U807" s="36"/>
      <c r="V807" s="36"/>
      <c r="W807" s="36"/>
    </row>
    <row r="808" spans="13:23" ht="37.5" hidden="1" x14ac:dyDescent="0.2">
      <c r="M808" s="73" t="s">
        <v>4804</v>
      </c>
      <c r="N808" s="21" t="s">
        <v>3768</v>
      </c>
      <c r="O808" s="112" t="s">
        <v>90</v>
      </c>
      <c r="P808" s="21" t="s">
        <v>3769</v>
      </c>
      <c r="Q808" s="21" t="s">
        <v>3770</v>
      </c>
      <c r="R808" s="46">
        <v>300</v>
      </c>
      <c r="S808" s="51"/>
      <c r="T808" s="36"/>
      <c r="U808" s="36"/>
      <c r="V808" s="36"/>
      <c r="W808" s="36"/>
    </row>
    <row r="809" spans="13:23" ht="37.5" hidden="1" x14ac:dyDescent="0.2">
      <c r="M809" s="73" t="s">
        <v>4805</v>
      </c>
      <c r="N809" s="21" t="s">
        <v>3762</v>
      </c>
      <c r="O809" s="112" t="s">
        <v>129</v>
      </c>
      <c r="P809" s="21" t="s">
        <v>3717</v>
      </c>
      <c r="Q809" s="21" t="s">
        <v>2812</v>
      </c>
      <c r="R809" s="46">
        <v>720</v>
      </c>
      <c r="S809" s="51"/>
      <c r="T809" s="36"/>
      <c r="U809" s="36"/>
      <c r="V809" s="36"/>
      <c r="W809" s="36"/>
    </row>
    <row r="810" spans="13:23" ht="37.5" hidden="1" x14ac:dyDescent="0.2">
      <c r="M810" s="73" t="s">
        <v>4733</v>
      </c>
      <c r="N810" s="21" t="s">
        <v>3763</v>
      </c>
      <c r="O810" s="112" t="s">
        <v>129</v>
      </c>
      <c r="P810" s="21" t="s">
        <v>3764</v>
      </c>
      <c r="Q810" s="21" t="s">
        <v>3765</v>
      </c>
      <c r="R810" s="46">
        <v>320</v>
      </c>
      <c r="S810" s="51"/>
      <c r="T810" s="36"/>
      <c r="U810" s="36"/>
      <c r="V810" s="36"/>
      <c r="W810" s="36"/>
    </row>
    <row r="811" spans="13:23" ht="37.5" hidden="1" x14ac:dyDescent="0.2">
      <c r="M811" s="73" t="s">
        <v>4806</v>
      </c>
      <c r="N811" s="21" t="s">
        <v>3766</v>
      </c>
      <c r="O811" s="112" t="s">
        <v>90</v>
      </c>
      <c r="P811" s="21" t="s">
        <v>3762</v>
      </c>
      <c r="Q811" s="21" t="s">
        <v>3767</v>
      </c>
      <c r="R811" s="46">
        <v>300</v>
      </c>
      <c r="S811" s="51"/>
      <c r="T811" s="36"/>
      <c r="U811" s="36"/>
      <c r="V811" s="36"/>
      <c r="W811" s="36"/>
    </row>
    <row r="812" spans="13:23" ht="37.5" hidden="1" x14ac:dyDescent="0.2">
      <c r="M812" s="73" t="s">
        <v>4807</v>
      </c>
      <c r="N812" s="21" t="s">
        <v>3768</v>
      </c>
      <c r="O812" s="112" t="s">
        <v>90</v>
      </c>
      <c r="P812" s="21" t="s">
        <v>3769</v>
      </c>
      <c r="Q812" s="21" t="s">
        <v>3770</v>
      </c>
      <c r="R812" s="46">
        <v>300</v>
      </c>
      <c r="S812" s="51"/>
      <c r="T812" s="36"/>
      <c r="U812" s="36"/>
      <c r="V812" s="36"/>
      <c r="W812" s="36"/>
    </row>
    <row r="813" spans="13:23" hidden="1" x14ac:dyDescent="0.2">
      <c r="M813" s="39">
        <v>46</v>
      </c>
      <c r="N813" s="30" t="s">
        <v>55</v>
      </c>
      <c r="O813" s="30"/>
      <c r="P813" s="21"/>
      <c r="Q813" s="21"/>
      <c r="R813" s="90"/>
      <c r="S813" s="51"/>
      <c r="T813" s="36"/>
      <c r="U813" s="36"/>
      <c r="V813" s="36"/>
      <c r="W813" s="36"/>
    </row>
    <row r="814" spans="13:23" ht="75" hidden="1" x14ac:dyDescent="0.2">
      <c r="M814" s="73" t="s">
        <v>4808</v>
      </c>
      <c r="N814" s="21" t="s">
        <v>3866</v>
      </c>
      <c r="O814" s="112" t="s">
        <v>194</v>
      </c>
      <c r="P814" s="21" t="s">
        <v>3867</v>
      </c>
      <c r="Q814" s="21" t="s">
        <v>3868</v>
      </c>
      <c r="R814" s="46">
        <v>2400</v>
      </c>
      <c r="S814" s="51" t="s">
        <v>3966</v>
      </c>
      <c r="T814" s="36"/>
      <c r="U814" s="36"/>
      <c r="V814" s="36"/>
      <c r="W814" s="36"/>
    </row>
    <row r="815" spans="13:23" ht="37.5" hidden="1" x14ac:dyDescent="0.2">
      <c r="M815" s="73" t="s">
        <v>4809</v>
      </c>
      <c r="N815" s="21" t="s">
        <v>3869</v>
      </c>
      <c r="O815" s="112" t="s">
        <v>194</v>
      </c>
      <c r="P815" s="21" t="s">
        <v>3870</v>
      </c>
      <c r="Q815" s="21" t="s">
        <v>3871</v>
      </c>
      <c r="R815" s="46">
        <v>2000</v>
      </c>
      <c r="S815" s="51"/>
      <c r="T815" s="36"/>
      <c r="U815" s="36"/>
      <c r="V815" s="36"/>
      <c r="W815" s="36"/>
    </row>
    <row r="816" spans="13:23" ht="37.5" hidden="1" x14ac:dyDescent="0.2">
      <c r="M816" s="503" t="s">
        <v>4810</v>
      </c>
      <c r="N816" s="524" t="s">
        <v>3872</v>
      </c>
      <c r="O816" s="112" t="s">
        <v>194</v>
      </c>
      <c r="P816" s="21" t="s">
        <v>3873</v>
      </c>
      <c r="Q816" s="21" t="s">
        <v>3874</v>
      </c>
      <c r="R816" s="46">
        <v>2800</v>
      </c>
      <c r="S816" s="51"/>
      <c r="T816" s="36"/>
      <c r="U816" s="36"/>
      <c r="V816" s="36"/>
      <c r="W816" s="36"/>
    </row>
    <row r="817" spans="13:23" ht="37.5" hidden="1" x14ac:dyDescent="0.2">
      <c r="M817" s="503"/>
      <c r="N817" s="524"/>
      <c r="O817" s="112" t="s">
        <v>129</v>
      </c>
      <c r="P817" s="21" t="s">
        <v>3874</v>
      </c>
      <c r="Q817" s="21" t="s">
        <v>3875</v>
      </c>
      <c r="R817" s="46">
        <v>2400</v>
      </c>
      <c r="S817" s="51"/>
      <c r="T817" s="36"/>
      <c r="U817" s="36"/>
      <c r="V817" s="36"/>
      <c r="W817" s="36"/>
    </row>
    <row r="818" spans="13:23" ht="37.5" hidden="1" x14ac:dyDescent="0.2">
      <c r="M818" s="503"/>
      <c r="N818" s="524"/>
      <c r="O818" s="112" t="s">
        <v>129</v>
      </c>
      <c r="P818" s="21" t="s">
        <v>3875</v>
      </c>
      <c r="Q818" s="21" t="s">
        <v>3876</v>
      </c>
      <c r="R818" s="46">
        <v>1800</v>
      </c>
      <c r="S818" s="51"/>
      <c r="T818" s="36"/>
      <c r="U818" s="36"/>
      <c r="V818" s="36"/>
      <c r="W818" s="36"/>
    </row>
    <row r="819" spans="13:23" ht="37.5" hidden="1" x14ac:dyDescent="0.2">
      <c r="M819" s="503"/>
      <c r="N819" s="524"/>
      <c r="O819" s="112" t="s">
        <v>88</v>
      </c>
      <c r="P819" s="21" t="s">
        <v>3877</v>
      </c>
      <c r="Q819" s="21" t="s">
        <v>3878</v>
      </c>
      <c r="R819" s="46">
        <v>900</v>
      </c>
      <c r="S819" s="51"/>
      <c r="T819" s="36"/>
      <c r="U819" s="36"/>
      <c r="V819" s="36"/>
      <c r="W819" s="36"/>
    </row>
    <row r="820" spans="13:23" ht="37.5" hidden="1" x14ac:dyDescent="0.2">
      <c r="M820" s="503"/>
      <c r="N820" s="524"/>
      <c r="O820" s="112" t="s">
        <v>86</v>
      </c>
      <c r="P820" s="21" t="s">
        <v>3878</v>
      </c>
      <c r="Q820" s="21" t="s">
        <v>3879</v>
      </c>
      <c r="R820" s="46">
        <v>700</v>
      </c>
      <c r="S820" s="51"/>
      <c r="T820" s="36"/>
      <c r="U820" s="36"/>
      <c r="V820" s="36"/>
      <c r="W820" s="36"/>
    </row>
    <row r="821" spans="13:23" ht="37.5" hidden="1" x14ac:dyDescent="0.2">
      <c r="M821" s="73" t="s">
        <v>4811</v>
      </c>
      <c r="N821" s="21" t="s">
        <v>3880</v>
      </c>
      <c r="O821" s="112" t="s">
        <v>194</v>
      </c>
      <c r="P821" s="21" t="s">
        <v>3881</v>
      </c>
      <c r="Q821" s="21" t="s">
        <v>3882</v>
      </c>
      <c r="R821" s="46">
        <v>1800</v>
      </c>
      <c r="S821" s="51"/>
      <c r="T821" s="36"/>
      <c r="U821" s="36"/>
      <c r="V821" s="36"/>
      <c r="W821" s="36"/>
    </row>
    <row r="822" spans="13:23" ht="37.5" hidden="1" x14ac:dyDescent="0.2">
      <c r="M822" s="503" t="s">
        <v>4812</v>
      </c>
      <c r="N822" s="523" t="s">
        <v>3883</v>
      </c>
      <c r="O822" s="112" t="s">
        <v>194</v>
      </c>
      <c r="P822" s="21" t="s">
        <v>3884</v>
      </c>
      <c r="Q822" s="21" t="s">
        <v>3885</v>
      </c>
      <c r="R822" s="46">
        <v>2800</v>
      </c>
      <c r="S822" s="51"/>
      <c r="T822" s="36"/>
      <c r="U822" s="36"/>
      <c r="V822" s="36"/>
      <c r="W822" s="36"/>
    </row>
    <row r="823" spans="13:23" ht="37.5" hidden="1" x14ac:dyDescent="0.2">
      <c r="M823" s="503"/>
      <c r="N823" s="523"/>
      <c r="O823" s="112" t="s">
        <v>194</v>
      </c>
      <c r="P823" s="21" t="s">
        <v>3885</v>
      </c>
      <c r="Q823" s="21" t="s">
        <v>3886</v>
      </c>
      <c r="R823" s="46">
        <v>2000</v>
      </c>
      <c r="S823" s="51"/>
      <c r="T823" s="36"/>
      <c r="U823" s="36"/>
      <c r="V823" s="36"/>
      <c r="W823" s="36"/>
    </row>
    <row r="824" spans="13:23" ht="37.5" hidden="1" x14ac:dyDescent="0.2">
      <c r="M824" s="503"/>
      <c r="N824" s="523"/>
      <c r="O824" s="112" t="s">
        <v>129</v>
      </c>
      <c r="P824" s="21" t="s">
        <v>3886</v>
      </c>
      <c r="Q824" s="21" t="s">
        <v>3887</v>
      </c>
      <c r="R824" s="46">
        <v>1400</v>
      </c>
      <c r="S824" s="51"/>
      <c r="T824" s="36"/>
      <c r="U824" s="36"/>
      <c r="V824" s="36"/>
      <c r="W824" s="36"/>
    </row>
    <row r="825" spans="13:23" ht="37.5" hidden="1" x14ac:dyDescent="0.2">
      <c r="M825" s="503"/>
      <c r="N825" s="523"/>
      <c r="O825" s="112" t="s">
        <v>88</v>
      </c>
      <c r="P825" s="21" t="s">
        <v>3887</v>
      </c>
      <c r="Q825" s="21" t="s">
        <v>3888</v>
      </c>
      <c r="R825" s="46">
        <v>1000</v>
      </c>
      <c r="S825" s="51"/>
      <c r="T825" s="36"/>
      <c r="U825" s="36"/>
      <c r="V825" s="36"/>
      <c r="W825" s="36"/>
    </row>
    <row r="826" spans="13:23" ht="37.5" hidden="1" x14ac:dyDescent="0.2">
      <c r="M826" s="503"/>
      <c r="N826" s="523"/>
      <c r="O826" s="112" t="s">
        <v>86</v>
      </c>
      <c r="P826" s="21" t="s">
        <v>3889</v>
      </c>
      <c r="Q826" s="21" t="s">
        <v>3890</v>
      </c>
      <c r="R826" s="46">
        <v>750</v>
      </c>
      <c r="S826" s="51"/>
      <c r="T826" s="36"/>
      <c r="U826" s="36"/>
      <c r="V826" s="36"/>
      <c r="W826" s="36"/>
    </row>
    <row r="827" spans="13:23" ht="37.5" hidden="1" x14ac:dyDescent="0.2">
      <c r="M827" s="503"/>
      <c r="N827" s="523"/>
      <c r="O827" s="112" t="s">
        <v>86</v>
      </c>
      <c r="P827" s="21" t="s">
        <v>3891</v>
      </c>
      <c r="Q827" s="21" t="s">
        <v>3892</v>
      </c>
      <c r="R827" s="46">
        <v>1200</v>
      </c>
      <c r="S827" s="51"/>
      <c r="T827" s="36"/>
      <c r="U827" s="36"/>
      <c r="V827" s="36"/>
      <c r="W827" s="36"/>
    </row>
    <row r="828" spans="13:23" ht="37.5" hidden="1" x14ac:dyDescent="0.2">
      <c r="M828" s="503"/>
      <c r="N828" s="523"/>
      <c r="O828" s="112" t="s">
        <v>105</v>
      </c>
      <c r="P828" s="21" t="s">
        <v>3892</v>
      </c>
      <c r="Q828" s="21" t="s">
        <v>1104</v>
      </c>
      <c r="R828" s="46">
        <v>1300</v>
      </c>
      <c r="S828" s="51"/>
      <c r="T828" s="36"/>
      <c r="U828" s="36"/>
      <c r="V828" s="36"/>
      <c r="W828" s="36"/>
    </row>
    <row r="829" spans="13:23" ht="37.5" hidden="1" x14ac:dyDescent="0.2">
      <c r="M829" s="503"/>
      <c r="N829" s="523"/>
      <c r="O829" s="112" t="s">
        <v>105</v>
      </c>
      <c r="P829" s="21" t="s">
        <v>1104</v>
      </c>
      <c r="Q829" s="21" t="s">
        <v>3893</v>
      </c>
      <c r="R829" s="46">
        <v>2100</v>
      </c>
      <c r="S829" s="51"/>
      <c r="T829" s="36"/>
      <c r="U829" s="36"/>
      <c r="V829" s="36"/>
      <c r="W829" s="36"/>
    </row>
    <row r="830" spans="13:23" ht="37.5" hidden="1" x14ac:dyDescent="0.2">
      <c r="M830" s="73" t="s">
        <v>4813</v>
      </c>
      <c r="N830" s="21" t="s">
        <v>3894</v>
      </c>
      <c r="O830" s="112" t="s">
        <v>194</v>
      </c>
      <c r="P830" s="523" t="s">
        <v>77</v>
      </c>
      <c r="Q830" s="523"/>
      <c r="R830" s="46">
        <v>1000</v>
      </c>
      <c r="S830" s="51"/>
      <c r="T830" s="36"/>
      <c r="U830" s="36"/>
      <c r="V830" s="36"/>
      <c r="W830" s="36"/>
    </row>
    <row r="831" spans="13:23" ht="37.5" hidden="1" x14ac:dyDescent="0.2">
      <c r="M831" s="73" t="s">
        <v>4814</v>
      </c>
      <c r="N831" s="21" t="s">
        <v>3895</v>
      </c>
      <c r="O831" s="112" t="s">
        <v>88</v>
      </c>
      <c r="P831" s="21" t="s">
        <v>3896</v>
      </c>
      <c r="Q831" s="21" t="s">
        <v>3897</v>
      </c>
      <c r="R831" s="46">
        <v>700</v>
      </c>
      <c r="S831" s="51"/>
      <c r="T831" s="36"/>
      <c r="U831" s="36"/>
      <c r="V831" s="36"/>
      <c r="W831" s="36"/>
    </row>
    <row r="832" spans="13:23" ht="37.5" hidden="1" x14ac:dyDescent="0.2">
      <c r="M832" s="503" t="s">
        <v>4815</v>
      </c>
      <c r="N832" s="524" t="s">
        <v>3898</v>
      </c>
      <c r="O832" s="112" t="s">
        <v>88</v>
      </c>
      <c r="P832" s="21" t="s">
        <v>1104</v>
      </c>
      <c r="Q832" s="21" t="s">
        <v>3899</v>
      </c>
      <c r="R832" s="46">
        <v>700</v>
      </c>
      <c r="S832" s="51"/>
      <c r="T832" s="36"/>
      <c r="U832" s="36"/>
      <c r="V832" s="36"/>
      <c r="W832" s="36"/>
    </row>
    <row r="833" spans="13:23" ht="37.5" hidden="1" x14ac:dyDescent="0.2">
      <c r="M833" s="503"/>
      <c r="N833" s="524"/>
      <c r="O833" s="112" t="s">
        <v>86</v>
      </c>
      <c r="P833" s="21" t="s">
        <v>3899</v>
      </c>
      <c r="Q833" s="21" t="s">
        <v>3900</v>
      </c>
      <c r="R833" s="46">
        <v>450</v>
      </c>
      <c r="S833" s="51"/>
      <c r="T833" s="36"/>
      <c r="U833" s="36"/>
      <c r="V833" s="36"/>
      <c r="W833" s="36"/>
    </row>
    <row r="834" spans="13:23" ht="56.25" hidden="1" x14ac:dyDescent="0.2">
      <c r="M834" s="73" t="s">
        <v>4816</v>
      </c>
      <c r="N834" s="19" t="s">
        <v>3901</v>
      </c>
      <c r="O834" s="112" t="s">
        <v>194</v>
      </c>
      <c r="P834" s="21" t="s">
        <v>3902</v>
      </c>
      <c r="Q834" s="21" t="s">
        <v>3903</v>
      </c>
      <c r="R834" s="46">
        <v>1700</v>
      </c>
      <c r="S834" s="51"/>
      <c r="T834" s="36"/>
      <c r="U834" s="36"/>
      <c r="V834" s="36"/>
      <c r="W834" s="36"/>
    </row>
    <row r="835" spans="13:23" ht="37.5" hidden="1" x14ac:dyDescent="0.2">
      <c r="M835" s="73" t="s">
        <v>4808</v>
      </c>
      <c r="N835" s="19" t="s">
        <v>3904</v>
      </c>
      <c r="O835" s="112" t="s">
        <v>86</v>
      </c>
      <c r="P835" s="21" t="s">
        <v>3905</v>
      </c>
      <c r="Q835" s="21" t="s">
        <v>218</v>
      </c>
      <c r="R835" s="46">
        <v>400</v>
      </c>
      <c r="S835" s="51"/>
      <c r="T835" s="36"/>
      <c r="U835" s="36"/>
      <c r="V835" s="36"/>
      <c r="W835" s="36"/>
    </row>
    <row r="836" spans="13:23" ht="37.5" hidden="1" x14ac:dyDescent="0.2">
      <c r="M836" s="73" t="s">
        <v>4817</v>
      </c>
      <c r="N836" s="21" t="s">
        <v>3906</v>
      </c>
      <c r="O836" s="112" t="s">
        <v>194</v>
      </c>
      <c r="P836" s="21" t="s">
        <v>3902</v>
      </c>
      <c r="Q836" s="21" t="s">
        <v>3907</v>
      </c>
      <c r="R836" s="46">
        <v>1700</v>
      </c>
      <c r="S836" s="51"/>
      <c r="T836" s="36"/>
      <c r="U836" s="36"/>
      <c r="V836" s="36"/>
      <c r="W836" s="36"/>
    </row>
    <row r="837" spans="13:23" ht="37.5" hidden="1" x14ac:dyDescent="0.2">
      <c r="M837" s="73" t="s">
        <v>4818</v>
      </c>
      <c r="N837" s="21" t="s">
        <v>3908</v>
      </c>
      <c r="O837" s="112" t="s">
        <v>194</v>
      </c>
      <c r="P837" s="21" t="s">
        <v>3909</v>
      </c>
      <c r="Q837" s="21" t="s">
        <v>3902</v>
      </c>
      <c r="R837" s="46">
        <v>1300</v>
      </c>
      <c r="S837" s="51"/>
      <c r="T837" s="36"/>
      <c r="U837" s="36"/>
      <c r="V837" s="36"/>
      <c r="W837" s="36"/>
    </row>
    <row r="838" spans="13:23" ht="37.5" hidden="1" x14ac:dyDescent="0.2">
      <c r="M838" s="73" t="s">
        <v>4819</v>
      </c>
      <c r="N838" s="21" t="s">
        <v>3910</v>
      </c>
      <c r="O838" s="112" t="s">
        <v>129</v>
      </c>
      <c r="P838" s="523" t="s">
        <v>77</v>
      </c>
      <c r="Q838" s="523"/>
      <c r="R838" s="46">
        <v>1000</v>
      </c>
      <c r="S838" s="51"/>
      <c r="T838" s="36"/>
      <c r="U838" s="36"/>
      <c r="V838" s="36"/>
      <c r="W838" s="36"/>
    </row>
    <row r="839" spans="13:23" ht="37.5" hidden="1" x14ac:dyDescent="0.2">
      <c r="M839" s="73" t="s">
        <v>4820</v>
      </c>
      <c r="N839" s="21" t="s">
        <v>3911</v>
      </c>
      <c r="O839" s="112" t="s">
        <v>90</v>
      </c>
      <c r="P839" s="21" t="s">
        <v>583</v>
      </c>
      <c r="Q839" s="21" t="s">
        <v>3912</v>
      </c>
      <c r="R839" s="46">
        <v>320</v>
      </c>
      <c r="S839" s="51"/>
      <c r="T839" s="36"/>
      <c r="U839" s="36"/>
      <c r="V839" s="36"/>
      <c r="W839" s="36"/>
    </row>
    <row r="840" spans="13:23" ht="37.5" hidden="1" x14ac:dyDescent="0.2">
      <c r="M840" s="73" t="s">
        <v>4821</v>
      </c>
      <c r="N840" s="21" t="s">
        <v>3913</v>
      </c>
      <c r="O840" s="112" t="s">
        <v>90</v>
      </c>
      <c r="P840" s="21" t="s">
        <v>3902</v>
      </c>
      <c r="Q840" s="21" t="s">
        <v>3914</v>
      </c>
      <c r="R840" s="46">
        <v>320</v>
      </c>
      <c r="S840" s="51"/>
      <c r="T840" s="36"/>
      <c r="U840" s="36"/>
      <c r="V840" s="36"/>
      <c r="W840" s="36"/>
    </row>
    <row r="841" spans="13:23" ht="37.5" hidden="1" x14ac:dyDescent="0.2">
      <c r="M841" s="73" t="s">
        <v>4822</v>
      </c>
      <c r="N841" s="21" t="s">
        <v>3915</v>
      </c>
      <c r="O841" s="112" t="s">
        <v>90</v>
      </c>
      <c r="P841" s="21" t="s">
        <v>583</v>
      </c>
      <c r="Q841" s="21" t="s">
        <v>3770</v>
      </c>
      <c r="R841" s="46">
        <v>320</v>
      </c>
      <c r="S841" s="51"/>
      <c r="T841" s="36"/>
      <c r="U841" s="36"/>
      <c r="V841" s="36"/>
      <c r="W841" s="36"/>
    </row>
    <row r="842" spans="13:23" ht="37.5" hidden="1" x14ac:dyDescent="0.2">
      <c r="M842" s="73" t="s">
        <v>4823</v>
      </c>
      <c r="N842" s="21" t="s">
        <v>3916</v>
      </c>
      <c r="O842" s="112" t="s">
        <v>90</v>
      </c>
      <c r="P842" s="21" t="s">
        <v>3627</v>
      </c>
      <c r="Q842" s="21" t="s">
        <v>3917</v>
      </c>
      <c r="R842" s="45">
        <v>320</v>
      </c>
      <c r="S842" s="51"/>
      <c r="T842" s="36"/>
      <c r="U842" s="36"/>
      <c r="V842" s="36"/>
      <c r="W842" s="36"/>
    </row>
    <row r="843" spans="13:23" ht="37.5" hidden="1" x14ac:dyDescent="0.2">
      <c r="M843" s="73" t="s">
        <v>4824</v>
      </c>
      <c r="N843" s="21" t="s">
        <v>3918</v>
      </c>
      <c r="O843" s="112" t="s">
        <v>90</v>
      </c>
      <c r="P843" s="21" t="s">
        <v>3919</v>
      </c>
      <c r="Q843" s="21" t="s">
        <v>3920</v>
      </c>
      <c r="R843" s="45">
        <v>300</v>
      </c>
      <c r="S843" s="51"/>
      <c r="T843" s="36"/>
      <c r="U843" s="36"/>
      <c r="V843" s="36"/>
      <c r="W843" s="36"/>
    </row>
    <row r="844" spans="13:23" ht="37.5" hidden="1" x14ac:dyDescent="0.2">
      <c r="M844" s="73" t="s">
        <v>4825</v>
      </c>
      <c r="N844" s="21" t="s">
        <v>3921</v>
      </c>
      <c r="O844" s="112" t="s">
        <v>90</v>
      </c>
      <c r="P844" s="21" t="s">
        <v>3922</v>
      </c>
      <c r="Q844" s="21" t="s">
        <v>3923</v>
      </c>
      <c r="R844" s="45">
        <v>300</v>
      </c>
      <c r="S844" s="51"/>
      <c r="T844" s="36"/>
      <c r="U844" s="36"/>
      <c r="V844" s="36"/>
      <c r="W844" s="36"/>
    </row>
    <row r="845" spans="13:23" ht="37.5" hidden="1" x14ac:dyDescent="0.2">
      <c r="M845" s="73" t="s">
        <v>4809</v>
      </c>
      <c r="N845" s="21" t="s">
        <v>3924</v>
      </c>
      <c r="O845" s="112" t="s">
        <v>90</v>
      </c>
      <c r="P845" s="21" t="s">
        <v>3925</v>
      </c>
      <c r="Q845" s="21" t="s">
        <v>3926</v>
      </c>
      <c r="R845" s="45">
        <v>500</v>
      </c>
      <c r="S845" s="51"/>
      <c r="T845" s="36"/>
      <c r="U845" s="36"/>
      <c r="V845" s="36"/>
      <c r="W845" s="36"/>
    </row>
    <row r="846" spans="13:23" ht="37.5" hidden="1" x14ac:dyDescent="0.2">
      <c r="M846" s="73" t="s">
        <v>4826</v>
      </c>
      <c r="N846" s="21" t="s">
        <v>3927</v>
      </c>
      <c r="O846" s="112" t="s">
        <v>90</v>
      </c>
      <c r="P846" s="21" t="s">
        <v>3928</v>
      </c>
      <c r="Q846" s="21" t="s">
        <v>3929</v>
      </c>
      <c r="R846" s="45">
        <v>300</v>
      </c>
      <c r="S846" s="51"/>
      <c r="T846" s="36"/>
      <c r="U846" s="36"/>
      <c r="V846" s="36"/>
      <c r="W846" s="36"/>
    </row>
    <row r="847" spans="13:23" ht="37.5" hidden="1" x14ac:dyDescent="0.2">
      <c r="M847" s="73" t="s">
        <v>4827</v>
      </c>
      <c r="N847" s="21" t="s">
        <v>3930</v>
      </c>
      <c r="O847" s="112" t="s">
        <v>90</v>
      </c>
      <c r="P847" s="21" t="s">
        <v>3926</v>
      </c>
      <c r="Q847" s="21" t="s">
        <v>3931</v>
      </c>
      <c r="R847" s="46">
        <v>300</v>
      </c>
      <c r="S847" s="51"/>
      <c r="T847" s="36"/>
      <c r="U847" s="36"/>
      <c r="V847" s="36"/>
      <c r="W847" s="36"/>
    </row>
    <row r="848" spans="13:23" ht="37.5" hidden="1" x14ac:dyDescent="0.2">
      <c r="M848" s="73" t="s">
        <v>4828</v>
      </c>
      <c r="N848" s="21" t="s">
        <v>3932</v>
      </c>
      <c r="O848" s="112" t="s">
        <v>90</v>
      </c>
      <c r="P848" s="523" t="s">
        <v>77</v>
      </c>
      <c r="Q848" s="523"/>
      <c r="R848" s="46">
        <v>300</v>
      </c>
      <c r="S848" s="51"/>
      <c r="T848" s="36"/>
      <c r="U848" s="36"/>
      <c r="V848" s="36"/>
      <c r="W848" s="36"/>
    </row>
    <row r="849" spans="13:23" ht="37.5" hidden="1" x14ac:dyDescent="0.2">
      <c r="M849" s="73" t="s">
        <v>4829</v>
      </c>
      <c r="N849" s="21" t="s">
        <v>3933</v>
      </c>
      <c r="O849" s="112" t="s">
        <v>105</v>
      </c>
      <c r="P849" s="21" t="s">
        <v>3934</v>
      </c>
      <c r="Q849" s="21" t="s">
        <v>3935</v>
      </c>
      <c r="R849" s="46">
        <v>500</v>
      </c>
      <c r="S849" s="5" t="s">
        <v>122</v>
      </c>
      <c r="T849" s="93"/>
      <c r="U849" s="36"/>
      <c r="V849" s="36"/>
      <c r="W849" s="36"/>
    </row>
    <row r="850" spans="13:23" ht="37.5" hidden="1" x14ac:dyDescent="0.2">
      <c r="M850" s="503" t="s">
        <v>4830</v>
      </c>
      <c r="N850" s="524" t="s">
        <v>3936</v>
      </c>
      <c r="O850" s="112" t="s">
        <v>194</v>
      </c>
      <c r="P850" s="21" t="s">
        <v>3937</v>
      </c>
      <c r="Q850" s="21" t="s">
        <v>3938</v>
      </c>
      <c r="R850" s="46">
        <v>1300</v>
      </c>
      <c r="S850" s="51" t="s">
        <v>3967</v>
      </c>
      <c r="T850" s="36"/>
      <c r="U850" s="36"/>
      <c r="V850" s="36"/>
      <c r="W850" s="36"/>
    </row>
    <row r="851" spans="13:23" ht="37.5" hidden="1" x14ac:dyDescent="0.2">
      <c r="M851" s="503"/>
      <c r="N851" s="524"/>
      <c r="O851" s="112" t="s">
        <v>194</v>
      </c>
      <c r="P851" s="21" t="s">
        <v>3939</v>
      </c>
      <c r="Q851" s="21" t="s">
        <v>3940</v>
      </c>
      <c r="R851" s="46">
        <v>1300</v>
      </c>
      <c r="S851" s="51"/>
      <c r="T851" s="36"/>
      <c r="U851" s="36"/>
      <c r="V851" s="36"/>
      <c r="W851" s="36"/>
    </row>
    <row r="852" spans="13:23" ht="37.5" hidden="1" x14ac:dyDescent="0.2">
      <c r="M852" s="503" t="s">
        <v>4831</v>
      </c>
      <c r="N852" s="524" t="s">
        <v>3941</v>
      </c>
      <c r="O852" s="112" t="s">
        <v>194</v>
      </c>
      <c r="P852" s="21" t="s">
        <v>3942</v>
      </c>
      <c r="Q852" s="21" t="s">
        <v>1659</v>
      </c>
      <c r="R852" s="46">
        <v>1300</v>
      </c>
      <c r="S852" s="51"/>
      <c r="T852" s="36"/>
      <c r="U852" s="36"/>
      <c r="V852" s="36"/>
      <c r="W852" s="36"/>
    </row>
    <row r="853" spans="13:23" ht="37.5" hidden="1" x14ac:dyDescent="0.2">
      <c r="M853" s="503"/>
      <c r="N853" s="524"/>
      <c r="O853" s="112" t="s">
        <v>129</v>
      </c>
      <c r="P853" s="21" t="s">
        <v>3943</v>
      </c>
      <c r="Q853" s="21" t="s">
        <v>3944</v>
      </c>
      <c r="R853" s="46">
        <v>870</v>
      </c>
      <c r="S853" s="51"/>
      <c r="T853" s="36"/>
      <c r="U853" s="36"/>
      <c r="V853" s="36"/>
      <c r="W853" s="36"/>
    </row>
    <row r="854" spans="13:23" ht="37.5" hidden="1" x14ac:dyDescent="0.2">
      <c r="M854" s="503" t="s">
        <v>4832</v>
      </c>
      <c r="N854" s="524" t="s">
        <v>1882</v>
      </c>
      <c r="O854" s="112" t="s">
        <v>129</v>
      </c>
      <c r="P854" s="21" t="s">
        <v>3945</v>
      </c>
      <c r="Q854" s="21" t="s">
        <v>3946</v>
      </c>
      <c r="R854" s="46">
        <v>1500</v>
      </c>
      <c r="S854" s="51"/>
      <c r="T854" s="36"/>
      <c r="U854" s="36"/>
      <c r="V854" s="36"/>
      <c r="W854" s="36"/>
    </row>
    <row r="855" spans="13:23" ht="37.5" hidden="1" x14ac:dyDescent="0.2">
      <c r="M855" s="503"/>
      <c r="N855" s="524"/>
      <c r="O855" s="112" t="s">
        <v>194</v>
      </c>
      <c r="P855" s="21" t="s">
        <v>3946</v>
      </c>
      <c r="Q855" s="21" t="s">
        <v>3947</v>
      </c>
      <c r="R855" s="46">
        <v>2600</v>
      </c>
      <c r="S855" s="51"/>
      <c r="T855" s="36"/>
      <c r="U855" s="36"/>
      <c r="V855" s="36"/>
      <c r="W855" s="36"/>
    </row>
    <row r="856" spans="13:23" ht="37.5" hidden="1" x14ac:dyDescent="0.2">
      <c r="M856" s="503"/>
      <c r="N856" s="524"/>
      <c r="O856" s="112" t="s">
        <v>105</v>
      </c>
      <c r="P856" s="21" t="s">
        <v>3947</v>
      </c>
      <c r="Q856" s="21" t="s">
        <v>3948</v>
      </c>
      <c r="R856" s="46">
        <v>1400</v>
      </c>
      <c r="S856" s="51"/>
      <c r="T856" s="36"/>
      <c r="U856" s="36"/>
      <c r="V856" s="36"/>
      <c r="W856" s="36"/>
    </row>
    <row r="857" spans="13:23" ht="37.5" hidden="1" x14ac:dyDescent="0.2">
      <c r="M857" s="73" t="s">
        <v>4833</v>
      </c>
      <c r="N857" s="21" t="s">
        <v>3949</v>
      </c>
      <c r="O857" s="112" t="s">
        <v>86</v>
      </c>
      <c r="P857" s="21" t="s">
        <v>907</v>
      </c>
      <c r="Q857" s="21" t="s">
        <v>3950</v>
      </c>
      <c r="R857" s="46">
        <v>550</v>
      </c>
      <c r="S857" s="51"/>
      <c r="T857" s="36"/>
      <c r="U857" s="36"/>
      <c r="V857" s="36"/>
      <c r="W857" s="36"/>
    </row>
    <row r="858" spans="13:23" ht="37.5" hidden="1" x14ac:dyDescent="0.2">
      <c r="M858" s="73" t="s">
        <v>4834</v>
      </c>
      <c r="N858" s="21" t="s">
        <v>3951</v>
      </c>
      <c r="O858" s="112" t="s">
        <v>90</v>
      </c>
      <c r="P858" s="21" t="s">
        <v>193</v>
      </c>
      <c r="Q858" s="21" t="s">
        <v>3952</v>
      </c>
      <c r="R858" s="46">
        <v>320</v>
      </c>
      <c r="S858" s="51"/>
      <c r="T858" s="36"/>
      <c r="U858" s="36"/>
      <c r="V858" s="36"/>
      <c r="W858" s="36"/>
    </row>
    <row r="859" spans="13:23" ht="37.5" hidden="1" x14ac:dyDescent="0.2">
      <c r="M859" s="503" t="s">
        <v>4810</v>
      </c>
      <c r="N859" s="524" t="s">
        <v>3953</v>
      </c>
      <c r="O859" s="112" t="s">
        <v>90</v>
      </c>
      <c r="P859" s="21" t="s">
        <v>193</v>
      </c>
      <c r="Q859" s="21" t="s">
        <v>3952</v>
      </c>
      <c r="R859" s="45">
        <v>300</v>
      </c>
      <c r="S859" s="51"/>
      <c r="T859" s="36"/>
      <c r="U859" s="36"/>
      <c r="V859" s="36"/>
      <c r="W859" s="36"/>
    </row>
    <row r="860" spans="13:23" ht="37.5" hidden="1" x14ac:dyDescent="0.2">
      <c r="M860" s="503"/>
      <c r="N860" s="524"/>
      <c r="O860" s="112" t="s">
        <v>90</v>
      </c>
      <c r="P860" s="21" t="s">
        <v>193</v>
      </c>
      <c r="Q860" s="21" t="s">
        <v>3954</v>
      </c>
      <c r="R860" s="45">
        <v>300</v>
      </c>
      <c r="S860" s="51"/>
      <c r="T860" s="36"/>
      <c r="U860" s="36"/>
      <c r="V860" s="36"/>
      <c r="W860" s="36"/>
    </row>
    <row r="861" spans="13:23" ht="37.5" hidden="1" x14ac:dyDescent="0.2">
      <c r="M861" s="73" t="s">
        <v>4835</v>
      </c>
      <c r="N861" s="21" t="s">
        <v>3955</v>
      </c>
      <c r="O861" s="112" t="s">
        <v>90</v>
      </c>
      <c r="P861" s="21" t="s">
        <v>3956</v>
      </c>
      <c r="Q861" s="21" t="s">
        <v>3957</v>
      </c>
      <c r="R861" s="45">
        <v>300</v>
      </c>
      <c r="S861" s="51"/>
      <c r="T861" s="36"/>
      <c r="U861" s="36"/>
      <c r="V861" s="36"/>
      <c r="W861" s="36"/>
    </row>
    <row r="862" spans="13:23" ht="37.5" hidden="1" x14ac:dyDescent="0.2">
      <c r="M862" s="73" t="s">
        <v>4836</v>
      </c>
      <c r="N862" s="21" t="s">
        <v>3958</v>
      </c>
      <c r="O862" s="112" t="s">
        <v>90</v>
      </c>
      <c r="P862" s="21" t="s">
        <v>3956</v>
      </c>
      <c r="Q862" s="21" t="s">
        <v>3959</v>
      </c>
      <c r="R862" s="45">
        <v>300</v>
      </c>
      <c r="S862" s="51"/>
      <c r="T862" s="36"/>
      <c r="U862" s="36"/>
      <c r="V862" s="36"/>
      <c r="W862" s="36"/>
    </row>
    <row r="863" spans="13:23" ht="37.5" hidden="1" x14ac:dyDescent="0.2">
      <c r="M863" s="73" t="s">
        <v>4837</v>
      </c>
      <c r="N863" s="21" t="s">
        <v>3960</v>
      </c>
      <c r="O863" s="112" t="s">
        <v>90</v>
      </c>
      <c r="P863" s="21" t="s">
        <v>3961</v>
      </c>
      <c r="Q863" s="21" t="s">
        <v>3962</v>
      </c>
      <c r="R863" s="45">
        <v>300</v>
      </c>
      <c r="S863" s="51"/>
      <c r="T863" s="36"/>
      <c r="U863" s="36"/>
      <c r="V863" s="36"/>
      <c r="W863" s="36"/>
    </row>
    <row r="864" spans="13:23" ht="37.5" hidden="1" x14ac:dyDescent="0.2">
      <c r="M864" s="73" t="s">
        <v>4838</v>
      </c>
      <c r="N864" s="21" t="s">
        <v>3963</v>
      </c>
      <c r="O864" s="112" t="s">
        <v>90</v>
      </c>
      <c r="P864" s="21" t="s">
        <v>3964</v>
      </c>
      <c r="Q864" s="21" t="s">
        <v>3965</v>
      </c>
      <c r="R864" s="45">
        <v>300</v>
      </c>
      <c r="S864" s="51"/>
      <c r="T864" s="36"/>
      <c r="U864" s="36"/>
      <c r="V864" s="36"/>
      <c r="W864" s="36"/>
    </row>
    <row r="865" spans="13:23" hidden="1" x14ac:dyDescent="0.2">
      <c r="M865" s="39">
        <v>47</v>
      </c>
      <c r="N865" s="30" t="s">
        <v>56</v>
      </c>
      <c r="O865" s="30"/>
      <c r="P865" s="21"/>
      <c r="Q865" s="21"/>
      <c r="R865" s="90"/>
      <c r="S865" s="51"/>
      <c r="T865" s="36"/>
      <c r="U865" s="36"/>
      <c r="V865" s="36"/>
      <c r="W865" s="36"/>
    </row>
    <row r="866" spans="13:23" ht="37.5" hidden="1" x14ac:dyDescent="0.2">
      <c r="M866" s="503" t="s">
        <v>4839</v>
      </c>
      <c r="N866" s="524" t="s">
        <v>3974</v>
      </c>
      <c r="O866" s="30"/>
      <c r="P866" s="21" t="s">
        <v>3970</v>
      </c>
      <c r="Q866" s="21" t="s">
        <v>3971</v>
      </c>
      <c r="R866" s="46">
        <v>2600</v>
      </c>
      <c r="S866" s="51"/>
      <c r="T866" s="36"/>
      <c r="U866" s="36"/>
      <c r="V866" s="36"/>
      <c r="W866" s="36"/>
    </row>
    <row r="867" spans="13:23" ht="37.5" hidden="1" x14ac:dyDescent="0.2">
      <c r="M867" s="503"/>
      <c r="N867" s="524"/>
      <c r="O867" s="30"/>
      <c r="P867" s="21" t="s">
        <v>3972</v>
      </c>
      <c r="Q867" s="21" t="s">
        <v>3973</v>
      </c>
      <c r="R867" s="46">
        <v>1900</v>
      </c>
      <c r="S867" s="51"/>
      <c r="T867" s="36"/>
      <c r="U867" s="36"/>
      <c r="V867" s="36"/>
      <c r="W867" s="36"/>
    </row>
    <row r="868" spans="13:23" hidden="1" x14ac:dyDescent="0.2">
      <c r="M868" s="503" t="s">
        <v>4840</v>
      </c>
      <c r="N868" s="524" t="s">
        <v>3983</v>
      </c>
      <c r="O868" s="30"/>
      <c r="P868" s="21" t="s">
        <v>3972</v>
      </c>
      <c r="Q868" s="21" t="s">
        <v>3975</v>
      </c>
      <c r="R868" s="46">
        <v>1800</v>
      </c>
      <c r="S868" s="51"/>
      <c r="T868" s="36"/>
      <c r="U868" s="36"/>
      <c r="V868" s="36"/>
      <c r="W868" s="36"/>
    </row>
    <row r="869" spans="13:23" ht="37.5" hidden="1" x14ac:dyDescent="0.2">
      <c r="M869" s="503"/>
      <c r="N869" s="524"/>
      <c r="O869" s="30"/>
      <c r="P869" s="21" t="s">
        <v>3975</v>
      </c>
      <c r="Q869" s="21" t="s">
        <v>3976</v>
      </c>
      <c r="R869" s="46"/>
      <c r="S869" s="51" t="s">
        <v>796</v>
      </c>
      <c r="T869" s="36"/>
      <c r="U869" s="36"/>
      <c r="V869" s="36"/>
      <c r="W869" s="36"/>
    </row>
    <row r="870" spans="13:23" ht="37.5" hidden="1" x14ac:dyDescent="0.2">
      <c r="M870" s="503"/>
      <c r="N870" s="524"/>
      <c r="O870" s="30"/>
      <c r="P870" s="21" t="s">
        <v>3976</v>
      </c>
      <c r="Q870" s="21" t="s">
        <v>3977</v>
      </c>
      <c r="R870" s="46">
        <v>1350</v>
      </c>
      <c r="S870" s="51"/>
      <c r="T870" s="36"/>
      <c r="U870" s="36"/>
      <c r="V870" s="36"/>
      <c r="W870" s="36"/>
    </row>
    <row r="871" spans="13:23" ht="37.5" hidden="1" x14ac:dyDescent="0.2">
      <c r="M871" s="503"/>
      <c r="N871" s="524"/>
      <c r="O871" s="30"/>
      <c r="P871" s="21" t="s">
        <v>3978</v>
      </c>
      <c r="Q871" s="21" t="s">
        <v>3979</v>
      </c>
      <c r="R871" s="46">
        <v>800</v>
      </c>
      <c r="S871" s="51"/>
      <c r="T871" s="36"/>
      <c r="U871" s="36"/>
      <c r="V871" s="36"/>
      <c r="W871" s="36"/>
    </row>
    <row r="872" spans="13:23" hidden="1" x14ac:dyDescent="0.2">
      <c r="M872" s="503" t="s">
        <v>4841</v>
      </c>
      <c r="N872" s="524" t="s">
        <v>3984</v>
      </c>
      <c r="O872" s="30"/>
      <c r="P872" s="21" t="s">
        <v>1160</v>
      </c>
      <c r="Q872" s="21" t="s">
        <v>3980</v>
      </c>
      <c r="R872" s="46"/>
      <c r="S872" s="51" t="s">
        <v>440</v>
      </c>
      <c r="T872" s="36"/>
      <c r="U872" s="36"/>
      <c r="V872" s="36"/>
      <c r="W872" s="36"/>
    </row>
    <row r="873" spans="13:23" ht="37.5" hidden="1" x14ac:dyDescent="0.2">
      <c r="M873" s="503"/>
      <c r="N873" s="524"/>
      <c r="O873" s="30"/>
      <c r="P873" s="21" t="s">
        <v>3980</v>
      </c>
      <c r="Q873" s="21" t="s">
        <v>3976</v>
      </c>
      <c r="R873" s="46"/>
      <c r="S873" s="51"/>
      <c r="T873" s="36"/>
      <c r="U873" s="36"/>
      <c r="V873" s="36"/>
      <c r="W873" s="36"/>
    </row>
    <row r="874" spans="13:23" ht="37.5" hidden="1" x14ac:dyDescent="0.2">
      <c r="M874" s="503"/>
      <c r="N874" s="524"/>
      <c r="O874" s="30"/>
      <c r="P874" s="21" t="s">
        <v>3981</v>
      </c>
      <c r="Q874" s="21" t="s">
        <v>3982</v>
      </c>
      <c r="R874" s="46"/>
      <c r="S874" s="51"/>
      <c r="T874" s="36"/>
      <c r="U874" s="36"/>
      <c r="V874" s="36"/>
      <c r="W874" s="36"/>
    </row>
    <row r="875" spans="13:23" ht="37.5" hidden="1" x14ac:dyDescent="0.2">
      <c r="M875" s="73" t="s">
        <v>4842</v>
      </c>
      <c r="N875" s="21" t="s">
        <v>3986</v>
      </c>
      <c r="O875" s="30"/>
      <c r="P875" s="21" t="s">
        <v>2825</v>
      </c>
      <c r="Q875" s="21" t="s">
        <v>3985</v>
      </c>
      <c r="R875" s="46">
        <v>700</v>
      </c>
      <c r="S875" s="51"/>
      <c r="T875" s="36"/>
      <c r="U875" s="36"/>
      <c r="V875" s="36"/>
      <c r="W875" s="36"/>
    </row>
    <row r="876" spans="13:23" ht="37.5" hidden="1" x14ac:dyDescent="0.2">
      <c r="M876" s="503" t="s">
        <v>4843</v>
      </c>
      <c r="N876" s="524" t="s">
        <v>3989</v>
      </c>
      <c r="O876" s="30"/>
      <c r="P876" s="21" t="s">
        <v>3987</v>
      </c>
      <c r="Q876" s="21" t="s">
        <v>3988</v>
      </c>
      <c r="R876" s="46">
        <v>1300</v>
      </c>
      <c r="S876" s="51"/>
      <c r="T876" s="36"/>
      <c r="U876" s="36"/>
      <c r="V876" s="36"/>
      <c r="W876" s="36"/>
    </row>
    <row r="877" spans="13:23" hidden="1" x14ac:dyDescent="0.2">
      <c r="M877" s="503"/>
      <c r="N877" s="524"/>
      <c r="O877" s="30"/>
      <c r="P877" s="523" t="s">
        <v>3995</v>
      </c>
      <c r="Q877" s="523"/>
      <c r="R877" s="46">
        <v>1100</v>
      </c>
      <c r="S877" s="51"/>
      <c r="T877" s="36"/>
      <c r="U877" s="36"/>
      <c r="V877" s="36"/>
      <c r="W877" s="36"/>
    </row>
    <row r="878" spans="13:23" ht="37.5" hidden="1" x14ac:dyDescent="0.2">
      <c r="M878" s="73" t="s">
        <v>4844</v>
      </c>
      <c r="N878" s="21" t="s">
        <v>3992</v>
      </c>
      <c r="O878" s="30"/>
      <c r="P878" s="21" t="s">
        <v>3990</v>
      </c>
      <c r="Q878" s="21" t="s">
        <v>3991</v>
      </c>
      <c r="R878" s="46">
        <v>400</v>
      </c>
      <c r="S878" s="51"/>
      <c r="T878" s="36"/>
      <c r="U878" s="36"/>
      <c r="V878" s="36"/>
      <c r="W878" s="36"/>
    </row>
    <row r="879" spans="13:23" ht="37.5" hidden="1" x14ac:dyDescent="0.2">
      <c r="M879" s="503" t="s">
        <v>4845</v>
      </c>
      <c r="N879" s="524" t="s">
        <v>1754</v>
      </c>
      <c r="O879" s="30"/>
      <c r="P879" s="21" t="s">
        <v>1805</v>
      </c>
      <c r="Q879" s="21" t="s">
        <v>3993</v>
      </c>
      <c r="R879" s="46">
        <v>600</v>
      </c>
      <c r="S879" s="51"/>
      <c r="T879" s="36"/>
      <c r="U879" s="36"/>
      <c r="V879" s="36"/>
      <c r="W879" s="36"/>
    </row>
    <row r="880" spans="13:23" hidden="1" x14ac:dyDescent="0.2">
      <c r="M880" s="503"/>
      <c r="N880" s="524"/>
      <c r="O880" s="30"/>
      <c r="P880" s="21" t="s">
        <v>3993</v>
      </c>
      <c r="Q880" s="21" t="s">
        <v>3994</v>
      </c>
      <c r="R880" s="46">
        <v>820</v>
      </c>
      <c r="S880" s="51"/>
      <c r="T880" s="36"/>
      <c r="U880" s="36"/>
      <c r="V880" s="36"/>
      <c r="W880" s="36"/>
    </row>
    <row r="881" spans="13:23" ht="37.5" hidden="1" x14ac:dyDescent="0.2">
      <c r="M881" s="503"/>
      <c r="N881" s="524"/>
      <c r="O881" s="30"/>
      <c r="P881" s="21" t="s">
        <v>3994</v>
      </c>
      <c r="Q881" s="21" t="s">
        <v>3979</v>
      </c>
      <c r="R881" s="46">
        <v>700</v>
      </c>
      <c r="S881" s="51"/>
      <c r="T881" s="36"/>
      <c r="U881" s="36"/>
      <c r="V881" s="36"/>
      <c r="W881" s="36"/>
    </row>
    <row r="882" spans="13:23" ht="37.5" hidden="1" x14ac:dyDescent="0.2">
      <c r="M882" s="73" t="s">
        <v>4846</v>
      </c>
      <c r="N882" s="19" t="s">
        <v>3996</v>
      </c>
      <c r="O882" s="30"/>
      <c r="P882" s="21" t="s">
        <v>1008</v>
      </c>
      <c r="Q882" s="21" t="s">
        <v>3973</v>
      </c>
      <c r="R882" s="46">
        <v>1000</v>
      </c>
      <c r="S882" s="51"/>
      <c r="T882" s="36"/>
      <c r="U882" s="36"/>
      <c r="V882" s="36"/>
      <c r="W882" s="36"/>
    </row>
    <row r="883" spans="13:23" ht="37.5" hidden="1" x14ac:dyDescent="0.2">
      <c r="M883" s="73" t="s">
        <v>4847</v>
      </c>
      <c r="N883" s="19" t="s">
        <v>3998</v>
      </c>
      <c r="O883" s="30"/>
      <c r="P883" s="21" t="s">
        <v>1008</v>
      </c>
      <c r="Q883" s="21" t="s">
        <v>3997</v>
      </c>
      <c r="R883" s="46">
        <v>300</v>
      </c>
      <c r="S883" s="51"/>
      <c r="T883" s="36"/>
      <c r="U883" s="36"/>
      <c r="V883" s="36"/>
      <c r="W883" s="36"/>
    </row>
    <row r="884" spans="13:23" ht="37.5" hidden="1" x14ac:dyDescent="0.2">
      <c r="M884" s="503" t="s">
        <v>4839</v>
      </c>
      <c r="N884" s="524" t="s">
        <v>4000</v>
      </c>
      <c r="O884" s="30"/>
      <c r="P884" s="21" t="s">
        <v>3977</v>
      </c>
      <c r="Q884" s="21" t="s">
        <v>3999</v>
      </c>
      <c r="R884" s="46">
        <v>600</v>
      </c>
      <c r="S884" s="51"/>
      <c r="T884" s="36"/>
      <c r="U884" s="36"/>
      <c r="V884" s="36"/>
      <c r="W884" s="36"/>
    </row>
    <row r="885" spans="13:23" ht="37.5" hidden="1" x14ac:dyDescent="0.2">
      <c r="M885" s="503"/>
      <c r="N885" s="524"/>
      <c r="O885" s="30"/>
      <c r="P885" s="21" t="s">
        <v>4001</v>
      </c>
      <c r="Q885" s="21" t="s">
        <v>4002</v>
      </c>
      <c r="R885" s="46">
        <v>550</v>
      </c>
      <c r="S885" s="51"/>
      <c r="T885" s="36"/>
      <c r="U885" s="36"/>
      <c r="V885" s="36"/>
      <c r="W885" s="36"/>
    </row>
    <row r="886" spans="13:23" ht="37.5" hidden="1" x14ac:dyDescent="0.2">
      <c r="M886" s="503"/>
      <c r="N886" s="524"/>
      <c r="O886" s="30"/>
      <c r="P886" s="21" t="s">
        <v>4003</v>
      </c>
      <c r="Q886" s="21" t="s">
        <v>4004</v>
      </c>
      <c r="R886" s="46">
        <v>850</v>
      </c>
      <c r="S886" s="51"/>
      <c r="T886" s="36"/>
      <c r="U886" s="36"/>
      <c r="V886" s="36"/>
      <c r="W886" s="36"/>
    </row>
    <row r="887" spans="13:23" ht="56.25" hidden="1" x14ac:dyDescent="0.2">
      <c r="M887" s="73" t="s">
        <v>4848</v>
      </c>
      <c r="N887" s="21" t="s">
        <v>4005</v>
      </c>
      <c r="O887" s="30"/>
      <c r="P887" s="21" t="s">
        <v>4009</v>
      </c>
      <c r="Q887" s="21" t="s">
        <v>4010</v>
      </c>
      <c r="R887" s="46">
        <v>300</v>
      </c>
      <c r="S887" s="51"/>
      <c r="T887" s="36"/>
      <c r="U887" s="36"/>
      <c r="V887" s="36"/>
      <c r="W887" s="36"/>
    </row>
    <row r="888" spans="13:23" ht="37.5" hidden="1" x14ac:dyDescent="0.2">
      <c r="M888" s="73" t="s">
        <v>4849</v>
      </c>
      <c r="N888" s="21" t="s">
        <v>4008</v>
      </c>
      <c r="O888" s="30"/>
      <c r="P888" s="21" t="s">
        <v>4006</v>
      </c>
      <c r="Q888" s="21" t="s">
        <v>4007</v>
      </c>
      <c r="R888" s="46">
        <v>400</v>
      </c>
      <c r="S888" s="51"/>
      <c r="T888" s="36"/>
      <c r="U888" s="36"/>
      <c r="V888" s="36"/>
      <c r="W888" s="36"/>
    </row>
    <row r="889" spans="13:23" ht="37.5" hidden="1" x14ac:dyDescent="0.2">
      <c r="M889" s="503" t="s">
        <v>4850</v>
      </c>
      <c r="N889" s="524" t="s">
        <v>4012</v>
      </c>
      <c r="O889" s="30"/>
      <c r="P889" s="21" t="s">
        <v>4011</v>
      </c>
      <c r="Q889" s="21" t="s">
        <v>4013</v>
      </c>
      <c r="R889" s="46">
        <v>450</v>
      </c>
      <c r="S889" s="51"/>
      <c r="T889" s="36"/>
      <c r="U889" s="36"/>
      <c r="V889" s="36"/>
      <c r="W889" s="36"/>
    </row>
    <row r="890" spans="13:23" ht="37.5" hidden="1" x14ac:dyDescent="0.2">
      <c r="M890" s="503"/>
      <c r="N890" s="524"/>
      <c r="O890" s="30"/>
      <c r="P890" s="21" t="s">
        <v>4015</v>
      </c>
      <c r="Q890" s="21" t="s">
        <v>4014</v>
      </c>
      <c r="R890" s="46">
        <v>320</v>
      </c>
      <c r="S890" s="51"/>
      <c r="T890" s="36"/>
      <c r="U890" s="36"/>
      <c r="V890" s="36"/>
      <c r="W890" s="36"/>
    </row>
    <row r="891" spans="13:23" ht="37.5" hidden="1" x14ac:dyDescent="0.2">
      <c r="M891" s="503" t="s">
        <v>4851</v>
      </c>
      <c r="N891" s="524" t="s">
        <v>4017</v>
      </c>
      <c r="O891" s="30"/>
      <c r="P891" s="21" t="s">
        <v>3044</v>
      </c>
      <c r="Q891" s="21" t="s">
        <v>4016</v>
      </c>
      <c r="R891" s="46">
        <v>300</v>
      </c>
      <c r="S891" s="51"/>
      <c r="T891" s="36"/>
      <c r="U891" s="36"/>
      <c r="V891" s="36"/>
      <c r="W891" s="36"/>
    </row>
    <row r="892" spans="13:23" ht="37.5" hidden="1" x14ac:dyDescent="0.2">
      <c r="M892" s="503"/>
      <c r="N892" s="524"/>
      <c r="O892" s="30"/>
      <c r="P892" s="21" t="s">
        <v>4018</v>
      </c>
      <c r="Q892" s="21" t="s">
        <v>4019</v>
      </c>
      <c r="R892" s="46">
        <v>300</v>
      </c>
      <c r="S892" s="51"/>
      <c r="T892" s="36"/>
      <c r="U892" s="36"/>
      <c r="V892" s="36"/>
      <c r="W892" s="36"/>
    </row>
    <row r="893" spans="13:23" ht="37.5" hidden="1" x14ac:dyDescent="0.2">
      <c r="M893" s="503" t="s">
        <v>4852</v>
      </c>
      <c r="N893" s="632" t="s">
        <v>4022</v>
      </c>
      <c r="O893" s="30"/>
      <c r="P893" s="21" t="s">
        <v>4021</v>
      </c>
      <c r="Q893" s="21" t="s">
        <v>4020</v>
      </c>
      <c r="R893" s="46">
        <v>400</v>
      </c>
      <c r="S893" s="51"/>
      <c r="T893" s="36"/>
      <c r="U893" s="36"/>
      <c r="V893" s="36"/>
      <c r="W893" s="36"/>
    </row>
    <row r="894" spans="13:23" ht="37.5" hidden="1" x14ac:dyDescent="0.2">
      <c r="M894" s="503"/>
      <c r="N894" s="632"/>
      <c r="O894" s="30"/>
      <c r="P894" s="21" t="s">
        <v>4023</v>
      </c>
      <c r="Q894" s="21" t="s">
        <v>4075</v>
      </c>
      <c r="R894" s="46">
        <v>450</v>
      </c>
      <c r="S894" s="51"/>
      <c r="T894" s="36"/>
      <c r="U894" s="36"/>
      <c r="V894" s="36"/>
      <c r="W894" s="36"/>
    </row>
    <row r="895" spans="13:23" ht="37.5" hidden="1" x14ac:dyDescent="0.2">
      <c r="M895" s="73" t="s">
        <v>4853</v>
      </c>
      <c r="N895" s="19" t="s">
        <v>4026</v>
      </c>
      <c r="O895" s="30"/>
      <c r="P895" s="21" t="s">
        <v>4024</v>
      </c>
      <c r="Q895" s="21" t="s">
        <v>4025</v>
      </c>
      <c r="R895" s="46">
        <v>300</v>
      </c>
      <c r="S895" s="51"/>
      <c r="T895" s="36"/>
      <c r="U895" s="36"/>
      <c r="V895" s="36"/>
      <c r="W895" s="36"/>
    </row>
    <row r="896" spans="13:23" ht="37.5" hidden="1" x14ac:dyDescent="0.2">
      <c r="M896" s="73" t="s">
        <v>4854</v>
      </c>
      <c r="N896" s="19" t="s">
        <v>4029</v>
      </c>
      <c r="O896" s="30"/>
      <c r="P896" s="21" t="s">
        <v>4028</v>
      </c>
      <c r="Q896" s="21" t="s">
        <v>4027</v>
      </c>
      <c r="R896" s="46">
        <v>350</v>
      </c>
      <c r="S896" s="51"/>
      <c r="T896" s="36"/>
      <c r="U896" s="36"/>
      <c r="V896" s="36"/>
      <c r="W896" s="36"/>
    </row>
    <row r="897" spans="13:23" ht="37.5" hidden="1" x14ac:dyDescent="0.2">
      <c r="M897" s="73" t="s">
        <v>4855</v>
      </c>
      <c r="N897" s="19" t="s">
        <v>3968</v>
      </c>
      <c r="O897" s="30"/>
      <c r="P897" s="523" t="s">
        <v>77</v>
      </c>
      <c r="Q897" s="523"/>
      <c r="R897" s="46">
        <v>1300</v>
      </c>
      <c r="S897" s="51"/>
      <c r="T897" s="36"/>
      <c r="U897" s="36"/>
      <c r="V897" s="36"/>
      <c r="W897" s="36"/>
    </row>
    <row r="898" spans="13:23" ht="56.25" hidden="1" x14ac:dyDescent="0.2">
      <c r="M898" s="73" t="s">
        <v>4856</v>
      </c>
      <c r="N898" s="19" t="s">
        <v>4054</v>
      </c>
      <c r="O898" s="30"/>
      <c r="P898" s="21" t="s">
        <v>4053</v>
      </c>
      <c r="Q898" s="21" t="s">
        <v>4030</v>
      </c>
      <c r="R898" s="46">
        <v>1300</v>
      </c>
      <c r="S898" s="51"/>
      <c r="T898" s="36"/>
      <c r="U898" s="36"/>
      <c r="V898" s="36"/>
      <c r="W898" s="36"/>
    </row>
    <row r="899" spans="13:23" ht="37.5" hidden="1" x14ac:dyDescent="0.2">
      <c r="M899" s="73" t="s">
        <v>4840</v>
      </c>
      <c r="N899" s="19" t="s">
        <v>4055</v>
      </c>
      <c r="O899" s="30"/>
      <c r="P899" s="523" t="s">
        <v>77</v>
      </c>
      <c r="Q899" s="523"/>
      <c r="R899" s="46">
        <v>500</v>
      </c>
      <c r="S899" s="51"/>
      <c r="T899" s="36"/>
      <c r="U899" s="36"/>
      <c r="V899" s="36"/>
      <c r="W899" s="36"/>
    </row>
    <row r="900" spans="13:23" hidden="1" x14ac:dyDescent="0.2">
      <c r="M900" s="73" t="s">
        <v>4857</v>
      </c>
      <c r="N900" s="19" t="s">
        <v>4056</v>
      </c>
      <c r="O900" s="30"/>
      <c r="P900" s="523" t="s">
        <v>77</v>
      </c>
      <c r="Q900" s="523"/>
      <c r="R900" s="46">
        <v>400</v>
      </c>
      <c r="S900" s="51"/>
      <c r="T900" s="36"/>
      <c r="U900" s="36"/>
      <c r="V900" s="36"/>
      <c r="W900" s="36"/>
    </row>
    <row r="901" spans="13:23" ht="56.25" hidden="1" x14ac:dyDescent="0.2">
      <c r="M901" s="73" t="s">
        <v>4858</v>
      </c>
      <c r="N901" s="19" t="s">
        <v>4057</v>
      </c>
      <c r="O901" s="30"/>
      <c r="P901" s="21" t="s">
        <v>4031</v>
      </c>
      <c r="Q901" s="21" t="s">
        <v>4032</v>
      </c>
      <c r="R901" s="46">
        <v>400</v>
      </c>
      <c r="S901" s="51"/>
      <c r="T901" s="36"/>
      <c r="U901" s="36"/>
      <c r="V901" s="36"/>
      <c r="W901" s="36"/>
    </row>
    <row r="902" spans="13:23" ht="37.5" hidden="1" x14ac:dyDescent="0.2">
      <c r="M902" s="73" t="s">
        <v>4859</v>
      </c>
      <c r="N902" s="19" t="s">
        <v>4058</v>
      </c>
      <c r="O902" s="30"/>
      <c r="P902" s="21" t="s">
        <v>4031</v>
      </c>
      <c r="Q902" s="21" t="s">
        <v>3973</v>
      </c>
      <c r="R902" s="46">
        <v>400</v>
      </c>
      <c r="S902" s="51"/>
      <c r="T902" s="36"/>
      <c r="U902" s="36"/>
      <c r="V902" s="36"/>
      <c r="W902" s="36"/>
    </row>
    <row r="903" spans="13:23" ht="37.5" hidden="1" x14ac:dyDescent="0.2">
      <c r="M903" s="73" t="s">
        <v>4860</v>
      </c>
      <c r="N903" s="19" t="s">
        <v>4059</v>
      </c>
      <c r="O903" s="30"/>
      <c r="P903" s="21" t="s">
        <v>4033</v>
      </c>
      <c r="Q903" s="21" t="s">
        <v>4061</v>
      </c>
      <c r="R903" s="46">
        <v>300</v>
      </c>
      <c r="S903" s="51"/>
      <c r="T903" s="36"/>
      <c r="U903" s="36"/>
      <c r="V903" s="36"/>
      <c r="W903" s="36"/>
    </row>
    <row r="904" spans="13:23" ht="37.5" hidden="1" x14ac:dyDescent="0.2">
      <c r="M904" s="73" t="s">
        <v>4861</v>
      </c>
      <c r="N904" s="21" t="s">
        <v>4060</v>
      </c>
      <c r="O904" s="30"/>
      <c r="P904" s="21" t="s">
        <v>4034</v>
      </c>
      <c r="Q904" s="21" t="s">
        <v>4061</v>
      </c>
      <c r="R904" s="46">
        <v>300</v>
      </c>
      <c r="S904" s="51"/>
      <c r="T904" s="36"/>
      <c r="U904" s="36"/>
      <c r="V904" s="36"/>
      <c r="W904" s="36"/>
    </row>
    <row r="905" spans="13:23" hidden="1" x14ac:dyDescent="0.2">
      <c r="M905" s="73" t="s">
        <v>4862</v>
      </c>
      <c r="N905" s="21" t="s">
        <v>4062</v>
      </c>
      <c r="O905" s="30"/>
      <c r="P905" s="21" t="s">
        <v>4035</v>
      </c>
      <c r="Q905" s="21" t="s">
        <v>4036</v>
      </c>
      <c r="R905" s="46">
        <v>550</v>
      </c>
      <c r="S905" s="51"/>
      <c r="T905" s="36"/>
      <c r="U905" s="36"/>
      <c r="V905" s="36"/>
      <c r="W905" s="36"/>
    </row>
    <row r="906" spans="13:23" ht="37.5" hidden="1" x14ac:dyDescent="0.2">
      <c r="M906" s="73" t="s">
        <v>4863</v>
      </c>
      <c r="N906" s="21" t="s">
        <v>4063</v>
      </c>
      <c r="O906" s="30"/>
      <c r="P906" s="21" t="s">
        <v>4037</v>
      </c>
      <c r="Q906" s="21" t="s">
        <v>3979</v>
      </c>
      <c r="R906" s="46">
        <v>320</v>
      </c>
      <c r="S906" s="51"/>
      <c r="T906" s="36"/>
      <c r="U906" s="36"/>
      <c r="V906" s="36"/>
      <c r="W906" s="36"/>
    </row>
    <row r="907" spans="13:23" ht="37.5" hidden="1" x14ac:dyDescent="0.2">
      <c r="M907" s="73" t="s">
        <v>4864</v>
      </c>
      <c r="N907" s="21" t="s">
        <v>4062</v>
      </c>
      <c r="O907" s="30"/>
      <c r="P907" s="21" t="s">
        <v>4038</v>
      </c>
      <c r="Q907" s="21" t="s">
        <v>4039</v>
      </c>
      <c r="R907" s="46">
        <v>450</v>
      </c>
      <c r="S907" s="51"/>
      <c r="T907" s="36"/>
      <c r="U907" s="36"/>
      <c r="V907" s="36"/>
      <c r="W907" s="36"/>
    </row>
    <row r="908" spans="13:23" hidden="1" x14ac:dyDescent="0.2">
      <c r="M908" s="73" t="s">
        <v>4865</v>
      </c>
      <c r="N908" s="21" t="s">
        <v>4064</v>
      </c>
      <c r="O908" s="30"/>
      <c r="P908" s="21" t="s">
        <v>4040</v>
      </c>
      <c r="Q908" s="21" t="s">
        <v>4041</v>
      </c>
      <c r="R908" s="46">
        <v>400</v>
      </c>
      <c r="S908" s="51"/>
      <c r="T908" s="36"/>
      <c r="U908" s="36"/>
      <c r="V908" s="36"/>
      <c r="W908" s="36"/>
    </row>
    <row r="909" spans="13:23" hidden="1" x14ac:dyDescent="0.2">
      <c r="M909" s="73" t="s">
        <v>4841</v>
      </c>
      <c r="N909" s="21" t="s">
        <v>4065</v>
      </c>
      <c r="O909" s="30"/>
      <c r="P909" s="21" t="s">
        <v>4041</v>
      </c>
      <c r="Q909" s="21" t="s">
        <v>4042</v>
      </c>
      <c r="R909" s="46">
        <v>300</v>
      </c>
      <c r="S909" s="51"/>
      <c r="T909" s="36"/>
      <c r="U909" s="36"/>
      <c r="V909" s="36"/>
      <c r="W909" s="36"/>
    </row>
    <row r="910" spans="13:23" ht="37.5" hidden="1" x14ac:dyDescent="0.2">
      <c r="M910" s="73" t="s">
        <v>4866</v>
      </c>
      <c r="N910" s="21" t="s">
        <v>3969</v>
      </c>
      <c r="O910" s="30"/>
      <c r="P910" s="523" t="s">
        <v>1206</v>
      </c>
      <c r="Q910" s="523"/>
      <c r="R910" s="46">
        <v>400</v>
      </c>
      <c r="S910" s="51"/>
      <c r="T910" s="36"/>
      <c r="U910" s="36"/>
      <c r="V910" s="36"/>
      <c r="W910" s="36"/>
    </row>
    <row r="911" spans="13:23" hidden="1" x14ac:dyDescent="0.2">
      <c r="M911" s="503" t="s">
        <v>4867</v>
      </c>
      <c r="N911" s="524" t="s">
        <v>4062</v>
      </c>
      <c r="O911" s="30"/>
      <c r="P911" s="21" t="s">
        <v>4043</v>
      </c>
      <c r="Q911" s="21" t="s">
        <v>4044</v>
      </c>
      <c r="R911" s="46">
        <v>450</v>
      </c>
      <c r="S911" s="51"/>
      <c r="T911" s="36"/>
      <c r="U911" s="36"/>
      <c r="V911" s="36"/>
      <c r="W911" s="36"/>
    </row>
    <row r="912" spans="13:23" ht="37.5" hidden="1" x14ac:dyDescent="0.2">
      <c r="M912" s="503"/>
      <c r="N912" s="524"/>
      <c r="O912" s="30"/>
      <c r="P912" s="21" t="s">
        <v>4076</v>
      </c>
      <c r="Q912" s="21" t="s">
        <v>4043</v>
      </c>
      <c r="R912" s="46">
        <v>500</v>
      </c>
      <c r="S912" s="51"/>
      <c r="T912" s="36"/>
      <c r="U912" s="36"/>
      <c r="V912" s="36"/>
      <c r="W912" s="36"/>
    </row>
    <row r="913" spans="13:23" ht="37.5" hidden="1" x14ac:dyDescent="0.2">
      <c r="M913" s="73" t="s">
        <v>4868</v>
      </c>
      <c r="N913" s="21" t="s">
        <v>4066</v>
      </c>
      <c r="O913" s="30"/>
      <c r="P913" s="21" t="s">
        <v>4070</v>
      </c>
      <c r="Q913" s="21" t="s">
        <v>4045</v>
      </c>
      <c r="R913" s="46">
        <v>300</v>
      </c>
      <c r="S913" s="51"/>
      <c r="T913" s="36"/>
      <c r="U913" s="36"/>
      <c r="V913" s="36"/>
      <c r="W913" s="36"/>
    </row>
    <row r="914" spans="13:23" ht="37.5" hidden="1" x14ac:dyDescent="0.2">
      <c r="M914" s="73" t="s">
        <v>4869</v>
      </c>
      <c r="N914" s="21" t="s">
        <v>4067</v>
      </c>
      <c r="O914" s="30"/>
      <c r="P914" s="21" t="s">
        <v>4071</v>
      </c>
      <c r="Q914" s="21" t="s">
        <v>3979</v>
      </c>
      <c r="R914" s="46">
        <v>300</v>
      </c>
      <c r="S914" s="51"/>
      <c r="T914" s="36"/>
      <c r="U914" s="36"/>
      <c r="V914" s="36"/>
      <c r="W914" s="36"/>
    </row>
    <row r="915" spans="13:23" ht="37.5" hidden="1" x14ac:dyDescent="0.2">
      <c r="M915" s="73" t="s">
        <v>4870</v>
      </c>
      <c r="N915" s="21" t="s">
        <v>4068</v>
      </c>
      <c r="O915" s="30"/>
      <c r="P915" s="21" t="s">
        <v>4046</v>
      </c>
      <c r="Q915" s="21" t="s">
        <v>4047</v>
      </c>
      <c r="R915" s="46">
        <v>300</v>
      </c>
      <c r="S915" s="51"/>
      <c r="T915" s="36"/>
      <c r="U915" s="36"/>
      <c r="V915" s="36"/>
      <c r="W915" s="36"/>
    </row>
    <row r="916" spans="13:23" ht="56.25" hidden="1" x14ac:dyDescent="0.2">
      <c r="M916" s="73" t="s">
        <v>4871</v>
      </c>
      <c r="N916" s="21" t="s">
        <v>4072</v>
      </c>
      <c r="O916" s="30"/>
      <c r="P916" s="21" t="s">
        <v>4048</v>
      </c>
      <c r="Q916" s="21" t="s">
        <v>4069</v>
      </c>
      <c r="R916" s="46">
        <v>300</v>
      </c>
      <c r="S916" s="51"/>
      <c r="T916" s="36"/>
      <c r="U916" s="36"/>
      <c r="V916" s="36"/>
      <c r="W916" s="36"/>
    </row>
    <row r="917" spans="13:23" ht="37.5" hidden="1" x14ac:dyDescent="0.2">
      <c r="M917" s="73" t="s">
        <v>4872</v>
      </c>
      <c r="N917" s="21" t="s">
        <v>4073</v>
      </c>
      <c r="O917" s="30"/>
      <c r="P917" s="21" t="s">
        <v>4049</v>
      </c>
      <c r="Q917" s="21" t="s">
        <v>4050</v>
      </c>
      <c r="R917" s="46">
        <v>300</v>
      </c>
      <c r="S917" s="51"/>
      <c r="T917" s="36"/>
      <c r="U917" s="36"/>
      <c r="V917" s="36"/>
      <c r="W917" s="36"/>
    </row>
    <row r="918" spans="13:23" ht="37.5" hidden="1" x14ac:dyDescent="0.2">
      <c r="M918" s="73" t="s">
        <v>4873</v>
      </c>
      <c r="N918" s="21" t="s">
        <v>4074</v>
      </c>
      <c r="O918" s="30"/>
      <c r="P918" s="21" t="s">
        <v>4051</v>
      </c>
      <c r="Q918" s="21" t="s">
        <v>4052</v>
      </c>
      <c r="R918" s="46">
        <v>300</v>
      </c>
      <c r="S918" s="51"/>
      <c r="T918" s="36"/>
      <c r="U918" s="36"/>
      <c r="V918" s="36"/>
      <c r="W918" s="36"/>
    </row>
    <row r="919" spans="13:23" hidden="1" x14ac:dyDescent="0.2">
      <c r="M919" s="39">
        <v>48</v>
      </c>
      <c r="N919" s="30" t="s">
        <v>57</v>
      </c>
      <c r="O919" s="30"/>
      <c r="P919" s="21"/>
      <c r="Q919" s="21"/>
      <c r="R919" s="90"/>
      <c r="S919" s="51"/>
      <c r="T919" s="36"/>
      <c r="U919" s="36"/>
      <c r="V919" s="36"/>
      <c r="W919" s="36"/>
    </row>
    <row r="920" spans="13:23" hidden="1" x14ac:dyDescent="0.3">
      <c r="M920" s="503" t="s">
        <v>4874</v>
      </c>
      <c r="N920" s="565" t="s">
        <v>554</v>
      </c>
      <c r="O920" s="26" t="s">
        <v>555</v>
      </c>
      <c r="P920" s="25" t="s">
        <v>556</v>
      </c>
      <c r="Q920" s="25" t="s">
        <v>557</v>
      </c>
      <c r="R920" s="46">
        <v>3000</v>
      </c>
      <c r="S920" s="23" t="s">
        <v>719</v>
      </c>
      <c r="T920" s="37"/>
      <c r="U920" s="36"/>
      <c r="V920" s="36"/>
      <c r="W920" s="36"/>
    </row>
    <row r="921" spans="13:23" ht="37.5" hidden="1" x14ac:dyDescent="0.3">
      <c r="M921" s="503"/>
      <c r="N921" s="565"/>
      <c r="O921" s="26" t="s">
        <v>129</v>
      </c>
      <c r="P921" s="25" t="s">
        <v>557</v>
      </c>
      <c r="Q921" s="25" t="s">
        <v>558</v>
      </c>
      <c r="R921" s="46">
        <v>1600</v>
      </c>
      <c r="S921" s="23"/>
      <c r="T921" s="37"/>
      <c r="U921" s="36"/>
      <c r="V921" s="36"/>
      <c r="W921" s="36"/>
    </row>
    <row r="922" spans="13:23" ht="37.5" hidden="1" x14ac:dyDescent="0.3">
      <c r="M922" s="503"/>
      <c r="N922" s="565"/>
      <c r="O922" s="26" t="s">
        <v>105</v>
      </c>
      <c r="P922" s="25" t="s">
        <v>558</v>
      </c>
      <c r="Q922" s="25" t="s">
        <v>559</v>
      </c>
      <c r="R922" s="46">
        <v>1100</v>
      </c>
      <c r="S922" s="23"/>
      <c r="T922" s="37"/>
      <c r="U922" s="36"/>
      <c r="V922" s="36"/>
      <c r="W922" s="36"/>
    </row>
    <row r="923" spans="13:23" ht="37.5" hidden="1" x14ac:dyDescent="0.3">
      <c r="M923" s="503" t="s">
        <v>4875</v>
      </c>
      <c r="N923" s="565" t="s">
        <v>560</v>
      </c>
      <c r="O923" s="26" t="s">
        <v>194</v>
      </c>
      <c r="P923" s="627" t="s">
        <v>561</v>
      </c>
      <c r="Q923" s="627"/>
      <c r="R923" s="46">
        <v>4300</v>
      </c>
      <c r="S923" s="23"/>
      <c r="T923" s="37"/>
      <c r="U923" s="36"/>
      <c r="V923" s="36"/>
      <c r="W923" s="36"/>
    </row>
    <row r="924" spans="13:23" ht="37.5" hidden="1" x14ac:dyDescent="0.3">
      <c r="M924" s="503"/>
      <c r="N924" s="565"/>
      <c r="O924" s="26" t="s">
        <v>88</v>
      </c>
      <c r="P924" s="25" t="s">
        <v>562</v>
      </c>
      <c r="Q924" s="25" t="s">
        <v>563</v>
      </c>
      <c r="R924" s="46">
        <v>800</v>
      </c>
      <c r="S924" s="23"/>
      <c r="T924" s="37"/>
      <c r="U924" s="36"/>
      <c r="V924" s="36"/>
      <c r="W924" s="36"/>
    </row>
    <row r="925" spans="13:23" ht="56.25" hidden="1" x14ac:dyDescent="0.3">
      <c r="M925" s="503"/>
      <c r="N925" s="565"/>
      <c r="O925" s="26" t="s">
        <v>86</v>
      </c>
      <c r="P925" s="25" t="s">
        <v>564</v>
      </c>
      <c r="Q925" s="25" t="s">
        <v>565</v>
      </c>
      <c r="R925" s="46">
        <v>700</v>
      </c>
      <c r="S925" s="23"/>
      <c r="T925" s="37"/>
      <c r="U925" s="36"/>
      <c r="V925" s="36"/>
      <c r="W925" s="36"/>
    </row>
    <row r="926" spans="13:23" ht="37.5" hidden="1" x14ac:dyDescent="0.3">
      <c r="M926" s="503" t="s">
        <v>4876</v>
      </c>
      <c r="N926" s="565" t="s">
        <v>566</v>
      </c>
      <c r="O926" s="26" t="s">
        <v>86</v>
      </c>
      <c r="P926" s="25" t="s">
        <v>567</v>
      </c>
      <c r="Q926" s="25" t="s">
        <v>568</v>
      </c>
      <c r="R926" s="46">
        <v>800</v>
      </c>
      <c r="S926" s="23"/>
      <c r="T926" s="37"/>
      <c r="U926" s="36"/>
      <c r="V926" s="36"/>
      <c r="W926" s="36"/>
    </row>
    <row r="927" spans="13:23" ht="37.5" hidden="1" x14ac:dyDescent="0.3">
      <c r="M927" s="503"/>
      <c r="N927" s="565"/>
      <c r="O927" s="26" t="s">
        <v>90</v>
      </c>
      <c r="P927" s="25" t="s">
        <v>569</v>
      </c>
      <c r="Q927" s="25" t="s">
        <v>570</v>
      </c>
      <c r="R927" s="46">
        <v>600</v>
      </c>
      <c r="S927" s="23"/>
      <c r="T927" s="37"/>
      <c r="U927" s="36"/>
      <c r="V927" s="36"/>
      <c r="W927" s="36"/>
    </row>
    <row r="928" spans="13:23" ht="37.5" hidden="1" x14ac:dyDescent="0.3">
      <c r="M928" s="503" t="s">
        <v>4877</v>
      </c>
      <c r="N928" s="565" t="s">
        <v>571</v>
      </c>
      <c r="O928" s="26" t="s">
        <v>105</v>
      </c>
      <c r="P928" s="627" t="s">
        <v>572</v>
      </c>
      <c r="Q928" s="627"/>
      <c r="R928" s="46">
        <v>450</v>
      </c>
      <c r="S928" s="23"/>
      <c r="T928" s="37"/>
      <c r="U928" s="36"/>
      <c r="V928" s="36"/>
      <c r="W928" s="36"/>
    </row>
    <row r="929" spans="13:23" ht="37.5" hidden="1" x14ac:dyDescent="0.3">
      <c r="M929" s="503"/>
      <c r="N929" s="565"/>
      <c r="O929" s="26" t="s">
        <v>86</v>
      </c>
      <c r="P929" s="25" t="s">
        <v>573</v>
      </c>
      <c r="Q929" s="25" t="s">
        <v>574</v>
      </c>
      <c r="R929" s="46">
        <v>400</v>
      </c>
      <c r="S929" s="23"/>
      <c r="T929" s="37"/>
      <c r="U929" s="36"/>
      <c r="V929" s="36"/>
      <c r="W929" s="36"/>
    </row>
    <row r="930" spans="13:23" ht="37.5" hidden="1" x14ac:dyDescent="0.3">
      <c r="M930" s="503"/>
      <c r="N930" s="565"/>
      <c r="O930" s="26" t="s">
        <v>86</v>
      </c>
      <c r="P930" s="25" t="s">
        <v>575</v>
      </c>
      <c r="Q930" s="25" t="s">
        <v>576</v>
      </c>
      <c r="R930" s="46">
        <v>400</v>
      </c>
      <c r="S930" s="23"/>
      <c r="T930" s="37"/>
      <c r="U930" s="36"/>
      <c r="V930" s="36"/>
      <c r="W930" s="36"/>
    </row>
    <row r="931" spans="13:23" ht="56.25" hidden="1" x14ac:dyDescent="0.3">
      <c r="M931" s="503"/>
      <c r="N931" s="565"/>
      <c r="O931" s="26" t="s">
        <v>86</v>
      </c>
      <c r="P931" s="25" t="s">
        <v>577</v>
      </c>
      <c r="Q931" s="25" t="s">
        <v>576</v>
      </c>
      <c r="R931" s="46">
        <v>400</v>
      </c>
      <c r="S931" s="23"/>
      <c r="T931" s="37"/>
      <c r="U931" s="36"/>
      <c r="V931" s="36"/>
      <c r="W931" s="36"/>
    </row>
    <row r="932" spans="13:23" ht="37.5" hidden="1" x14ac:dyDescent="0.3">
      <c r="M932" s="503"/>
      <c r="N932" s="565"/>
      <c r="O932" s="26" t="s">
        <v>86</v>
      </c>
      <c r="P932" s="25" t="s">
        <v>578</v>
      </c>
      <c r="Q932" s="25" t="s">
        <v>576</v>
      </c>
      <c r="R932" s="46">
        <v>400</v>
      </c>
      <c r="S932" s="23"/>
      <c r="T932" s="37"/>
      <c r="U932" s="36"/>
      <c r="V932" s="36"/>
      <c r="W932" s="36"/>
    </row>
    <row r="933" spans="13:23" ht="75" hidden="1" x14ac:dyDescent="0.3">
      <c r="M933" s="503"/>
      <c r="N933" s="565"/>
      <c r="O933" s="26" t="s">
        <v>90</v>
      </c>
      <c r="P933" s="25" t="s">
        <v>579</v>
      </c>
      <c r="Q933" s="25" t="s">
        <v>580</v>
      </c>
      <c r="R933" s="46">
        <v>300</v>
      </c>
      <c r="S933" s="23"/>
      <c r="T933" s="37"/>
      <c r="U933" s="36"/>
      <c r="V933" s="36"/>
      <c r="W933" s="36"/>
    </row>
    <row r="934" spans="13:23" ht="37.5" hidden="1" x14ac:dyDescent="0.3">
      <c r="M934" s="503"/>
      <c r="N934" s="565"/>
      <c r="O934" s="26" t="s">
        <v>90</v>
      </c>
      <c r="P934" s="25" t="s">
        <v>581</v>
      </c>
      <c r="Q934" s="25" t="s">
        <v>582</v>
      </c>
      <c r="R934" s="46">
        <v>300</v>
      </c>
      <c r="S934" s="23"/>
      <c r="T934" s="37"/>
      <c r="U934" s="36"/>
      <c r="V934" s="36"/>
      <c r="W934" s="36"/>
    </row>
    <row r="935" spans="13:23" ht="37.5" hidden="1" x14ac:dyDescent="0.3">
      <c r="M935" s="503"/>
      <c r="N935" s="565"/>
      <c r="O935" s="26" t="s">
        <v>90</v>
      </c>
      <c r="P935" s="25" t="s">
        <v>583</v>
      </c>
      <c r="Q935" s="25" t="s">
        <v>584</v>
      </c>
      <c r="R935" s="46">
        <v>300</v>
      </c>
      <c r="S935" s="23"/>
      <c r="T935" s="37"/>
      <c r="U935" s="36"/>
      <c r="V935" s="36"/>
      <c r="W935" s="36"/>
    </row>
    <row r="936" spans="13:23" ht="37.5" hidden="1" x14ac:dyDescent="0.3">
      <c r="M936" s="503"/>
      <c r="N936" s="565"/>
      <c r="O936" s="26" t="s">
        <v>90</v>
      </c>
      <c r="P936" s="25" t="s">
        <v>585</v>
      </c>
      <c r="Q936" s="25" t="s">
        <v>586</v>
      </c>
      <c r="R936" s="46">
        <v>400</v>
      </c>
      <c r="S936" s="23"/>
      <c r="T936" s="37"/>
      <c r="U936" s="36"/>
      <c r="V936" s="36"/>
      <c r="W936" s="36"/>
    </row>
    <row r="937" spans="13:23" ht="56.25" hidden="1" x14ac:dyDescent="0.3">
      <c r="M937" s="503"/>
      <c r="N937" s="565"/>
      <c r="O937" s="26" t="s">
        <v>90</v>
      </c>
      <c r="P937" s="25" t="s">
        <v>587</v>
      </c>
      <c r="Q937" s="25" t="s">
        <v>588</v>
      </c>
      <c r="R937" s="46">
        <v>300</v>
      </c>
      <c r="S937" s="23"/>
      <c r="T937" s="37"/>
      <c r="U937" s="36"/>
      <c r="V937" s="36"/>
      <c r="W937" s="36"/>
    </row>
    <row r="938" spans="13:23" ht="37.5" hidden="1" x14ac:dyDescent="0.3">
      <c r="M938" s="503"/>
      <c r="N938" s="565"/>
      <c r="O938" s="26" t="s">
        <v>90</v>
      </c>
      <c r="P938" s="627" t="s">
        <v>589</v>
      </c>
      <c r="Q938" s="627"/>
      <c r="R938" s="46">
        <v>300</v>
      </c>
      <c r="S938" s="23"/>
      <c r="T938" s="37"/>
      <c r="U938" s="36"/>
      <c r="V938" s="36"/>
      <c r="W938" s="36"/>
    </row>
    <row r="939" spans="13:23" ht="37.5" hidden="1" x14ac:dyDescent="0.3">
      <c r="M939" s="503" t="s">
        <v>4878</v>
      </c>
      <c r="N939" s="565" t="s">
        <v>490</v>
      </c>
      <c r="O939" s="26" t="s">
        <v>90</v>
      </c>
      <c r="P939" s="25" t="s">
        <v>590</v>
      </c>
      <c r="Q939" s="25" t="s">
        <v>591</v>
      </c>
      <c r="R939" s="46">
        <v>420</v>
      </c>
      <c r="S939" s="23"/>
      <c r="T939" s="37"/>
      <c r="U939" s="36"/>
      <c r="V939" s="36"/>
      <c r="W939" s="36"/>
    </row>
    <row r="940" spans="13:23" ht="37.5" hidden="1" x14ac:dyDescent="0.3">
      <c r="M940" s="503"/>
      <c r="N940" s="565"/>
      <c r="O940" s="26" t="s">
        <v>90</v>
      </c>
      <c r="P940" s="25" t="s">
        <v>592</v>
      </c>
      <c r="Q940" s="25" t="s">
        <v>593</v>
      </c>
      <c r="R940" s="46">
        <v>420</v>
      </c>
      <c r="S940" s="23"/>
      <c r="T940" s="37"/>
      <c r="U940" s="36"/>
      <c r="V940" s="36"/>
      <c r="W940" s="36"/>
    </row>
    <row r="941" spans="13:23" ht="37.5" hidden="1" x14ac:dyDescent="0.3">
      <c r="M941" s="503"/>
      <c r="N941" s="565"/>
      <c r="O941" s="26" t="s">
        <v>90</v>
      </c>
      <c r="P941" s="25" t="s">
        <v>594</v>
      </c>
      <c r="Q941" s="25" t="s">
        <v>595</v>
      </c>
      <c r="R941" s="46">
        <v>400</v>
      </c>
      <c r="S941" s="23"/>
      <c r="T941" s="37"/>
      <c r="U941" s="36"/>
      <c r="V941" s="36"/>
      <c r="W941" s="36"/>
    </row>
    <row r="942" spans="13:23" ht="37.5" hidden="1" x14ac:dyDescent="0.3">
      <c r="M942" s="503"/>
      <c r="N942" s="565"/>
      <c r="O942" s="26" t="s">
        <v>194</v>
      </c>
      <c r="P942" s="25" t="s">
        <v>554</v>
      </c>
      <c r="Q942" s="25" t="s">
        <v>596</v>
      </c>
      <c r="R942" s="46">
        <v>800</v>
      </c>
      <c r="S942" s="23"/>
      <c r="T942" s="37"/>
      <c r="U942" s="36"/>
      <c r="V942" s="36"/>
      <c r="W942" s="36"/>
    </row>
    <row r="943" spans="13:23" ht="37.5" hidden="1" x14ac:dyDescent="0.3">
      <c r="M943" s="503"/>
      <c r="N943" s="565"/>
      <c r="O943" s="26" t="s">
        <v>129</v>
      </c>
      <c r="P943" s="25" t="s">
        <v>596</v>
      </c>
      <c r="Q943" s="25" t="s">
        <v>597</v>
      </c>
      <c r="R943" s="46">
        <v>500</v>
      </c>
      <c r="S943" s="23"/>
      <c r="T943" s="37"/>
      <c r="U943" s="36"/>
      <c r="V943" s="36"/>
      <c r="W943" s="36"/>
    </row>
    <row r="944" spans="13:23" ht="37.5" hidden="1" x14ac:dyDescent="0.3">
      <c r="M944" s="503"/>
      <c r="N944" s="565"/>
      <c r="O944" s="26" t="s">
        <v>90</v>
      </c>
      <c r="P944" s="25" t="s">
        <v>592</v>
      </c>
      <c r="Q944" s="25" t="s">
        <v>583</v>
      </c>
      <c r="R944" s="46">
        <v>400</v>
      </c>
      <c r="S944" s="23"/>
      <c r="T944" s="37"/>
      <c r="U944" s="36"/>
      <c r="V944" s="36"/>
      <c r="W944" s="36"/>
    </row>
    <row r="945" spans="13:23" ht="37.5" hidden="1" x14ac:dyDescent="0.3">
      <c r="M945" s="503"/>
      <c r="N945" s="565"/>
      <c r="O945" s="26" t="s">
        <v>90</v>
      </c>
      <c r="P945" s="25" t="s">
        <v>586</v>
      </c>
      <c r="Q945" s="25" t="s">
        <v>598</v>
      </c>
      <c r="R945" s="46">
        <v>350</v>
      </c>
      <c r="S945" s="23"/>
      <c r="T945" s="37"/>
      <c r="U945" s="36"/>
      <c r="V945" s="36"/>
      <c r="W945" s="36"/>
    </row>
    <row r="946" spans="13:23" ht="37.5" hidden="1" x14ac:dyDescent="0.3">
      <c r="M946" s="503"/>
      <c r="N946" s="565"/>
      <c r="O946" s="26" t="s">
        <v>90</v>
      </c>
      <c r="P946" s="25" t="s">
        <v>599</v>
      </c>
      <c r="Q946" s="25" t="s">
        <v>600</v>
      </c>
      <c r="R946" s="46">
        <v>400</v>
      </c>
      <c r="S946" s="23"/>
      <c r="T946" s="37"/>
      <c r="U946" s="36"/>
      <c r="V946" s="36"/>
      <c r="W946" s="36"/>
    </row>
    <row r="947" spans="13:23" ht="37.5" hidden="1" x14ac:dyDescent="0.3">
      <c r="M947" s="503"/>
      <c r="N947" s="565"/>
      <c r="O947" s="26" t="s">
        <v>90</v>
      </c>
      <c r="P947" s="25" t="s">
        <v>601</v>
      </c>
      <c r="Q947" s="25" t="s">
        <v>602</v>
      </c>
      <c r="R947" s="46">
        <v>350</v>
      </c>
      <c r="S947" s="23"/>
      <c r="T947" s="37"/>
      <c r="U947" s="36"/>
      <c r="V947" s="36"/>
      <c r="W947" s="36"/>
    </row>
    <row r="948" spans="13:23" ht="37.5" hidden="1" x14ac:dyDescent="0.3">
      <c r="M948" s="503"/>
      <c r="N948" s="565"/>
      <c r="O948" s="26" t="s">
        <v>90</v>
      </c>
      <c r="P948" s="25" t="s">
        <v>603</v>
      </c>
      <c r="Q948" s="25" t="s">
        <v>604</v>
      </c>
      <c r="R948" s="46">
        <v>450</v>
      </c>
      <c r="S948" s="23"/>
      <c r="T948" s="37"/>
      <c r="U948" s="36"/>
      <c r="V948" s="36"/>
      <c r="W948" s="36"/>
    </row>
    <row r="949" spans="13:23" ht="37.5" hidden="1" x14ac:dyDescent="0.3">
      <c r="M949" s="503"/>
      <c r="N949" s="565"/>
      <c r="O949" s="26" t="s">
        <v>90</v>
      </c>
      <c r="P949" s="25" t="s">
        <v>605</v>
      </c>
      <c r="Q949" s="25" t="s">
        <v>606</v>
      </c>
      <c r="R949" s="46">
        <v>400</v>
      </c>
      <c r="S949" s="23"/>
      <c r="T949" s="37"/>
      <c r="U949" s="36"/>
      <c r="V949" s="36"/>
      <c r="W949" s="36"/>
    </row>
    <row r="950" spans="13:23" ht="37.5" hidden="1" x14ac:dyDescent="0.3">
      <c r="M950" s="503"/>
      <c r="N950" s="565"/>
      <c r="O950" s="26" t="s">
        <v>90</v>
      </c>
      <c r="P950" s="25" t="s">
        <v>592</v>
      </c>
      <c r="Q950" s="25" t="s">
        <v>607</v>
      </c>
      <c r="R950" s="46">
        <v>400</v>
      </c>
      <c r="S950" s="23"/>
      <c r="T950" s="37"/>
      <c r="U950" s="36"/>
      <c r="V950" s="36"/>
      <c r="W950" s="36"/>
    </row>
    <row r="951" spans="13:23" ht="37.5" hidden="1" x14ac:dyDescent="0.3">
      <c r="M951" s="503"/>
      <c r="N951" s="565"/>
      <c r="O951" s="26" t="s">
        <v>90</v>
      </c>
      <c r="P951" s="25" t="s">
        <v>607</v>
      </c>
      <c r="Q951" s="25" t="s">
        <v>608</v>
      </c>
      <c r="R951" s="46">
        <v>400</v>
      </c>
      <c r="S951" s="23"/>
      <c r="T951" s="37"/>
      <c r="U951" s="36"/>
      <c r="V951" s="36"/>
      <c r="W951" s="36"/>
    </row>
    <row r="952" spans="13:23" ht="37.5" hidden="1" x14ac:dyDescent="0.3">
      <c r="M952" s="503"/>
      <c r="N952" s="565"/>
      <c r="O952" s="26" t="s">
        <v>90</v>
      </c>
      <c r="P952" s="25" t="s">
        <v>607</v>
      </c>
      <c r="Q952" s="25" t="s">
        <v>569</v>
      </c>
      <c r="R952" s="46">
        <v>400</v>
      </c>
      <c r="S952" s="23"/>
      <c r="T952" s="37"/>
      <c r="U952" s="36"/>
      <c r="V952" s="36"/>
      <c r="W952" s="36"/>
    </row>
    <row r="953" spans="13:23" ht="37.5" hidden="1" x14ac:dyDescent="0.3">
      <c r="M953" s="503"/>
      <c r="N953" s="565"/>
      <c r="O953" s="26" t="s">
        <v>90</v>
      </c>
      <c r="P953" s="25" t="s">
        <v>586</v>
      </c>
      <c r="Q953" s="25" t="s">
        <v>597</v>
      </c>
      <c r="R953" s="46">
        <v>400</v>
      </c>
      <c r="S953" s="23"/>
      <c r="T953" s="37"/>
      <c r="U953" s="36"/>
      <c r="V953" s="36"/>
      <c r="W953" s="36"/>
    </row>
    <row r="954" spans="13:23" ht="37.5" hidden="1" x14ac:dyDescent="0.3">
      <c r="M954" s="73" t="s">
        <v>4879</v>
      </c>
      <c r="N954" s="25" t="s">
        <v>609</v>
      </c>
      <c r="O954" s="26" t="s">
        <v>88</v>
      </c>
      <c r="P954" s="25" t="s">
        <v>610</v>
      </c>
      <c r="Q954" s="25" t="s">
        <v>611</v>
      </c>
      <c r="R954" s="46">
        <v>500</v>
      </c>
      <c r="S954" s="23"/>
      <c r="T954" s="37"/>
      <c r="U954" s="36"/>
      <c r="V954" s="36"/>
      <c r="W954" s="36"/>
    </row>
    <row r="955" spans="13:23" ht="37.5" hidden="1" x14ac:dyDescent="0.3">
      <c r="M955" s="73" t="s">
        <v>4880</v>
      </c>
      <c r="N955" s="25" t="s">
        <v>566</v>
      </c>
      <c r="O955" s="26" t="s">
        <v>88</v>
      </c>
      <c r="P955" s="25" t="s">
        <v>568</v>
      </c>
      <c r="Q955" s="25" t="s">
        <v>570</v>
      </c>
      <c r="R955" s="46">
        <v>600</v>
      </c>
      <c r="S955" s="23" t="s">
        <v>122</v>
      </c>
      <c r="T955" s="37"/>
      <c r="U955" s="36"/>
      <c r="V955" s="36"/>
      <c r="W955" s="36"/>
    </row>
    <row r="956" spans="13:23" ht="37.5" hidden="1" x14ac:dyDescent="0.3">
      <c r="M956" s="503" t="s">
        <v>4881</v>
      </c>
      <c r="N956" s="565" t="s">
        <v>490</v>
      </c>
      <c r="O956" s="26" t="s">
        <v>86</v>
      </c>
      <c r="P956" s="25" t="s">
        <v>612</v>
      </c>
      <c r="Q956" s="25" t="s">
        <v>559</v>
      </c>
      <c r="R956" s="46">
        <v>430</v>
      </c>
      <c r="S956" s="23"/>
      <c r="T956" s="37"/>
      <c r="U956" s="36"/>
      <c r="V956" s="36"/>
      <c r="W956" s="36"/>
    </row>
    <row r="957" spans="13:23" ht="37.5" hidden="1" x14ac:dyDescent="0.3">
      <c r="M957" s="503"/>
      <c r="N957" s="565"/>
      <c r="O957" s="26" t="s">
        <v>90</v>
      </c>
      <c r="P957" s="25" t="s">
        <v>613</v>
      </c>
      <c r="Q957" s="25" t="s">
        <v>614</v>
      </c>
      <c r="R957" s="46">
        <v>750</v>
      </c>
      <c r="S957" s="23"/>
      <c r="T957" s="37"/>
      <c r="U957" s="36"/>
      <c r="V957" s="36"/>
      <c r="W957" s="36"/>
    </row>
    <row r="958" spans="13:23" ht="37.5" hidden="1" x14ac:dyDescent="0.3">
      <c r="M958" s="503" t="s">
        <v>4882</v>
      </c>
      <c r="N958" s="565" t="s">
        <v>571</v>
      </c>
      <c r="O958" s="26" t="s">
        <v>86</v>
      </c>
      <c r="P958" s="25" t="s">
        <v>586</v>
      </c>
      <c r="Q958" s="25" t="s">
        <v>615</v>
      </c>
      <c r="R958" s="46">
        <v>520</v>
      </c>
      <c r="S958" s="23"/>
      <c r="T958" s="37"/>
      <c r="U958" s="36"/>
      <c r="V958" s="36"/>
      <c r="W958" s="36"/>
    </row>
    <row r="959" spans="13:23" ht="37.5" hidden="1" x14ac:dyDescent="0.3">
      <c r="M959" s="503"/>
      <c r="N959" s="565"/>
      <c r="O959" s="26" t="s">
        <v>86</v>
      </c>
      <c r="P959" s="25" t="s">
        <v>616</v>
      </c>
      <c r="Q959" s="25" t="s">
        <v>559</v>
      </c>
      <c r="R959" s="46">
        <v>430</v>
      </c>
      <c r="S959" s="23"/>
      <c r="T959" s="37"/>
      <c r="U959" s="36"/>
      <c r="V959" s="36"/>
      <c r="W959" s="36"/>
    </row>
    <row r="960" spans="13:23" ht="37.5" hidden="1" x14ac:dyDescent="0.3">
      <c r="M960" s="503"/>
      <c r="N960" s="565"/>
      <c r="O960" s="26" t="s">
        <v>86</v>
      </c>
      <c r="P960" s="25" t="s">
        <v>607</v>
      </c>
      <c r="Q960" s="25" t="s">
        <v>617</v>
      </c>
      <c r="R960" s="46">
        <v>430</v>
      </c>
      <c r="S960" s="23"/>
      <c r="T960" s="37"/>
      <c r="U960" s="36"/>
      <c r="V960" s="36"/>
      <c r="W960" s="36"/>
    </row>
    <row r="961" spans="13:23" ht="37.5" hidden="1" x14ac:dyDescent="0.3">
      <c r="M961" s="503"/>
      <c r="N961" s="565"/>
      <c r="O961" s="26" t="s">
        <v>86</v>
      </c>
      <c r="P961" s="25" t="s">
        <v>596</v>
      </c>
      <c r="Q961" s="25" t="s">
        <v>598</v>
      </c>
      <c r="R961" s="46">
        <v>430</v>
      </c>
      <c r="S961" s="23"/>
      <c r="T961" s="37"/>
      <c r="U961" s="36"/>
      <c r="V961" s="36"/>
      <c r="W961" s="36"/>
    </row>
    <row r="962" spans="13:23" ht="37.5" hidden="1" x14ac:dyDescent="0.3">
      <c r="M962" s="503"/>
      <c r="N962" s="565"/>
      <c r="O962" s="26" t="s">
        <v>90</v>
      </c>
      <c r="P962" s="25" t="s">
        <v>598</v>
      </c>
      <c r="Q962" s="25" t="s">
        <v>597</v>
      </c>
      <c r="R962" s="46">
        <v>430</v>
      </c>
      <c r="S962" s="23"/>
      <c r="T962" s="37"/>
      <c r="U962" s="36"/>
      <c r="V962" s="36"/>
      <c r="W962" s="36"/>
    </row>
    <row r="963" spans="13:23" ht="37.5" hidden="1" x14ac:dyDescent="0.3">
      <c r="M963" s="73" t="s">
        <v>4874</v>
      </c>
      <c r="N963" s="25" t="s">
        <v>617</v>
      </c>
      <c r="O963" s="26" t="s">
        <v>86</v>
      </c>
      <c r="P963" s="627" t="s">
        <v>77</v>
      </c>
      <c r="Q963" s="627"/>
      <c r="R963" s="46">
        <v>500</v>
      </c>
      <c r="S963" s="23"/>
      <c r="T963" s="37"/>
      <c r="U963" s="36"/>
      <c r="V963" s="36"/>
      <c r="W963" s="36"/>
    </row>
    <row r="964" spans="13:23" ht="37.5" hidden="1" x14ac:dyDescent="0.3">
      <c r="M964" s="73" t="s">
        <v>4883</v>
      </c>
      <c r="N964" s="25" t="s">
        <v>618</v>
      </c>
      <c r="O964" s="26" t="s">
        <v>86</v>
      </c>
      <c r="P964" s="627" t="s">
        <v>77</v>
      </c>
      <c r="Q964" s="627"/>
      <c r="R964" s="46">
        <v>1000</v>
      </c>
      <c r="S964" s="23"/>
      <c r="T964" s="37"/>
      <c r="U964" s="36"/>
      <c r="V964" s="36"/>
      <c r="W964" s="36"/>
    </row>
    <row r="965" spans="13:23" ht="37.5" hidden="1" x14ac:dyDescent="0.3">
      <c r="M965" s="73" t="s">
        <v>4884</v>
      </c>
      <c r="N965" s="25" t="s">
        <v>562</v>
      </c>
      <c r="O965" s="26" t="s">
        <v>86</v>
      </c>
      <c r="P965" s="627" t="s">
        <v>77</v>
      </c>
      <c r="Q965" s="627"/>
      <c r="R965" s="46">
        <v>1000</v>
      </c>
      <c r="S965" s="23"/>
      <c r="T965" s="37"/>
      <c r="U965" s="36"/>
      <c r="V965" s="36"/>
      <c r="W965" s="36"/>
    </row>
    <row r="966" spans="13:23" ht="37.5" hidden="1" x14ac:dyDescent="0.3">
      <c r="M966" s="73" t="s">
        <v>4885</v>
      </c>
      <c r="N966" s="25" t="s">
        <v>619</v>
      </c>
      <c r="O966" s="26" t="s">
        <v>86</v>
      </c>
      <c r="P966" s="627" t="s">
        <v>77</v>
      </c>
      <c r="Q966" s="627"/>
      <c r="R966" s="46">
        <v>800</v>
      </c>
      <c r="S966" s="23"/>
      <c r="T966" s="37"/>
      <c r="U966" s="36"/>
      <c r="V966" s="36"/>
      <c r="W966" s="36"/>
    </row>
    <row r="967" spans="13:23" ht="75" hidden="1" x14ac:dyDescent="0.3">
      <c r="M967" s="503" t="s">
        <v>4886</v>
      </c>
      <c r="N967" s="524" t="s">
        <v>620</v>
      </c>
      <c r="O967" s="23">
        <v>3</v>
      </c>
      <c r="P967" s="25" t="s">
        <v>621</v>
      </c>
      <c r="Q967" s="25" t="s">
        <v>622</v>
      </c>
      <c r="R967" s="46">
        <v>2500</v>
      </c>
      <c r="S967" s="23" t="s">
        <v>720</v>
      </c>
      <c r="T967" s="37"/>
      <c r="U967" s="36"/>
      <c r="V967" s="36"/>
      <c r="W967" s="36"/>
    </row>
    <row r="968" spans="13:23" ht="75" hidden="1" x14ac:dyDescent="0.3">
      <c r="M968" s="503"/>
      <c r="N968" s="524"/>
      <c r="O968" s="23">
        <v>1</v>
      </c>
      <c r="P968" s="25" t="s">
        <v>623</v>
      </c>
      <c r="Q968" s="25" t="s">
        <v>624</v>
      </c>
      <c r="R968" s="46">
        <v>4500</v>
      </c>
      <c r="S968" s="23"/>
      <c r="T968" s="37"/>
      <c r="U968" s="36"/>
      <c r="V968" s="36"/>
      <c r="W968" s="36"/>
    </row>
    <row r="969" spans="13:23" ht="37.5" hidden="1" x14ac:dyDescent="0.3">
      <c r="M969" s="503"/>
      <c r="N969" s="524"/>
      <c r="O969" s="23">
        <v>2</v>
      </c>
      <c r="P969" s="25" t="s">
        <v>625</v>
      </c>
      <c r="Q969" s="25" t="s">
        <v>626</v>
      </c>
      <c r="R969" s="46">
        <v>2800</v>
      </c>
      <c r="S969" s="23"/>
      <c r="T969" s="37"/>
      <c r="U969" s="36"/>
      <c r="V969" s="36"/>
      <c r="W969" s="36"/>
    </row>
    <row r="970" spans="13:23" hidden="1" x14ac:dyDescent="0.3">
      <c r="M970" s="73" t="s">
        <v>4887</v>
      </c>
      <c r="N970" s="25" t="s">
        <v>561</v>
      </c>
      <c r="O970" s="26">
        <v>1</v>
      </c>
      <c r="P970" s="627" t="s">
        <v>205</v>
      </c>
      <c r="Q970" s="627"/>
      <c r="R970" s="46">
        <v>7000</v>
      </c>
      <c r="S970" s="23"/>
      <c r="T970" s="37"/>
      <c r="U970" s="36"/>
      <c r="V970" s="36"/>
      <c r="W970" s="36"/>
    </row>
    <row r="971" spans="13:23" hidden="1" x14ac:dyDescent="0.3">
      <c r="M971" s="73" t="s">
        <v>4888</v>
      </c>
      <c r="N971" s="25" t="s">
        <v>627</v>
      </c>
      <c r="O971" s="26">
        <v>1</v>
      </c>
      <c r="P971" s="627" t="s">
        <v>205</v>
      </c>
      <c r="Q971" s="627"/>
      <c r="R971" s="46">
        <v>6000</v>
      </c>
      <c r="S971" s="23"/>
      <c r="T971" s="37"/>
      <c r="U971" s="36"/>
      <c r="V971" s="36"/>
      <c r="W971" s="36"/>
    </row>
    <row r="972" spans="13:23" ht="75" hidden="1" x14ac:dyDescent="0.3">
      <c r="M972" s="503" t="s">
        <v>4889</v>
      </c>
      <c r="N972" s="565" t="s">
        <v>628</v>
      </c>
      <c r="O972" s="26">
        <v>1</v>
      </c>
      <c r="P972" s="25" t="s">
        <v>629</v>
      </c>
      <c r="Q972" s="25" t="s">
        <v>630</v>
      </c>
      <c r="R972" s="46">
        <v>1600</v>
      </c>
      <c r="S972" s="23"/>
      <c r="T972" s="37"/>
      <c r="U972" s="36"/>
      <c r="V972" s="36"/>
      <c r="W972" s="36"/>
    </row>
    <row r="973" spans="13:23" ht="75" hidden="1" x14ac:dyDescent="0.3">
      <c r="M973" s="503"/>
      <c r="N973" s="565"/>
      <c r="O973" s="26">
        <v>2</v>
      </c>
      <c r="P973" s="25" t="s">
        <v>631</v>
      </c>
      <c r="Q973" s="25" t="s">
        <v>626</v>
      </c>
      <c r="R973" s="46">
        <v>1300</v>
      </c>
      <c r="S973" s="23"/>
      <c r="T973" s="37"/>
      <c r="U973" s="36"/>
      <c r="V973" s="36"/>
      <c r="W973" s="36"/>
    </row>
    <row r="974" spans="13:23" ht="56.25" hidden="1" x14ac:dyDescent="0.3">
      <c r="M974" s="503" t="s">
        <v>4890</v>
      </c>
      <c r="N974" s="524" t="s">
        <v>632</v>
      </c>
      <c r="O974" s="23">
        <v>1</v>
      </c>
      <c r="P974" s="25" t="s">
        <v>633</v>
      </c>
      <c r="Q974" s="25" t="s">
        <v>634</v>
      </c>
      <c r="R974" s="46">
        <v>4000</v>
      </c>
      <c r="S974" s="23"/>
      <c r="T974" s="37"/>
      <c r="U974" s="36"/>
      <c r="V974" s="36"/>
      <c r="W974" s="36"/>
    </row>
    <row r="975" spans="13:23" ht="56.25" hidden="1" x14ac:dyDescent="0.3">
      <c r="M975" s="503"/>
      <c r="N975" s="524"/>
      <c r="O975" s="23">
        <v>2</v>
      </c>
      <c r="P975" s="25" t="s">
        <v>635</v>
      </c>
      <c r="Q975" s="25" t="s">
        <v>636</v>
      </c>
      <c r="R975" s="46">
        <v>2300</v>
      </c>
      <c r="S975" s="23"/>
      <c r="T975" s="37"/>
      <c r="U975" s="36"/>
      <c r="V975" s="36"/>
      <c r="W975" s="36"/>
    </row>
    <row r="976" spans="13:23" hidden="1" x14ac:dyDescent="0.3">
      <c r="M976" s="503" t="s">
        <v>4891</v>
      </c>
      <c r="N976" s="565" t="s">
        <v>566</v>
      </c>
      <c r="O976" s="26">
        <v>1</v>
      </c>
      <c r="P976" s="25" t="s">
        <v>636</v>
      </c>
      <c r="Q976" s="25" t="s">
        <v>637</v>
      </c>
      <c r="R976" s="46">
        <v>900</v>
      </c>
      <c r="S976" s="23"/>
      <c r="T976" s="37"/>
      <c r="U976" s="36"/>
      <c r="V976" s="36"/>
      <c r="W976" s="36"/>
    </row>
    <row r="977" spans="13:23" hidden="1" x14ac:dyDescent="0.3">
      <c r="M977" s="503"/>
      <c r="N977" s="565"/>
      <c r="O977" s="26">
        <v>2</v>
      </c>
      <c r="P977" s="25" t="s">
        <v>637</v>
      </c>
      <c r="Q977" s="25" t="s">
        <v>569</v>
      </c>
      <c r="R977" s="46">
        <v>750</v>
      </c>
      <c r="S977" s="23"/>
      <c r="T977" s="37"/>
      <c r="U977" s="36"/>
      <c r="V977" s="36"/>
      <c r="W977" s="36"/>
    </row>
    <row r="978" spans="13:23" hidden="1" x14ac:dyDescent="0.3">
      <c r="M978" s="503" t="s">
        <v>4875</v>
      </c>
      <c r="N978" s="565" t="s">
        <v>638</v>
      </c>
      <c r="O978" s="26">
        <v>1</v>
      </c>
      <c r="P978" s="627" t="s">
        <v>639</v>
      </c>
      <c r="Q978" s="627"/>
      <c r="R978" s="46">
        <v>1600</v>
      </c>
      <c r="S978" s="23"/>
      <c r="T978" s="37"/>
      <c r="U978" s="36"/>
      <c r="V978" s="36"/>
      <c r="W978" s="36"/>
    </row>
    <row r="979" spans="13:23" hidden="1" x14ac:dyDescent="0.3">
      <c r="M979" s="503"/>
      <c r="N979" s="565"/>
      <c r="O979" s="26">
        <v>2</v>
      </c>
      <c r="P979" s="627" t="s">
        <v>640</v>
      </c>
      <c r="Q979" s="627"/>
      <c r="R979" s="46">
        <v>1100</v>
      </c>
      <c r="S979" s="23"/>
      <c r="T979" s="37"/>
      <c r="U979" s="36"/>
      <c r="V979" s="36"/>
      <c r="W979" s="36"/>
    </row>
    <row r="980" spans="13:23" hidden="1" x14ac:dyDescent="0.3">
      <c r="M980" s="503" t="s">
        <v>4892</v>
      </c>
      <c r="N980" s="565" t="s">
        <v>641</v>
      </c>
      <c r="O980" s="26">
        <v>1</v>
      </c>
      <c r="P980" s="627" t="s">
        <v>642</v>
      </c>
      <c r="Q980" s="627"/>
      <c r="R980" s="46">
        <v>2300</v>
      </c>
      <c r="S980" s="23"/>
      <c r="T980" s="37"/>
      <c r="U980" s="36"/>
      <c r="V980" s="36"/>
      <c r="W980" s="36"/>
    </row>
    <row r="981" spans="13:23" hidden="1" x14ac:dyDescent="0.3">
      <c r="M981" s="503"/>
      <c r="N981" s="565"/>
      <c r="O981" s="26">
        <v>2</v>
      </c>
      <c r="P981" s="627" t="s">
        <v>643</v>
      </c>
      <c r="Q981" s="627"/>
      <c r="R981" s="46">
        <v>1700</v>
      </c>
      <c r="S981" s="23"/>
      <c r="T981" s="37"/>
      <c r="U981" s="36"/>
      <c r="V981" s="36"/>
      <c r="W981" s="36"/>
    </row>
    <row r="982" spans="13:23" ht="37.5" hidden="1" x14ac:dyDescent="0.3">
      <c r="M982" s="503" t="s">
        <v>4893</v>
      </c>
      <c r="N982" s="565" t="s">
        <v>644</v>
      </c>
      <c r="O982" s="26">
        <v>1</v>
      </c>
      <c r="P982" s="25" t="s">
        <v>645</v>
      </c>
      <c r="Q982" s="25" t="s">
        <v>646</v>
      </c>
      <c r="R982" s="46">
        <v>4600</v>
      </c>
      <c r="S982" s="23"/>
      <c r="T982" s="37"/>
      <c r="U982" s="36"/>
      <c r="V982" s="36"/>
      <c r="W982" s="36"/>
    </row>
    <row r="983" spans="13:23" ht="37.5" hidden="1" x14ac:dyDescent="0.3">
      <c r="M983" s="503"/>
      <c r="N983" s="565"/>
      <c r="O983" s="26">
        <v>2</v>
      </c>
      <c r="P983" s="25" t="s">
        <v>646</v>
      </c>
      <c r="Q983" s="25" t="s">
        <v>636</v>
      </c>
      <c r="R983" s="46">
        <v>4000</v>
      </c>
      <c r="S983" s="23"/>
      <c r="T983" s="37"/>
      <c r="U983" s="36"/>
      <c r="V983" s="36"/>
      <c r="W983" s="36"/>
    </row>
    <row r="984" spans="13:23" hidden="1" x14ac:dyDescent="0.3">
      <c r="M984" s="73" t="s">
        <v>4894</v>
      </c>
      <c r="N984" s="25" t="s">
        <v>636</v>
      </c>
      <c r="O984" s="26">
        <v>1</v>
      </c>
      <c r="P984" s="627" t="s">
        <v>205</v>
      </c>
      <c r="Q984" s="627"/>
      <c r="R984" s="46">
        <v>2500</v>
      </c>
      <c r="S984" s="23"/>
      <c r="T984" s="37"/>
      <c r="U984" s="36"/>
      <c r="V984" s="36"/>
      <c r="W984" s="36"/>
    </row>
    <row r="985" spans="13:23" hidden="1" x14ac:dyDescent="0.3">
      <c r="M985" s="73" t="s">
        <v>4895</v>
      </c>
      <c r="N985" s="25" t="s">
        <v>647</v>
      </c>
      <c r="O985" s="26">
        <v>1</v>
      </c>
      <c r="P985" s="627" t="s">
        <v>205</v>
      </c>
      <c r="Q985" s="627"/>
      <c r="R985" s="46">
        <v>1300</v>
      </c>
      <c r="S985" s="23"/>
      <c r="T985" s="37"/>
      <c r="U985" s="36"/>
      <c r="V985" s="36"/>
      <c r="W985" s="36"/>
    </row>
    <row r="986" spans="13:23" hidden="1" x14ac:dyDescent="0.3">
      <c r="M986" s="503" t="s">
        <v>4896</v>
      </c>
      <c r="N986" s="565" t="s">
        <v>648</v>
      </c>
      <c r="O986" s="26">
        <v>1</v>
      </c>
      <c r="P986" s="25" t="s">
        <v>649</v>
      </c>
      <c r="Q986" s="25" t="s">
        <v>650</v>
      </c>
      <c r="R986" s="46">
        <v>1100</v>
      </c>
      <c r="S986" s="23"/>
      <c r="T986" s="37"/>
      <c r="U986" s="36"/>
      <c r="V986" s="36"/>
      <c r="W986" s="36"/>
    </row>
    <row r="987" spans="13:23" ht="37.5" hidden="1" x14ac:dyDescent="0.3">
      <c r="M987" s="503"/>
      <c r="N987" s="565"/>
      <c r="O987" s="26">
        <v>2</v>
      </c>
      <c r="P987" s="25" t="s">
        <v>650</v>
      </c>
      <c r="Q987" s="25" t="s">
        <v>626</v>
      </c>
      <c r="R987" s="46">
        <v>750</v>
      </c>
      <c r="S987" s="23"/>
      <c r="T987" s="37"/>
      <c r="U987" s="36"/>
      <c r="V987" s="36"/>
      <c r="W987" s="36"/>
    </row>
    <row r="988" spans="13:23" ht="37.5" hidden="1" x14ac:dyDescent="0.3">
      <c r="M988" s="503"/>
      <c r="N988" s="565"/>
      <c r="O988" s="26">
        <v>3</v>
      </c>
      <c r="P988" s="25" t="s">
        <v>651</v>
      </c>
      <c r="Q988" s="25" t="s">
        <v>652</v>
      </c>
      <c r="R988" s="46">
        <v>550</v>
      </c>
      <c r="S988" s="23"/>
      <c r="T988" s="37"/>
      <c r="U988" s="36"/>
      <c r="V988" s="36"/>
      <c r="W988" s="36"/>
    </row>
    <row r="989" spans="13:23" ht="37.5" hidden="1" x14ac:dyDescent="0.3">
      <c r="M989" s="503" t="s">
        <v>4897</v>
      </c>
      <c r="N989" s="565" t="s">
        <v>653</v>
      </c>
      <c r="O989" s="26">
        <v>3</v>
      </c>
      <c r="P989" s="25" t="s">
        <v>654</v>
      </c>
      <c r="Q989" s="25" t="s">
        <v>626</v>
      </c>
      <c r="R989" s="46">
        <v>450</v>
      </c>
      <c r="S989" s="23"/>
      <c r="T989" s="37"/>
      <c r="U989" s="36"/>
      <c r="V989" s="36"/>
      <c r="W989" s="36"/>
    </row>
    <row r="990" spans="13:23" ht="37.5" hidden="1" x14ac:dyDescent="0.3">
      <c r="M990" s="503"/>
      <c r="N990" s="565"/>
      <c r="O990" s="26">
        <v>1</v>
      </c>
      <c r="P990" s="25" t="s">
        <v>655</v>
      </c>
      <c r="Q990" s="25" t="s">
        <v>656</v>
      </c>
      <c r="R990" s="46">
        <v>570</v>
      </c>
      <c r="S990" s="23"/>
      <c r="T990" s="37"/>
      <c r="U990" s="36"/>
      <c r="V990" s="36"/>
      <c r="W990" s="36"/>
    </row>
    <row r="991" spans="13:23" ht="37.5" hidden="1" x14ac:dyDescent="0.3">
      <c r="M991" s="503"/>
      <c r="N991" s="565"/>
      <c r="O991" s="26">
        <v>2</v>
      </c>
      <c r="P991" s="25" t="s">
        <v>657</v>
      </c>
      <c r="Q991" s="25" t="s">
        <v>654</v>
      </c>
      <c r="R991" s="46">
        <v>500</v>
      </c>
      <c r="S991" s="23"/>
      <c r="T991" s="37"/>
      <c r="U991" s="36"/>
      <c r="V991" s="36"/>
      <c r="W991" s="36"/>
    </row>
    <row r="992" spans="13:23" hidden="1" x14ac:dyDescent="0.3">
      <c r="M992" s="503" t="s">
        <v>4898</v>
      </c>
      <c r="N992" s="565" t="s">
        <v>658</v>
      </c>
      <c r="O992" s="26">
        <v>1</v>
      </c>
      <c r="P992" s="627" t="s">
        <v>659</v>
      </c>
      <c r="Q992" s="627"/>
      <c r="R992" s="46">
        <v>450</v>
      </c>
      <c r="S992" s="23"/>
      <c r="T992" s="37"/>
      <c r="U992" s="36"/>
      <c r="V992" s="36"/>
      <c r="W992" s="36"/>
    </row>
    <row r="993" spans="13:23" ht="56.25" hidden="1" x14ac:dyDescent="0.3">
      <c r="M993" s="503"/>
      <c r="N993" s="565"/>
      <c r="O993" s="26">
        <v>1</v>
      </c>
      <c r="P993" s="25" t="s">
        <v>660</v>
      </c>
      <c r="Q993" s="25" t="s">
        <v>661</v>
      </c>
      <c r="R993" s="46">
        <v>320</v>
      </c>
      <c r="S993" s="23"/>
      <c r="T993" s="37"/>
      <c r="U993" s="36"/>
      <c r="V993" s="36"/>
      <c r="W993" s="36"/>
    </row>
    <row r="994" spans="13:23" ht="37.5" hidden="1" x14ac:dyDescent="0.3">
      <c r="M994" s="503"/>
      <c r="N994" s="565"/>
      <c r="O994" s="26">
        <v>1</v>
      </c>
      <c r="P994" s="25" t="s">
        <v>662</v>
      </c>
      <c r="Q994" s="25" t="s">
        <v>663</v>
      </c>
      <c r="R994" s="46">
        <v>350</v>
      </c>
      <c r="S994" s="23"/>
      <c r="T994" s="37"/>
      <c r="U994" s="36"/>
      <c r="V994" s="36"/>
      <c r="W994" s="36"/>
    </row>
    <row r="995" spans="13:23" ht="75" hidden="1" x14ac:dyDescent="0.3">
      <c r="M995" s="503"/>
      <c r="N995" s="565"/>
      <c r="O995" s="26">
        <v>1</v>
      </c>
      <c r="P995" s="25" t="s">
        <v>664</v>
      </c>
      <c r="Q995" s="25" t="s">
        <v>665</v>
      </c>
      <c r="R995" s="46">
        <v>320</v>
      </c>
      <c r="S995" s="23"/>
      <c r="T995" s="37"/>
      <c r="U995" s="36"/>
      <c r="V995" s="36"/>
      <c r="W995" s="36"/>
    </row>
    <row r="996" spans="13:23" ht="75" hidden="1" x14ac:dyDescent="0.3">
      <c r="M996" s="503"/>
      <c r="N996" s="565"/>
      <c r="O996" s="26">
        <v>1</v>
      </c>
      <c r="P996" s="25" t="s">
        <v>664</v>
      </c>
      <c r="Q996" s="25" t="s">
        <v>666</v>
      </c>
      <c r="R996" s="46">
        <v>320</v>
      </c>
      <c r="S996" s="23"/>
      <c r="T996" s="37"/>
      <c r="U996" s="36"/>
      <c r="V996" s="36"/>
      <c r="W996" s="36"/>
    </row>
    <row r="997" spans="13:23" hidden="1" x14ac:dyDescent="0.3">
      <c r="M997" s="503"/>
      <c r="N997" s="565"/>
      <c r="O997" s="26">
        <v>1</v>
      </c>
      <c r="P997" s="627" t="s">
        <v>667</v>
      </c>
      <c r="Q997" s="627"/>
      <c r="R997" s="46">
        <v>400</v>
      </c>
      <c r="S997" s="23"/>
      <c r="T997" s="37"/>
      <c r="U997" s="36"/>
      <c r="V997" s="36"/>
      <c r="W997" s="36"/>
    </row>
    <row r="998" spans="13:23" ht="37.5" hidden="1" x14ac:dyDescent="0.3">
      <c r="M998" s="73" t="s">
        <v>4899</v>
      </c>
      <c r="N998" s="25" t="s">
        <v>668</v>
      </c>
      <c r="O998" s="26">
        <v>1</v>
      </c>
      <c r="P998" s="21" t="s">
        <v>669</v>
      </c>
      <c r="Q998" s="25" t="s">
        <v>637</v>
      </c>
      <c r="R998" s="46">
        <v>400</v>
      </c>
      <c r="S998" s="23"/>
      <c r="T998" s="37"/>
      <c r="U998" s="36"/>
      <c r="V998" s="36"/>
      <c r="W998" s="36"/>
    </row>
    <row r="999" spans="13:23" ht="37.5" hidden="1" x14ac:dyDescent="0.3">
      <c r="M999" s="503" t="s">
        <v>4900</v>
      </c>
      <c r="N999" s="524" t="s">
        <v>658</v>
      </c>
      <c r="O999" s="26">
        <v>1</v>
      </c>
      <c r="P999" s="25" t="s">
        <v>666</v>
      </c>
      <c r="Q999" s="25" t="s">
        <v>652</v>
      </c>
      <c r="R999" s="46">
        <v>320</v>
      </c>
      <c r="S999" s="23"/>
      <c r="T999" s="37"/>
      <c r="U999" s="36"/>
      <c r="V999" s="36"/>
      <c r="W999" s="36"/>
    </row>
    <row r="1000" spans="13:23" ht="56.25" hidden="1" x14ac:dyDescent="0.3">
      <c r="M1000" s="503"/>
      <c r="N1000" s="524"/>
      <c r="O1000" s="26">
        <v>1</v>
      </c>
      <c r="P1000" s="25" t="s">
        <v>670</v>
      </c>
      <c r="Q1000" s="25" t="s">
        <v>671</v>
      </c>
      <c r="R1000" s="46">
        <v>320</v>
      </c>
      <c r="S1000" s="23"/>
      <c r="T1000" s="37"/>
      <c r="U1000" s="36"/>
      <c r="V1000" s="36"/>
      <c r="W1000" s="36"/>
    </row>
    <row r="1001" spans="13:23" ht="56.25" hidden="1" x14ac:dyDescent="0.3">
      <c r="M1001" s="503"/>
      <c r="N1001" s="524"/>
      <c r="O1001" s="26">
        <v>1</v>
      </c>
      <c r="P1001" s="25" t="s">
        <v>672</v>
      </c>
      <c r="Q1001" s="25" t="s">
        <v>673</v>
      </c>
      <c r="R1001" s="46">
        <v>320</v>
      </c>
      <c r="S1001" s="23"/>
      <c r="T1001" s="37"/>
      <c r="U1001" s="36"/>
      <c r="V1001" s="36"/>
      <c r="W1001" s="36"/>
    </row>
    <row r="1002" spans="13:23" hidden="1" x14ac:dyDescent="0.3">
      <c r="M1002" s="503"/>
      <c r="N1002" s="524"/>
      <c r="O1002" s="26">
        <v>1</v>
      </c>
      <c r="P1002" s="627" t="s">
        <v>681</v>
      </c>
      <c r="Q1002" s="627"/>
      <c r="R1002" s="46">
        <v>320</v>
      </c>
      <c r="S1002" s="23"/>
      <c r="T1002" s="37"/>
      <c r="U1002" s="36"/>
      <c r="V1002" s="36"/>
      <c r="W1002" s="36"/>
    </row>
    <row r="1003" spans="13:23" ht="243.75" hidden="1" x14ac:dyDescent="0.3">
      <c r="M1003" s="503" t="s">
        <v>4876</v>
      </c>
      <c r="N1003" s="565" t="s">
        <v>490</v>
      </c>
      <c r="O1003" s="26">
        <v>1</v>
      </c>
      <c r="P1003" s="25" t="s">
        <v>674</v>
      </c>
      <c r="Q1003" s="25" t="s">
        <v>675</v>
      </c>
      <c r="R1003" s="46">
        <v>320</v>
      </c>
      <c r="S1003" s="23"/>
      <c r="T1003" s="37"/>
      <c r="U1003" s="36" t="s">
        <v>4382</v>
      </c>
      <c r="V1003" s="36"/>
      <c r="W1003" s="36"/>
    </row>
    <row r="1004" spans="13:23" ht="75" hidden="1" x14ac:dyDescent="0.3">
      <c r="M1004" s="503"/>
      <c r="N1004" s="565"/>
      <c r="O1004" s="26">
        <v>1</v>
      </c>
      <c r="P1004" s="25" t="s">
        <v>676</v>
      </c>
      <c r="Q1004" s="25" t="s">
        <v>677</v>
      </c>
      <c r="R1004" s="46">
        <v>320</v>
      </c>
      <c r="S1004" s="23"/>
      <c r="T1004" s="37"/>
      <c r="U1004" s="36"/>
      <c r="V1004" s="36"/>
      <c r="W1004" s="36"/>
    </row>
    <row r="1005" spans="13:23" ht="75" hidden="1" x14ac:dyDescent="0.3">
      <c r="M1005" s="503"/>
      <c r="N1005" s="565"/>
      <c r="O1005" s="26">
        <v>1</v>
      </c>
      <c r="P1005" s="25" t="s">
        <v>678</v>
      </c>
      <c r="Q1005" s="25" t="s">
        <v>679</v>
      </c>
      <c r="R1005" s="46">
        <v>320</v>
      </c>
      <c r="S1005" s="23"/>
      <c r="T1005" s="37"/>
      <c r="U1005" s="36"/>
      <c r="V1005" s="36"/>
      <c r="W1005" s="36"/>
    </row>
    <row r="1006" spans="13:23" hidden="1" x14ac:dyDescent="0.3">
      <c r="M1006" s="503"/>
      <c r="N1006" s="565"/>
      <c r="O1006" s="26">
        <v>1</v>
      </c>
      <c r="P1006" s="565" t="s">
        <v>680</v>
      </c>
      <c r="Q1006" s="565"/>
      <c r="R1006" s="46">
        <v>320</v>
      </c>
      <c r="S1006" s="23"/>
      <c r="T1006" s="37"/>
      <c r="U1006" s="36"/>
      <c r="V1006" s="36"/>
      <c r="W1006" s="36"/>
    </row>
    <row r="1007" spans="13:23" hidden="1" x14ac:dyDescent="0.3">
      <c r="M1007" s="503"/>
      <c r="N1007" s="565"/>
      <c r="O1007" s="26">
        <v>1</v>
      </c>
      <c r="P1007" s="565" t="s">
        <v>682</v>
      </c>
      <c r="Q1007" s="565"/>
      <c r="R1007" s="46">
        <v>320</v>
      </c>
      <c r="S1007" s="23"/>
      <c r="T1007" s="37"/>
      <c r="U1007" s="36"/>
      <c r="V1007" s="36"/>
      <c r="W1007" s="36"/>
    </row>
    <row r="1008" spans="13:23" hidden="1" x14ac:dyDescent="0.3">
      <c r="M1008" s="503"/>
      <c r="N1008" s="565"/>
      <c r="O1008" s="26">
        <v>1</v>
      </c>
      <c r="P1008" s="565" t="s">
        <v>683</v>
      </c>
      <c r="Q1008" s="565"/>
      <c r="R1008" s="46">
        <v>320</v>
      </c>
      <c r="S1008" s="23"/>
      <c r="T1008" s="37"/>
      <c r="U1008" s="36"/>
      <c r="V1008" s="36"/>
      <c r="W1008" s="36"/>
    </row>
    <row r="1009" spans="13:23" hidden="1" x14ac:dyDescent="0.3">
      <c r="M1009" s="503"/>
      <c r="N1009" s="565"/>
      <c r="O1009" s="26">
        <v>1</v>
      </c>
      <c r="P1009" s="565" t="s">
        <v>684</v>
      </c>
      <c r="Q1009" s="565"/>
      <c r="R1009" s="46">
        <v>320</v>
      </c>
      <c r="S1009" s="23"/>
      <c r="T1009" s="37"/>
      <c r="U1009" s="36"/>
      <c r="V1009" s="36"/>
      <c r="W1009" s="36"/>
    </row>
    <row r="1010" spans="13:23" hidden="1" x14ac:dyDescent="0.3">
      <c r="M1010" s="503"/>
      <c r="N1010" s="565"/>
      <c r="O1010" s="26">
        <v>1</v>
      </c>
      <c r="P1010" s="565" t="s">
        <v>685</v>
      </c>
      <c r="Q1010" s="565"/>
      <c r="R1010" s="46">
        <v>320</v>
      </c>
      <c r="S1010" s="23"/>
      <c r="T1010" s="37"/>
      <c r="U1010" s="36"/>
      <c r="V1010" s="36"/>
      <c r="W1010" s="36"/>
    </row>
    <row r="1011" spans="13:23" hidden="1" x14ac:dyDescent="0.3">
      <c r="M1011" s="503"/>
      <c r="N1011" s="565"/>
      <c r="O1011" s="26">
        <v>1</v>
      </c>
      <c r="P1011" s="565" t="s">
        <v>686</v>
      </c>
      <c r="Q1011" s="565"/>
      <c r="R1011" s="46">
        <v>320</v>
      </c>
      <c r="S1011" s="23"/>
      <c r="T1011" s="37"/>
      <c r="U1011" s="36"/>
      <c r="V1011" s="36"/>
      <c r="W1011" s="36"/>
    </row>
    <row r="1012" spans="13:23" hidden="1" x14ac:dyDescent="0.3">
      <c r="M1012" s="503"/>
      <c r="N1012" s="565"/>
      <c r="O1012" s="26">
        <v>1</v>
      </c>
      <c r="P1012" s="565" t="s">
        <v>687</v>
      </c>
      <c r="Q1012" s="565"/>
      <c r="R1012" s="46">
        <v>320</v>
      </c>
      <c r="S1012" s="23"/>
      <c r="T1012" s="37"/>
      <c r="U1012" s="36"/>
      <c r="V1012" s="36"/>
      <c r="W1012" s="36"/>
    </row>
    <row r="1013" spans="13:23" hidden="1" x14ac:dyDescent="0.3">
      <c r="M1013" s="503"/>
      <c r="N1013" s="565"/>
      <c r="O1013" s="26">
        <v>1</v>
      </c>
      <c r="P1013" s="565" t="s">
        <v>688</v>
      </c>
      <c r="Q1013" s="565"/>
      <c r="R1013" s="46">
        <v>320</v>
      </c>
      <c r="S1013" s="23"/>
      <c r="T1013" s="37"/>
      <c r="U1013" s="36"/>
      <c r="V1013" s="36"/>
      <c r="W1013" s="36"/>
    </row>
    <row r="1014" spans="13:23" hidden="1" x14ac:dyDescent="0.3">
      <c r="M1014" s="503"/>
      <c r="N1014" s="565"/>
      <c r="O1014" s="26">
        <v>1</v>
      </c>
      <c r="P1014" s="565" t="s">
        <v>689</v>
      </c>
      <c r="Q1014" s="565"/>
      <c r="R1014" s="46">
        <v>320</v>
      </c>
      <c r="S1014" s="23"/>
      <c r="T1014" s="37"/>
      <c r="U1014" s="36"/>
      <c r="V1014" s="36"/>
      <c r="W1014" s="36"/>
    </row>
    <row r="1015" spans="13:23" hidden="1" x14ac:dyDescent="0.3">
      <c r="M1015" s="503"/>
      <c r="N1015" s="565"/>
      <c r="O1015" s="26">
        <v>1</v>
      </c>
      <c r="P1015" s="565" t="s">
        <v>690</v>
      </c>
      <c r="Q1015" s="565"/>
      <c r="R1015" s="46">
        <v>320</v>
      </c>
      <c r="S1015" s="23"/>
      <c r="T1015" s="37"/>
      <c r="U1015" s="36"/>
      <c r="V1015" s="36"/>
      <c r="W1015" s="36"/>
    </row>
    <row r="1016" spans="13:23" hidden="1" x14ac:dyDescent="0.3">
      <c r="M1016" s="503"/>
      <c r="N1016" s="565"/>
      <c r="O1016" s="26">
        <v>1</v>
      </c>
      <c r="P1016" s="565" t="s">
        <v>691</v>
      </c>
      <c r="Q1016" s="565"/>
      <c r="R1016" s="46">
        <v>320</v>
      </c>
      <c r="S1016" s="23"/>
      <c r="T1016" s="37"/>
      <c r="U1016" s="36"/>
      <c r="V1016" s="36"/>
      <c r="W1016" s="36"/>
    </row>
    <row r="1017" spans="13:23" hidden="1" x14ac:dyDescent="0.3">
      <c r="M1017" s="503"/>
      <c r="N1017" s="565"/>
      <c r="O1017" s="26">
        <v>1</v>
      </c>
      <c r="P1017" s="565" t="s">
        <v>692</v>
      </c>
      <c r="Q1017" s="565"/>
      <c r="R1017" s="46">
        <v>320</v>
      </c>
      <c r="S1017" s="23"/>
      <c r="T1017" s="37"/>
      <c r="U1017" s="36"/>
      <c r="V1017" s="36"/>
      <c r="W1017" s="36"/>
    </row>
    <row r="1018" spans="13:23" hidden="1" x14ac:dyDescent="0.3">
      <c r="M1018" s="73" t="s">
        <v>4901</v>
      </c>
      <c r="N1018" s="21" t="s">
        <v>571</v>
      </c>
      <c r="O1018" s="23">
        <v>1</v>
      </c>
      <c r="P1018" s="21" t="s">
        <v>693</v>
      </c>
      <c r="Q1018" s="21" t="s">
        <v>694</v>
      </c>
      <c r="R1018" s="46">
        <v>400</v>
      </c>
      <c r="S1018" s="23"/>
      <c r="T1018" s="37"/>
      <c r="U1018" s="36"/>
      <c r="V1018" s="36"/>
      <c r="W1018" s="36"/>
    </row>
    <row r="1019" spans="13:23" ht="37.5" hidden="1" x14ac:dyDescent="0.3">
      <c r="M1019" s="73" t="s">
        <v>4902</v>
      </c>
      <c r="N1019" s="21" t="s">
        <v>4381</v>
      </c>
      <c r="O1019" s="23">
        <v>1</v>
      </c>
      <c r="P1019" s="524" t="s">
        <v>205</v>
      </c>
      <c r="Q1019" s="524"/>
      <c r="R1019" s="46">
        <v>400</v>
      </c>
      <c r="S1019" s="23"/>
      <c r="T1019" s="37"/>
      <c r="U1019" s="36"/>
      <c r="V1019" s="36"/>
      <c r="W1019" s="36"/>
    </row>
    <row r="1020" spans="13:23" ht="37.5" hidden="1" x14ac:dyDescent="0.3">
      <c r="M1020" s="73" t="s">
        <v>4903</v>
      </c>
      <c r="N1020" s="21" t="s">
        <v>695</v>
      </c>
      <c r="O1020" s="23">
        <v>1</v>
      </c>
      <c r="P1020" s="524" t="s">
        <v>205</v>
      </c>
      <c r="Q1020" s="524"/>
      <c r="R1020" s="46">
        <v>1800</v>
      </c>
      <c r="S1020" s="23"/>
      <c r="T1020" s="37"/>
      <c r="U1020" s="36"/>
      <c r="V1020" s="36"/>
      <c r="W1020" s="36"/>
    </row>
    <row r="1021" spans="13:23" ht="37.5" hidden="1" x14ac:dyDescent="0.3">
      <c r="M1021" s="73" t="s">
        <v>4904</v>
      </c>
      <c r="N1021" s="21" t="s">
        <v>696</v>
      </c>
      <c r="O1021" s="23">
        <v>1</v>
      </c>
      <c r="P1021" s="524" t="s">
        <v>205</v>
      </c>
      <c r="Q1021" s="524"/>
      <c r="R1021" s="46">
        <v>1300</v>
      </c>
      <c r="S1021" s="23"/>
      <c r="T1021" s="37"/>
      <c r="U1021" s="36"/>
      <c r="V1021" s="36"/>
      <c r="W1021" s="36"/>
    </row>
    <row r="1022" spans="13:23" ht="37.5" hidden="1" x14ac:dyDescent="0.3">
      <c r="M1022" s="503" t="s">
        <v>4905</v>
      </c>
      <c r="N1022" s="524" t="s">
        <v>490</v>
      </c>
      <c r="O1022" s="523">
        <v>1</v>
      </c>
      <c r="P1022" s="21" t="s">
        <v>697</v>
      </c>
      <c r="Q1022" s="21" t="s">
        <v>698</v>
      </c>
      <c r="R1022" s="45">
        <v>350</v>
      </c>
      <c r="S1022" s="23"/>
      <c r="T1022" s="37"/>
      <c r="U1022" s="36"/>
      <c r="V1022" s="36"/>
      <c r="W1022" s="36"/>
    </row>
    <row r="1023" spans="13:23" ht="37.5" hidden="1" x14ac:dyDescent="0.3">
      <c r="M1023" s="503"/>
      <c r="N1023" s="524"/>
      <c r="O1023" s="523"/>
      <c r="P1023" s="21" t="s">
        <v>699</v>
      </c>
      <c r="Q1023" s="21" t="s">
        <v>700</v>
      </c>
      <c r="R1023" s="45">
        <v>350</v>
      </c>
      <c r="S1023" s="23"/>
      <c r="T1023" s="37"/>
      <c r="U1023" s="36"/>
      <c r="V1023" s="36"/>
      <c r="W1023" s="36"/>
    </row>
    <row r="1024" spans="13:23" ht="37.5" hidden="1" x14ac:dyDescent="0.3">
      <c r="M1024" s="503"/>
      <c r="N1024" s="524"/>
      <c r="O1024" s="523"/>
      <c r="P1024" s="21" t="s">
        <v>701</v>
      </c>
      <c r="Q1024" s="21" t="s">
        <v>702</v>
      </c>
      <c r="R1024" s="45">
        <v>500</v>
      </c>
      <c r="S1024" s="23"/>
      <c r="T1024" s="37"/>
      <c r="U1024" s="36"/>
      <c r="V1024" s="36"/>
      <c r="W1024" s="36"/>
    </row>
    <row r="1025" spans="13:23" ht="37.5" hidden="1" x14ac:dyDescent="0.3">
      <c r="M1025" s="73" t="s">
        <v>4906</v>
      </c>
      <c r="N1025" s="21" t="s">
        <v>703</v>
      </c>
      <c r="O1025" s="23">
        <v>1</v>
      </c>
      <c r="P1025" s="21" t="s">
        <v>704</v>
      </c>
      <c r="Q1025" s="21" t="s">
        <v>705</v>
      </c>
      <c r="R1025" s="45">
        <v>520</v>
      </c>
      <c r="S1025" s="15" t="s">
        <v>122</v>
      </c>
      <c r="T1025" s="88"/>
      <c r="U1025" s="36"/>
      <c r="V1025" s="36"/>
      <c r="W1025" s="36"/>
    </row>
    <row r="1026" spans="13:23" hidden="1" x14ac:dyDescent="0.3">
      <c r="M1026" s="73" t="s">
        <v>4907</v>
      </c>
      <c r="N1026" s="21" t="s">
        <v>706</v>
      </c>
      <c r="O1026" s="23">
        <v>1</v>
      </c>
      <c r="P1026" s="21" t="s">
        <v>569</v>
      </c>
      <c r="Q1026" s="21" t="s">
        <v>707</v>
      </c>
      <c r="R1026" s="45">
        <v>520</v>
      </c>
      <c r="S1026" s="23"/>
      <c r="T1026" s="37"/>
      <c r="U1026" s="36"/>
      <c r="V1026" s="36"/>
      <c r="W1026" s="36"/>
    </row>
    <row r="1027" spans="13:23" hidden="1" x14ac:dyDescent="0.3">
      <c r="M1027" s="73" t="s">
        <v>4908</v>
      </c>
      <c r="N1027" s="21" t="s">
        <v>708</v>
      </c>
      <c r="O1027" s="23">
        <v>1</v>
      </c>
      <c r="P1027" s="524" t="s">
        <v>205</v>
      </c>
      <c r="Q1027" s="524"/>
      <c r="R1027" s="45">
        <v>520</v>
      </c>
      <c r="S1027" s="23"/>
      <c r="T1027" s="37"/>
      <c r="U1027" s="36"/>
      <c r="V1027" s="36"/>
      <c r="W1027" s="36"/>
    </row>
    <row r="1028" spans="13:23" ht="37.5" hidden="1" x14ac:dyDescent="0.3">
      <c r="M1028" s="73" t="s">
        <v>4909</v>
      </c>
      <c r="N1028" s="21" t="s">
        <v>709</v>
      </c>
      <c r="O1028" s="23">
        <v>1</v>
      </c>
      <c r="P1028" s="524" t="s">
        <v>205</v>
      </c>
      <c r="Q1028" s="524"/>
      <c r="R1028" s="45">
        <v>640</v>
      </c>
      <c r="S1028" s="23"/>
      <c r="T1028" s="37"/>
      <c r="U1028" s="36"/>
      <c r="V1028" s="36"/>
      <c r="W1028" s="36"/>
    </row>
    <row r="1029" spans="13:23" hidden="1" x14ac:dyDescent="0.3">
      <c r="M1029" s="73" t="s">
        <v>4877</v>
      </c>
      <c r="N1029" s="21" t="s">
        <v>710</v>
      </c>
      <c r="O1029" s="23">
        <v>1</v>
      </c>
      <c r="P1029" s="21" t="s">
        <v>711</v>
      </c>
      <c r="Q1029" s="21" t="s">
        <v>712</v>
      </c>
      <c r="R1029" s="45">
        <v>430</v>
      </c>
      <c r="S1029" s="23"/>
      <c r="T1029" s="37"/>
      <c r="U1029" s="36"/>
      <c r="V1029" s="36"/>
      <c r="W1029" s="36"/>
    </row>
    <row r="1030" spans="13:23" ht="37.5" hidden="1" x14ac:dyDescent="0.3">
      <c r="M1030" s="503" t="s">
        <v>4910</v>
      </c>
      <c r="N1030" s="524" t="s">
        <v>490</v>
      </c>
      <c r="O1030" s="23">
        <v>1</v>
      </c>
      <c r="P1030" s="21" t="s">
        <v>713</v>
      </c>
      <c r="Q1030" s="21" t="s">
        <v>714</v>
      </c>
      <c r="R1030" s="45">
        <v>520</v>
      </c>
      <c r="S1030" s="23"/>
      <c r="T1030" s="37"/>
      <c r="U1030" s="36"/>
      <c r="V1030" s="36"/>
      <c r="W1030" s="36"/>
    </row>
    <row r="1031" spans="13:23" ht="37.5" hidden="1" x14ac:dyDescent="0.3">
      <c r="M1031" s="503"/>
      <c r="N1031" s="524"/>
      <c r="O1031" s="23">
        <v>2</v>
      </c>
      <c r="P1031" s="21" t="s">
        <v>715</v>
      </c>
      <c r="Q1031" s="21" t="s">
        <v>716</v>
      </c>
      <c r="R1031" s="45">
        <v>520</v>
      </c>
      <c r="S1031" s="23"/>
      <c r="T1031" s="37"/>
      <c r="U1031" s="36"/>
      <c r="V1031" s="36"/>
      <c r="W1031" s="36"/>
    </row>
    <row r="1032" spans="13:23" hidden="1" x14ac:dyDescent="0.3">
      <c r="M1032" s="73" t="s">
        <v>4911</v>
      </c>
      <c r="N1032" s="21" t="s">
        <v>717</v>
      </c>
      <c r="O1032" s="23">
        <v>1</v>
      </c>
      <c r="P1032" s="21" t="s">
        <v>711</v>
      </c>
      <c r="Q1032" s="21" t="s">
        <v>718</v>
      </c>
      <c r="R1032" s="45">
        <v>520</v>
      </c>
      <c r="S1032" s="23"/>
      <c r="T1032" s="37"/>
      <c r="U1032" s="36"/>
      <c r="V1032" s="36"/>
      <c r="W1032" s="36"/>
    </row>
    <row r="1033" spans="13:23" hidden="1" x14ac:dyDescent="0.2">
      <c r="M1033" s="39">
        <v>49</v>
      </c>
      <c r="N1033" s="30" t="s">
        <v>58</v>
      </c>
      <c r="O1033" s="30"/>
      <c r="P1033" s="21"/>
      <c r="Q1033" s="21"/>
      <c r="R1033" s="90"/>
      <c r="S1033" s="51"/>
      <c r="T1033" s="36"/>
      <c r="U1033" s="36"/>
      <c r="V1033" s="36"/>
      <c r="W1033" s="36"/>
    </row>
    <row r="1034" spans="13:23" ht="56.25" hidden="1" x14ac:dyDescent="0.3">
      <c r="M1034" s="503" t="s">
        <v>4912</v>
      </c>
      <c r="N1034" s="565" t="s">
        <v>187</v>
      </c>
      <c r="O1034" s="26" t="s">
        <v>129</v>
      </c>
      <c r="P1034" s="25" t="s">
        <v>1097</v>
      </c>
      <c r="Q1034" s="25" t="s">
        <v>1098</v>
      </c>
      <c r="R1034" s="46">
        <v>850</v>
      </c>
      <c r="S1034" s="23" t="s">
        <v>1140</v>
      </c>
      <c r="T1034" s="37"/>
      <c r="U1034" s="36"/>
      <c r="V1034" s="36"/>
      <c r="W1034" s="36"/>
    </row>
    <row r="1035" spans="13:23" ht="37.5" hidden="1" x14ac:dyDescent="0.3">
      <c r="M1035" s="503"/>
      <c r="N1035" s="565"/>
      <c r="O1035" s="26" t="s">
        <v>105</v>
      </c>
      <c r="P1035" s="25" t="s">
        <v>1098</v>
      </c>
      <c r="Q1035" s="25" t="s">
        <v>1099</v>
      </c>
      <c r="R1035" s="46">
        <v>780</v>
      </c>
      <c r="S1035" s="23"/>
      <c r="T1035" s="37"/>
      <c r="U1035" s="36"/>
      <c r="V1035" s="36"/>
      <c r="W1035" s="36"/>
    </row>
    <row r="1036" spans="13:23" ht="37.5" hidden="1" x14ac:dyDescent="0.3">
      <c r="M1036" s="503"/>
      <c r="N1036" s="565"/>
      <c r="O1036" s="26" t="s">
        <v>105</v>
      </c>
      <c r="P1036" s="25" t="s">
        <v>1100</v>
      </c>
      <c r="Q1036" s="25" t="s">
        <v>1101</v>
      </c>
      <c r="R1036" s="46">
        <v>850</v>
      </c>
      <c r="S1036" s="23"/>
      <c r="T1036" s="37"/>
      <c r="U1036" s="36"/>
      <c r="V1036" s="36"/>
      <c r="W1036" s="36"/>
    </row>
    <row r="1037" spans="13:23" ht="37.5" hidden="1" x14ac:dyDescent="0.3">
      <c r="M1037" s="503"/>
      <c r="N1037" s="565"/>
      <c r="O1037" s="26" t="s">
        <v>194</v>
      </c>
      <c r="P1037" s="25" t="s">
        <v>1101</v>
      </c>
      <c r="Q1037" s="25" t="s">
        <v>1102</v>
      </c>
      <c r="R1037" s="46">
        <v>1000</v>
      </c>
      <c r="S1037" s="23"/>
      <c r="T1037" s="37"/>
      <c r="U1037" s="36"/>
      <c r="V1037" s="36"/>
      <c r="W1037" s="36"/>
    </row>
    <row r="1038" spans="13:23" ht="37.5" hidden="1" x14ac:dyDescent="0.3">
      <c r="M1038" s="503"/>
      <c r="N1038" s="565"/>
      <c r="O1038" s="26" t="s">
        <v>129</v>
      </c>
      <c r="P1038" s="25" t="s">
        <v>1103</v>
      </c>
      <c r="Q1038" s="25" t="s">
        <v>1104</v>
      </c>
      <c r="R1038" s="46">
        <v>800</v>
      </c>
      <c r="S1038" s="23"/>
      <c r="T1038" s="37"/>
      <c r="U1038" s="36"/>
      <c r="V1038" s="36"/>
      <c r="W1038" s="36"/>
    </row>
    <row r="1039" spans="13:23" ht="75" hidden="1" x14ac:dyDescent="0.3">
      <c r="M1039" s="503" t="s">
        <v>4913</v>
      </c>
      <c r="N1039" s="565" t="s">
        <v>243</v>
      </c>
      <c r="O1039" s="26" t="s">
        <v>194</v>
      </c>
      <c r="P1039" s="25" t="s">
        <v>1104</v>
      </c>
      <c r="Q1039" s="25" t="s">
        <v>1105</v>
      </c>
      <c r="R1039" s="46">
        <v>1300</v>
      </c>
      <c r="S1039" s="23"/>
      <c r="T1039" s="37"/>
      <c r="U1039" s="36"/>
      <c r="V1039" s="36"/>
      <c r="W1039" s="36"/>
    </row>
    <row r="1040" spans="13:23" ht="56.25" hidden="1" x14ac:dyDescent="0.3">
      <c r="M1040" s="503"/>
      <c r="N1040" s="565"/>
      <c r="O1040" s="26" t="s">
        <v>129</v>
      </c>
      <c r="P1040" s="25" t="s">
        <v>1106</v>
      </c>
      <c r="Q1040" s="25" t="s">
        <v>1107</v>
      </c>
      <c r="R1040" s="46">
        <v>600</v>
      </c>
      <c r="S1040" s="23"/>
      <c r="T1040" s="37"/>
      <c r="U1040" s="36"/>
      <c r="V1040" s="36"/>
      <c r="W1040" s="36"/>
    </row>
    <row r="1041" spans="13:23" ht="37.5" hidden="1" x14ac:dyDescent="0.3">
      <c r="M1041" s="503"/>
      <c r="N1041" s="565"/>
      <c r="O1041" s="26" t="s">
        <v>105</v>
      </c>
      <c r="P1041" s="25" t="s">
        <v>1107</v>
      </c>
      <c r="Q1041" s="25" t="s">
        <v>1108</v>
      </c>
      <c r="R1041" s="46">
        <v>450</v>
      </c>
      <c r="S1041" s="23"/>
      <c r="T1041" s="37"/>
      <c r="U1041" s="36"/>
      <c r="V1041" s="36"/>
      <c r="W1041" s="36"/>
    </row>
    <row r="1042" spans="13:23" ht="37.5" hidden="1" x14ac:dyDescent="0.3">
      <c r="M1042" s="503" t="s">
        <v>4914</v>
      </c>
      <c r="N1042" s="565" t="s">
        <v>1109</v>
      </c>
      <c r="O1042" s="26" t="s">
        <v>86</v>
      </c>
      <c r="P1042" s="25" t="s">
        <v>187</v>
      </c>
      <c r="Q1042" s="25" t="s">
        <v>1110</v>
      </c>
      <c r="R1042" s="46">
        <v>400</v>
      </c>
      <c r="S1042" s="23"/>
      <c r="T1042" s="37"/>
      <c r="U1042" s="36"/>
      <c r="V1042" s="36"/>
      <c r="W1042" s="36"/>
    </row>
    <row r="1043" spans="13:23" ht="37.5" hidden="1" x14ac:dyDescent="0.3">
      <c r="M1043" s="503"/>
      <c r="N1043" s="565"/>
      <c r="O1043" s="26" t="s">
        <v>90</v>
      </c>
      <c r="P1043" s="25" t="s">
        <v>1110</v>
      </c>
      <c r="Q1043" s="25" t="s">
        <v>1111</v>
      </c>
      <c r="R1043" s="46">
        <v>300</v>
      </c>
      <c r="S1043" s="23"/>
      <c r="T1043" s="37"/>
      <c r="U1043" s="36"/>
      <c r="V1043" s="36"/>
      <c r="W1043" s="36"/>
    </row>
    <row r="1044" spans="13:23" ht="75" hidden="1" x14ac:dyDescent="0.3">
      <c r="M1044" s="503" t="s">
        <v>4915</v>
      </c>
      <c r="N1044" s="565" t="s">
        <v>1112</v>
      </c>
      <c r="O1044" s="26" t="s">
        <v>194</v>
      </c>
      <c r="P1044" s="25" t="s">
        <v>1113</v>
      </c>
      <c r="Q1044" s="25" t="s">
        <v>1114</v>
      </c>
      <c r="R1044" s="46">
        <v>1400</v>
      </c>
      <c r="S1044" s="23"/>
      <c r="T1044" s="37"/>
      <c r="U1044" s="36"/>
      <c r="V1044" s="36"/>
      <c r="W1044" s="36"/>
    </row>
    <row r="1045" spans="13:23" ht="56.25" hidden="1" x14ac:dyDescent="0.3">
      <c r="M1045" s="503"/>
      <c r="N1045" s="565"/>
      <c r="O1045" s="26" t="s">
        <v>129</v>
      </c>
      <c r="P1045" s="25" t="s">
        <v>1115</v>
      </c>
      <c r="Q1045" s="25" t="s">
        <v>1116</v>
      </c>
      <c r="R1045" s="46">
        <v>1300</v>
      </c>
      <c r="S1045" s="23"/>
      <c r="T1045" s="37"/>
      <c r="U1045" s="36"/>
      <c r="V1045" s="36"/>
      <c r="W1045" s="36"/>
    </row>
    <row r="1046" spans="13:23" ht="37.5" hidden="1" x14ac:dyDescent="0.3">
      <c r="M1046" s="503" t="s">
        <v>4916</v>
      </c>
      <c r="N1046" s="565" t="s">
        <v>1117</v>
      </c>
      <c r="O1046" s="26" t="s">
        <v>129</v>
      </c>
      <c r="P1046" s="627" t="s">
        <v>1118</v>
      </c>
      <c r="Q1046" s="627"/>
      <c r="R1046" s="46">
        <v>600</v>
      </c>
      <c r="S1046" s="23"/>
      <c r="T1046" s="37"/>
      <c r="U1046" s="36"/>
      <c r="V1046" s="36"/>
      <c r="W1046" s="36"/>
    </row>
    <row r="1047" spans="13:23" ht="37.5" hidden="1" x14ac:dyDescent="0.3">
      <c r="M1047" s="503"/>
      <c r="N1047" s="565"/>
      <c r="O1047" s="26" t="s">
        <v>194</v>
      </c>
      <c r="P1047" s="627" t="s">
        <v>1119</v>
      </c>
      <c r="Q1047" s="627"/>
      <c r="R1047" s="46">
        <v>1100</v>
      </c>
      <c r="S1047" s="23"/>
      <c r="T1047" s="37"/>
      <c r="U1047" s="36"/>
      <c r="V1047" s="36"/>
      <c r="W1047" s="36"/>
    </row>
    <row r="1048" spans="13:23" ht="37.5" hidden="1" x14ac:dyDescent="0.3">
      <c r="M1048" s="503"/>
      <c r="N1048" s="565"/>
      <c r="O1048" s="26" t="s">
        <v>105</v>
      </c>
      <c r="P1048" s="627" t="s">
        <v>1120</v>
      </c>
      <c r="Q1048" s="627"/>
      <c r="R1048" s="46">
        <v>400</v>
      </c>
      <c r="S1048" s="23"/>
      <c r="T1048" s="37"/>
      <c r="U1048" s="36"/>
      <c r="V1048" s="36"/>
      <c r="W1048" s="36"/>
    </row>
    <row r="1049" spans="13:23" ht="37.5" hidden="1" x14ac:dyDescent="0.3">
      <c r="M1049" s="73" t="s">
        <v>4917</v>
      </c>
      <c r="N1049" s="25" t="s">
        <v>1121</v>
      </c>
      <c r="O1049" s="26" t="s">
        <v>86</v>
      </c>
      <c r="P1049" s="627" t="s">
        <v>1122</v>
      </c>
      <c r="Q1049" s="627"/>
      <c r="R1049" s="46">
        <v>400</v>
      </c>
      <c r="S1049" s="23"/>
      <c r="T1049" s="37"/>
      <c r="U1049" s="36"/>
      <c r="V1049" s="36"/>
      <c r="W1049" s="36"/>
    </row>
    <row r="1050" spans="13:23" ht="37.5" hidden="1" x14ac:dyDescent="0.3">
      <c r="M1050" s="73" t="s">
        <v>4918</v>
      </c>
      <c r="N1050" s="25" t="s">
        <v>1123</v>
      </c>
      <c r="O1050" s="26" t="s">
        <v>88</v>
      </c>
      <c r="P1050" s="25" t="s">
        <v>1124</v>
      </c>
      <c r="Q1050" s="25" t="s">
        <v>1125</v>
      </c>
      <c r="R1050" s="46">
        <v>450</v>
      </c>
      <c r="S1050" s="23"/>
      <c r="T1050" s="37"/>
      <c r="U1050" s="36"/>
      <c r="V1050" s="36"/>
      <c r="W1050" s="36"/>
    </row>
    <row r="1051" spans="13:23" ht="37.5" hidden="1" x14ac:dyDescent="0.3">
      <c r="M1051" s="73" t="s">
        <v>4919</v>
      </c>
      <c r="N1051" s="25" t="s">
        <v>1126</v>
      </c>
      <c r="O1051" s="26" t="s">
        <v>90</v>
      </c>
      <c r="P1051" s="627" t="s">
        <v>1127</v>
      </c>
      <c r="Q1051" s="627"/>
      <c r="R1051" s="46">
        <v>300</v>
      </c>
      <c r="S1051" s="23"/>
      <c r="T1051" s="37"/>
      <c r="U1051" s="36"/>
      <c r="V1051" s="36"/>
      <c r="W1051" s="36"/>
    </row>
    <row r="1052" spans="13:23" ht="37.5" hidden="1" x14ac:dyDescent="0.3">
      <c r="M1052" s="73" t="s">
        <v>4920</v>
      </c>
      <c r="N1052" s="25" t="s">
        <v>1128</v>
      </c>
      <c r="O1052" s="26" t="s">
        <v>90</v>
      </c>
      <c r="P1052" s="627" t="s">
        <v>1129</v>
      </c>
      <c r="Q1052" s="627"/>
      <c r="R1052" s="46">
        <v>300</v>
      </c>
      <c r="S1052" s="23"/>
      <c r="T1052" s="37"/>
      <c r="U1052" s="36"/>
      <c r="V1052" s="36"/>
      <c r="W1052" s="36"/>
    </row>
    <row r="1053" spans="13:23" ht="37.5" hidden="1" x14ac:dyDescent="0.3">
      <c r="M1053" s="73" t="s">
        <v>4912</v>
      </c>
      <c r="N1053" s="21" t="s">
        <v>1130</v>
      </c>
      <c r="O1053" s="26" t="s">
        <v>90</v>
      </c>
      <c r="P1053" s="21" t="s">
        <v>1131</v>
      </c>
      <c r="Q1053" s="21" t="s">
        <v>1125</v>
      </c>
      <c r="R1053" s="45">
        <v>350</v>
      </c>
      <c r="S1053" s="23"/>
      <c r="T1053" s="37"/>
      <c r="U1053" s="36"/>
      <c r="V1053" s="36"/>
      <c r="W1053" s="36"/>
    </row>
    <row r="1054" spans="13:23" ht="37.5" hidden="1" x14ac:dyDescent="0.3">
      <c r="M1054" s="73" t="s">
        <v>4921</v>
      </c>
      <c r="N1054" s="21" t="s">
        <v>1132</v>
      </c>
      <c r="O1054" s="26" t="s">
        <v>90</v>
      </c>
      <c r="P1054" s="21" t="s">
        <v>1133</v>
      </c>
      <c r="Q1054" s="21" t="s">
        <v>1125</v>
      </c>
      <c r="R1054" s="45">
        <v>350</v>
      </c>
      <c r="S1054" s="23"/>
      <c r="T1054" s="37"/>
      <c r="U1054" s="36"/>
      <c r="V1054" s="36"/>
      <c r="W1054" s="36"/>
    </row>
    <row r="1055" spans="13:23" ht="37.5" hidden="1" x14ac:dyDescent="0.3">
      <c r="M1055" s="73" t="s">
        <v>4922</v>
      </c>
      <c r="N1055" s="21" t="s">
        <v>1134</v>
      </c>
      <c r="O1055" s="26" t="s">
        <v>90</v>
      </c>
      <c r="P1055" s="21" t="s">
        <v>1133</v>
      </c>
      <c r="Q1055" s="21" t="s">
        <v>1135</v>
      </c>
      <c r="R1055" s="45">
        <v>350</v>
      </c>
      <c r="S1055" s="23"/>
      <c r="T1055" s="37"/>
      <c r="U1055" s="36"/>
      <c r="V1055" s="36"/>
      <c r="W1055" s="36"/>
    </row>
    <row r="1056" spans="13:23" ht="37.5" hidden="1" x14ac:dyDescent="0.3">
      <c r="M1056" s="503" t="s">
        <v>4923</v>
      </c>
      <c r="N1056" s="524" t="s">
        <v>1136</v>
      </c>
      <c r="O1056" s="26" t="s">
        <v>90</v>
      </c>
      <c r="P1056" s="21" t="s">
        <v>1137</v>
      </c>
      <c r="Q1056" s="21" t="s">
        <v>1138</v>
      </c>
      <c r="R1056" s="45">
        <v>800</v>
      </c>
      <c r="S1056" s="23"/>
      <c r="T1056" s="37"/>
      <c r="U1056" s="36"/>
      <c r="V1056" s="36"/>
      <c r="W1056" s="36"/>
    </row>
    <row r="1057" spans="13:23" ht="37.5" hidden="1" x14ac:dyDescent="0.3">
      <c r="M1057" s="503"/>
      <c r="N1057" s="524"/>
      <c r="O1057" s="26" t="s">
        <v>90</v>
      </c>
      <c r="P1057" s="21" t="s">
        <v>1138</v>
      </c>
      <c r="Q1057" s="21" t="s">
        <v>1125</v>
      </c>
      <c r="R1057" s="45">
        <v>650</v>
      </c>
      <c r="S1057" s="23"/>
      <c r="T1057" s="37"/>
      <c r="U1057" s="36"/>
      <c r="V1057" s="36"/>
      <c r="W1057" s="36"/>
    </row>
    <row r="1058" spans="13:23" ht="37.5" hidden="1" x14ac:dyDescent="0.3">
      <c r="M1058" s="73" t="s">
        <v>4924</v>
      </c>
      <c r="N1058" s="21" t="s">
        <v>1139</v>
      </c>
      <c r="O1058" s="26" t="s">
        <v>90</v>
      </c>
      <c r="P1058" s="21" t="s">
        <v>1125</v>
      </c>
      <c r="Q1058" s="21" t="s">
        <v>1137</v>
      </c>
      <c r="R1058" s="45">
        <v>500</v>
      </c>
      <c r="S1058" s="23"/>
      <c r="T1058" s="37"/>
      <c r="U1058" s="36"/>
      <c r="V1058" s="36"/>
      <c r="W1058" s="36"/>
    </row>
    <row r="1059" spans="13:23" ht="37.5" hidden="1" x14ac:dyDescent="0.3">
      <c r="M1059" s="503" t="s">
        <v>4925</v>
      </c>
      <c r="N1059" s="524" t="s">
        <v>620</v>
      </c>
      <c r="O1059" s="23" t="s">
        <v>194</v>
      </c>
      <c r="P1059" s="21" t="s">
        <v>1142</v>
      </c>
      <c r="Q1059" s="21" t="s">
        <v>1143</v>
      </c>
      <c r="R1059" s="46">
        <v>1400</v>
      </c>
      <c r="S1059" s="23" t="s">
        <v>1141</v>
      </c>
      <c r="T1059" s="37"/>
      <c r="U1059" s="36"/>
      <c r="V1059" s="36"/>
      <c r="W1059" s="36"/>
    </row>
    <row r="1060" spans="13:23" ht="37.5" hidden="1" x14ac:dyDescent="0.3">
      <c r="M1060" s="503"/>
      <c r="N1060" s="524"/>
      <c r="O1060" s="23" t="s">
        <v>194</v>
      </c>
      <c r="P1060" s="21" t="s">
        <v>1144</v>
      </c>
      <c r="Q1060" s="21" t="s">
        <v>1145</v>
      </c>
      <c r="R1060" s="46">
        <v>1800</v>
      </c>
      <c r="S1060" s="23"/>
      <c r="T1060" s="37"/>
      <c r="U1060" s="36"/>
      <c r="V1060" s="36"/>
      <c r="W1060" s="36"/>
    </row>
    <row r="1061" spans="13:23" ht="56.25" hidden="1" x14ac:dyDescent="0.3">
      <c r="M1061" s="503"/>
      <c r="N1061" s="524"/>
      <c r="O1061" s="23" t="s">
        <v>555</v>
      </c>
      <c r="P1061" s="21" t="s">
        <v>1146</v>
      </c>
      <c r="Q1061" s="21" t="s">
        <v>1147</v>
      </c>
      <c r="R1061" s="46">
        <v>3000</v>
      </c>
      <c r="S1061" s="23"/>
      <c r="T1061" s="37"/>
      <c r="U1061" s="36"/>
      <c r="V1061" s="36"/>
      <c r="W1061" s="36"/>
    </row>
    <row r="1062" spans="13:23" ht="56.25" hidden="1" x14ac:dyDescent="0.3">
      <c r="M1062" s="503"/>
      <c r="N1062" s="524"/>
      <c r="O1062" s="23" t="s">
        <v>555</v>
      </c>
      <c r="P1062" s="21" t="s">
        <v>1148</v>
      </c>
      <c r="Q1062" s="21" t="s">
        <v>1097</v>
      </c>
      <c r="R1062" s="46">
        <v>3000</v>
      </c>
      <c r="S1062" s="23"/>
      <c r="T1062" s="37"/>
      <c r="U1062" s="36"/>
      <c r="V1062" s="36"/>
      <c r="W1062" s="36"/>
    </row>
    <row r="1063" spans="13:23" ht="56.25" hidden="1" x14ac:dyDescent="0.3">
      <c r="M1063" s="503" t="s">
        <v>4926</v>
      </c>
      <c r="N1063" s="524" t="s">
        <v>554</v>
      </c>
      <c r="O1063" s="23" t="s">
        <v>194</v>
      </c>
      <c r="P1063" s="21" t="s">
        <v>1149</v>
      </c>
      <c r="Q1063" s="21" t="s">
        <v>1150</v>
      </c>
      <c r="R1063" s="46">
        <v>2000</v>
      </c>
      <c r="S1063" s="23"/>
      <c r="T1063" s="37"/>
      <c r="U1063" s="36"/>
      <c r="V1063" s="36"/>
      <c r="W1063" s="36"/>
    </row>
    <row r="1064" spans="13:23" ht="37.5" hidden="1" x14ac:dyDescent="0.3">
      <c r="M1064" s="503"/>
      <c r="N1064" s="524"/>
      <c r="O1064" s="23" t="s">
        <v>129</v>
      </c>
      <c r="P1064" s="21" t="s">
        <v>1150</v>
      </c>
      <c r="Q1064" s="21" t="s">
        <v>611</v>
      </c>
      <c r="R1064" s="46">
        <v>1600</v>
      </c>
      <c r="S1064" s="23"/>
      <c r="T1064" s="37"/>
      <c r="U1064" s="36"/>
      <c r="V1064" s="36"/>
      <c r="W1064" s="36"/>
    </row>
    <row r="1065" spans="13:23" ht="37.5" hidden="1" x14ac:dyDescent="0.3">
      <c r="M1065" s="503" t="s">
        <v>4927</v>
      </c>
      <c r="N1065" s="524" t="s">
        <v>1151</v>
      </c>
      <c r="O1065" s="23" t="s">
        <v>194</v>
      </c>
      <c r="P1065" s="21" t="s">
        <v>645</v>
      </c>
      <c r="Q1065" s="21" t="s">
        <v>1152</v>
      </c>
      <c r="R1065" s="46">
        <v>1700</v>
      </c>
      <c r="S1065" s="23"/>
      <c r="T1065" s="37"/>
      <c r="U1065" s="36"/>
      <c r="V1065" s="36"/>
      <c r="W1065" s="36"/>
    </row>
    <row r="1066" spans="13:23" ht="56.25" hidden="1" x14ac:dyDescent="0.3">
      <c r="M1066" s="503"/>
      <c r="N1066" s="524"/>
      <c r="O1066" s="23" t="s">
        <v>129</v>
      </c>
      <c r="P1066" s="21" t="s">
        <v>1152</v>
      </c>
      <c r="Q1066" s="21" t="s">
        <v>1153</v>
      </c>
      <c r="R1066" s="46">
        <v>1300</v>
      </c>
      <c r="S1066" s="23"/>
      <c r="T1066" s="37"/>
      <c r="U1066" s="36"/>
      <c r="V1066" s="36"/>
      <c r="W1066" s="36"/>
    </row>
    <row r="1067" spans="13:23" ht="56.25" hidden="1" x14ac:dyDescent="0.3">
      <c r="M1067" s="503"/>
      <c r="N1067" s="524"/>
      <c r="O1067" s="23" t="s">
        <v>88</v>
      </c>
      <c r="P1067" s="21" t="s">
        <v>1154</v>
      </c>
      <c r="Q1067" s="21" t="s">
        <v>1155</v>
      </c>
      <c r="R1067" s="46">
        <v>800</v>
      </c>
      <c r="S1067" s="23"/>
      <c r="T1067" s="37"/>
      <c r="U1067" s="36"/>
      <c r="V1067" s="36"/>
      <c r="W1067" s="36"/>
    </row>
    <row r="1068" spans="13:23" ht="37.5" hidden="1" x14ac:dyDescent="0.3">
      <c r="M1068" s="503"/>
      <c r="N1068" s="524"/>
      <c r="O1068" s="23" t="s">
        <v>86</v>
      </c>
      <c r="P1068" s="21" t="s">
        <v>1156</v>
      </c>
      <c r="Q1068" s="21" t="s">
        <v>1157</v>
      </c>
      <c r="R1068" s="46">
        <v>600</v>
      </c>
      <c r="S1068" s="23"/>
      <c r="T1068" s="37"/>
      <c r="U1068" s="36"/>
      <c r="V1068" s="36"/>
      <c r="W1068" s="36"/>
    </row>
    <row r="1069" spans="13:23" ht="56.25" hidden="1" x14ac:dyDescent="0.3">
      <c r="M1069" s="503"/>
      <c r="N1069" s="524"/>
      <c r="O1069" s="23" t="s">
        <v>105</v>
      </c>
      <c r="P1069" s="21" t="s">
        <v>1158</v>
      </c>
      <c r="Q1069" s="21" t="s">
        <v>1159</v>
      </c>
      <c r="R1069" s="46">
        <v>800</v>
      </c>
      <c r="S1069" s="23"/>
      <c r="T1069" s="37"/>
      <c r="U1069" s="36"/>
      <c r="V1069" s="36"/>
      <c r="W1069" s="36"/>
    </row>
    <row r="1070" spans="13:23" ht="56.25" hidden="1" x14ac:dyDescent="0.3">
      <c r="M1070" s="503"/>
      <c r="N1070" s="524"/>
      <c r="O1070" s="23" t="s">
        <v>90</v>
      </c>
      <c r="P1070" s="21" t="s">
        <v>1159</v>
      </c>
      <c r="Q1070" s="21" t="s">
        <v>726</v>
      </c>
      <c r="R1070" s="46">
        <v>450</v>
      </c>
      <c r="S1070" s="23"/>
      <c r="T1070" s="37"/>
      <c r="U1070" s="36"/>
      <c r="V1070" s="36"/>
      <c r="W1070" s="36"/>
    </row>
    <row r="1071" spans="13:23" ht="37.5" hidden="1" x14ac:dyDescent="0.3">
      <c r="M1071" s="73" t="s">
        <v>4928</v>
      </c>
      <c r="N1071" s="19" t="s">
        <v>1123</v>
      </c>
      <c r="O1071" s="23" t="s">
        <v>129</v>
      </c>
      <c r="P1071" s="21" t="s">
        <v>1160</v>
      </c>
      <c r="Q1071" s="21" t="s">
        <v>726</v>
      </c>
      <c r="R1071" s="46">
        <v>560</v>
      </c>
      <c r="S1071" s="23"/>
      <c r="T1071" s="37"/>
      <c r="U1071" s="36"/>
      <c r="V1071" s="36"/>
      <c r="W1071" s="36"/>
    </row>
    <row r="1072" spans="13:23" ht="112.5" hidden="1" x14ac:dyDescent="0.3">
      <c r="M1072" s="73" t="s">
        <v>4929</v>
      </c>
      <c r="N1072" s="21" t="s">
        <v>1161</v>
      </c>
      <c r="O1072" s="23" t="s">
        <v>194</v>
      </c>
      <c r="P1072" s="523" t="s">
        <v>205</v>
      </c>
      <c r="Q1072" s="523"/>
      <c r="R1072" s="46">
        <v>4500</v>
      </c>
      <c r="S1072" s="15" t="s">
        <v>1162</v>
      </c>
      <c r="T1072" s="88"/>
      <c r="U1072" s="36"/>
      <c r="V1072" s="36"/>
      <c r="W1072" s="36"/>
    </row>
    <row r="1073" spans="13:23" ht="37.5" hidden="1" x14ac:dyDescent="0.3">
      <c r="M1073" s="503" t="s">
        <v>4913</v>
      </c>
      <c r="N1073" s="524" t="s">
        <v>1163</v>
      </c>
      <c r="O1073" s="23" t="s">
        <v>90</v>
      </c>
      <c r="P1073" s="21" t="s">
        <v>626</v>
      </c>
      <c r="Q1073" s="21" t="s">
        <v>1164</v>
      </c>
      <c r="R1073" s="46">
        <v>400</v>
      </c>
      <c r="S1073" s="23"/>
      <c r="T1073" s="37"/>
      <c r="U1073" s="36"/>
      <c r="V1073" s="36"/>
      <c r="W1073" s="36"/>
    </row>
    <row r="1074" spans="13:23" ht="37.5" hidden="1" x14ac:dyDescent="0.3">
      <c r="M1074" s="503"/>
      <c r="N1074" s="524"/>
      <c r="O1074" s="23" t="s">
        <v>90</v>
      </c>
      <c r="P1074" s="21" t="s">
        <v>1164</v>
      </c>
      <c r="Q1074" s="21" t="s">
        <v>726</v>
      </c>
      <c r="R1074" s="46">
        <v>500</v>
      </c>
      <c r="S1074" s="23"/>
      <c r="T1074" s="37"/>
      <c r="U1074" s="36"/>
      <c r="V1074" s="36"/>
      <c r="W1074" s="36"/>
    </row>
    <row r="1075" spans="13:23" ht="37.5" hidden="1" x14ac:dyDescent="0.3">
      <c r="M1075" s="73" t="s">
        <v>4930</v>
      </c>
      <c r="N1075" s="21" t="s">
        <v>1165</v>
      </c>
      <c r="O1075" s="23" t="s">
        <v>194</v>
      </c>
      <c r="P1075" s="523" t="s">
        <v>1166</v>
      </c>
      <c r="Q1075" s="523"/>
      <c r="R1075" s="46">
        <v>1800</v>
      </c>
      <c r="S1075" s="23"/>
      <c r="T1075" s="37"/>
      <c r="U1075" s="36"/>
      <c r="V1075" s="36"/>
      <c r="W1075" s="36"/>
    </row>
    <row r="1076" spans="13:23" ht="37.5" hidden="1" x14ac:dyDescent="0.3">
      <c r="M1076" s="73" t="s">
        <v>4931</v>
      </c>
      <c r="N1076" s="21" t="s">
        <v>1167</v>
      </c>
      <c r="O1076" s="23" t="s">
        <v>90</v>
      </c>
      <c r="P1076" s="523" t="s">
        <v>1168</v>
      </c>
      <c r="Q1076" s="523"/>
      <c r="R1076" s="46">
        <v>340</v>
      </c>
      <c r="S1076" s="23"/>
      <c r="T1076" s="37"/>
      <c r="U1076" s="36"/>
      <c r="V1076" s="36"/>
      <c r="W1076" s="36"/>
    </row>
    <row r="1077" spans="13:23" ht="37.5" hidden="1" x14ac:dyDescent="0.3">
      <c r="M1077" s="73" t="s">
        <v>4932</v>
      </c>
      <c r="N1077" s="21" t="s">
        <v>1169</v>
      </c>
      <c r="O1077" s="23" t="s">
        <v>90</v>
      </c>
      <c r="P1077" s="523" t="s">
        <v>1170</v>
      </c>
      <c r="Q1077" s="523"/>
      <c r="R1077" s="46">
        <v>300</v>
      </c>
      <c r="S1077" s="23"/>
      <c r="T1077" s="37"/>
      <c r="U1077" s="36"/>
      <c r="V1077" s="36"/>
      <c r="W1077" s="36"/>
    </row>
    <row r="1078" spans="13:23" ht="37.5" hidden="1" x14ac:dyDescent="0.3">
      <c r="M1078" s="73" t="s">
        <v>4933</v>
      </c>
      <c r="N1078" s="21" t="s">
        <v>1171</v>
      </c>
      <c r="O1078" s="23" t="s">
        <v>90</v>
      </c>
      <c r="P1078" s="523" t="s">
        <v>1168</v>
      </c>
      <c r="Q1078" s="523"/>
      <c r="R1078" s="46">
        <v>300</v>
      </c>
      <c r="S1078" s="23"/>
      <c r="T1078" s="37"/>
      <c r="U1078" s="36"/>
      <c r="V1078" s="36"/>
      <c r="W1078" s="36"/>
    </row>
    <row r="1079" spans="13:23" ht="37.5" hidden="1" x14ac:dyDescent="0.3">
      <c r="M1079" s="503" t="s">
        <v>4934</v>
      </c>
      <c r="N1079" s="524" t="s">
        <v>1172</v>
      </c>
      <c r="O1079" s="23" t="s">
        <v>90</v>
      </c>
      <c r="P1079" s="21" t="s">
        <v>1173</v>
      </c>
      <c r="Q1079" s="21" t="s">
        <v>1174</v>
      </c>
      <c r="R1079" s="46">
        <v>300</v>
      </c>
      <c r="S1079" s="23"/>
      <c r="T1079" s="37"/>
      <c r="U1079" s="36"/>
      <c r="V1079" s="36"/>
      <c r="W1079" s="36"/>
    </row>
    <row r="1080" spans="13:23" ht="37.5" hidden="1" x14ac:dyDescent="0.3">
      <c r="M1080" s="503"/>
      <c r="N1080" s="524"/>
      <c r="O1080" s="23" t="s">
        <v>90</v>
      </c>
      <c r="P1080" s="21" t="s">
        <v>1175</v>
      </c>
      <c r="Q1080" s="21" t="s">
        <v>1176</v>
      </c>
      <c r="R1080" s="46">
        <v>300</v>
      </c>
      <c r="S1080" s="23"/>
      <c r="T1080" s="37"/>
      <c r="U1080" s="36"/>
      <c r="V1080" s="36"/>
      <c r="W1080" s="36"/>
    </row>
    <row r="1081" spans="13:23" ht="37.5" hidden="1" x14ac:dyDescent="0.3">
      <c r="M1081" s="503"/>
      <c r="N1081" s="524"/>
      <c r="O1081" s="23" t="s">
        <v>90</v>
      </c>
      <c r="P1081" s="21" t="s">
        <v>1176</v>
      </c>
      <c r="Q1081" s="21" t="s">
        <v>1177</v>
      </c>
      <c r="R1081" s="46">
        <v>300</v>
      </c>
      <c r="S1081" s="23"/>
      <c r="T1081" s="37"/>
      <c r="U1081" s="36"/>
      <c r="V1081" s="36"/>
      <c r="W1081" s="36"/>
    </row>
    <row r="1082" spans="13:23" ht="37.5" hidden="1" x14ac:dyDescent="0.3">
      <c r="M1082" s="503"/>
      <c r="N1082" s="524"/>
      <c r="O1082" s="23" t="s">
        <v>90</v>
      </c>
      <c r="P1082" s="21" t="s">
        <v>1177</v>
      </c>
      <c r="Q1082" s="21" t="s">
        <v>1178</v>
      </c>
      <c r="R1082" s="46">
        <v>300</v>
      </c>
      <c r="S1082" s="23"/>
      <c r="T1082" s="37"/>
      <c r="U1082" s="36"/>
      <c r="V1082" s="36"/>
      <c r="W1082" s="36"/>
    </row>
    <row r="1083" spans="13:23" ht="37.5" hidden="1" x14ac:dyDescent="0.3">
      <c r="M1083" s="503"/>
      <c r="N1083" s="524"/>
      <c r="O1083" s="23" t="s">
        <v>90</v>
      </c>
      <c r="P1083" s="523" t="s">
        <v>1175</v>
      </c>
      <c r="Q1083" s="523"/>
      <c r="R1083" s="46">
        <v>300</v>
      </c>
      <c r="S1083" s="23"/>
      <c r="T1083" s="37"/>
      <c r="U1083" s="36"/>
      <c r="V1083" s="36"/>
      <c r="W1083" s="36"/>
    </row>
    <row r="1084" spans="13:23" ht="37.5" hidden="1" x14ac:dyDescent="0.3">
      <c r="M1084" s="73" t="s">
        <v>4935</v>
      </c>
      <c r="N1084" s="21" t="s">
        <v>1179</v>
      </c>
      <c r="O1084" s="23" t="s">
        <v>88</v>
      </c>
      <c r="P1084" s="523" t="s">
        <v>1168</v>
      </c>
      <c r="Q1084" s="523"/>
      <c r="R1084" s="46">
        <v>750</v>
      </c>
      <c r="S1084" s="23"/>
      <c r="T1084" s="37"/>
      <c r="U1084" s="36"/>
      <c r="V1084" s="36"/>
      <c r="W1084" s="36"/>
    </row>
    <row r="1085" spans="13:23" ht="37.5" hidden="1" x14ac:dyDescent="0.3">
      <c r="M1085" s="73" t="s">
        <v>4936</v>
      </c>
      <c r="N1085" s="21" t="s">
        <v>832</v>
      </c>
      <c r="O1085" s="23" t="s">
        <v>105</v>
      </c>
      <c r="P1085" s="523" t="s">
        <v>205</v>
      </c>
      <c r="Q1085" s="523"/>
      <c r="R1085" s="46">
        <v>850</v>
      </c>
      <c r="S1085" s="23"/>
      <c r="T1085" s="37"/>
      <c r="U1085" s="36"/>
      <c r="V1085" s="36"/>
      <c r="W1085" s="36"/>
    </row>
    <row r="1086" spans="13:23" ht="37.5" hidden="1" x14ac:dyDescent="0.3">
      <c r="M1086" s="73" t="s">
        <v>4937</v>
      </c>
      <c r="N1086" s="21" t="s">
        <v>1180</v>
      </c>
      <c r="O1086" s="23" t="s">
        <v>88</v>
      </c>
      <c r="P1086" s="523" t="s">
        <v>205</v>
      </c>
      <c r="Q1086" s="523"/>
      <c r="R1086" s="46">
        <v>750</v>
      </c>
      <c r="S1086" s="23"/>
      <c r="T1086" s="37"/>
      <c r="U1086" s="36"/>
      <c r="V1086" s="36"/>
      <c r="W1086" s="36"/>
    </row>
    <row r="1087" spans="13:23" ht="37.5" hidden="1" x14ac:dyDescent="0.3">
      <c r="M1087" s="503" t="s">
        <v>4938</v>
      </c>
      <c r="N1087" s="524" t="s">
        <v>1181</v>
      </c>
      <c r="O1087" s="23" t="s">
        <v>86</v>
      </c>
      <c r="P1087" s="21" t="s">
        <v>1182</v>
      </c>
      <c r="Q1087" s="21" t="s">
        <v>1183</v>
      </c>
      <c r="R1087" s="46">
        <v>500</v>
      </c>
      <c r="S1087" s="23"/>
      <c r="T1087" s="37"/>
      <c r="U1087" s="36"/>
      <c r="V1087" s="36"/>
      <c r="W1087" s="36"/>
    </row>
    <row r="1088" spans="13:23" ht="37.5" hidden="1" x14ac:dyDescent="0.3">
      <c r="M1088" s="503"/>
      <c r="N1088" s="524"/>
      <c r="O1088" s="23" t="s">
        <v>90</v>
      </c>
      <c r="P1088" s="21" t="s">
        <v>1183</v>
      </c>
      <c r="Q1088" s="21" t="s">
        <v>1177</v>
      </c>
      <c r="R1088" s="46">
        <v>400</v>
      </c>
      <c r="S1088" s="23"/>
      <c r="T1088" s="37"/>
      <c r="U1088" s="36"/>
      <c r="V1088" s="36"/>
      <c r="W1088" s="36"/>
    </row>
    <row r="1089" spans="13:23" ht="37.5" hidden="1" x14ac:dyDescent="0.3">
      <c r="M1089" s="73" t="s">
        <v>4914</v>
      </c>
      <c r="N1089" s="21" t="s">
        <v>1184</v>
      </c>
      <c r="O1089" s="23" t="s">
        <v>90</v>
      </c>
      <c r="P1089" s="21" t="s">
        <v>1185</v>
      </c>
      <c r="Q1089" s="21" t="s">
        <v>1186</v>
      </c>
      <c r="R1089" s="46">
        <v>300</v>
      </c>
      <c r="S1089" s="23"/>
      <c r="T1089" s="37"/>
      <c r="U1089" s="36"/>
      <c r="V1089" s="36"/>
      <c r="W1089" s="36"/>
    </row>
    <row r="1090" spans="13:23" ht="37.5" hidden="1" x14ac:dyDescent="0.3">
      <c r="M1090" s="73" t="s">
        <v>4939</v>
      </c>
      <c r="N1090" s="21" t="s">
        <v>1187</v>
      </c>
      <c r="O1090" s="23" t="s">
        <v>90</v>
      </c>
      <c r="P1090" s="21" t="s">
        <v>1185</v>
      </c>
      <c r="Q1090" s="21" t="s">
        <v>1186</v>
      </c>
      <c r="R1090" s="46">
        <v>300</v>
      </c>
      <c r="S1090" s="23"/>
      <c r="T1090" s="37"/>
      <c r="U1090" s="36"/>
      <c r="V1090" s="36"/>
      <c r="W1090" s="36"/>
    </row>
    <row r="1091" spans="13:23" ht="37.5" hidden="1" x14ac:dyDescent="0.3">
      <c r="M1091" s="73" t="s">
        <v>4940</v>
      </c>
      <c r="N1091" s="21" t="s">
        <v>1188</v>
      </c>
      <c r="O1091" s="23" t="s">
        <v>86</v>
      </c>
      <c r="P1091" s="21" t="s">
        <v>1160</v>
      </c>
      <c r="Q1091" s="21" t="s">
        <v>1186</v>
      </c>
      <c r="R1091" s="46">
        <v>500</v>
      </c>
      <c r="S1091" s="23"/>
      <c r="T1091" s="37"/>
      <c r="U1091" s="36"/>
      <c r="V1091" s="36"/>
      <c r="W1091" s="36"/>
    </row>
    <row r="1092" spans="13:23" ht="37.5" hidden="1" x14ac:dyDescent="0.3">
      <c r="M1092" s="73" t="s">
        <v>4941</v>
      </c>
      <c r="N1092" s="19" t="s">
        <v>1189</v>
      </c>
      <c r="O1092" s="23" t="s">
        <v>105</v>
      </c>
      <c r="P1092" s="523" t="s">
        <v>205</v>
      </c>
      <c r="Q1092" s="523"/>
      <c r="R1092" s="46">
        <v>840</v>
      </c>
      <c r="S1092" s="23"/>
      <c r="T1092" s="37"/>
      <c r="U1092" s="36"/>
      <c r="V1092" s="36"/>
      <c r="W1092" s="36"/>
    </row>
    <row r="1093" spans="13:23" ht="37.5" hidden="1" x14ac:dyDescent="0.3">
      <c r="M1093" s="73" t="s">
        <v>4942</v>
      </c>
      <c r="N1093" s="21" t="s">
        <v>1136</v>
      </c>
      <c r="O1093" s="23" t="s">
        <v>88</v>
      </c>
      <c r="P1093" s="21" t="s">
        <v>1190</v>
      </c>
      <c r="Q1093" s="21" t="s">
        <v>726</v>
      </c>
      <c r="R1093" s="46">
        <v>500</v>
      </c>
      <c r="S1093" s="23"/>
      <c r="T1093" s="37"/>
      <c r="U1093" s="36"/>
      <c r="V1093" s="36"/>
      <c r="W1093" s="36"/>
    </row>
    <row r="1094" spans="13:23" hidden="1" x14ac:dyDescent="0.2">
      <c r="M1094" s="73" t="s">
        <v>4943</v>
      </c>
      <c r="N1094" s="30" t="s">
        <v>1191</v>
      </c>
      <c r="O1094" s="30"/>
      <c r="P1094" s="21"/>
      <c r="Q1094" s="21"/>
      <c r="R1094" s="90"/>
      <c r="S1094" s="51" t="s">
        <v>440</v>
      </c>
      <c r="T1094" s="36"/>
      <c r="U1094" s="36"/>
      <c r="V1094" s="36"/>
      <c r="W1094" s="36"/>
    </row>
    <row r="1095" spans="13:23" hidden="1" x14ac:dyDescent="0.2">
      <c r="M1095" s="73" t="s">
        <v>4944</v>
      </c>
      <c r="N1095" s="30" t="s">
        <v>1192</v>
      </c>
      <c r="O1095" s="30"/>
      <c r="P1095" s="21"/>
      <c r="Q1095" s="21"/>
      <c r="R1095" s="90"/>
      <c r="S1095" s="51" t="s">
        <v>440</v>
      </c>
      <c r="T1095" s="36"/>
      <c r="U1095" s="36"/>
      <c r="V1095" s="36"/>
      <c r="W1095" s="36"/>
    </row>
    <row r="1096" spans="13:23" hidden="1" x14ac:dyDescent="0.2">
      <c r="M1096" s="73" t="s">
        <v>4945</v>
      </c>
      <c r="N1096" s="30" t="s">
        <v>1193</v>
      </c>
      <c r="O1096" s="30"/>
      <c r="P1096" s="21"/>
      <c r="Q1096" s="21"/>
      <c r="R1096" s="90"/>
      <c r="S1096" s="51" t="s">
        <v>440</v>
      </c>
      <c r="T1096" s="36"/>
      <c r="U1096" s="36"/>
      <c r="V1096" s="36"/>
      <c r="W1096" s="36"/>
    </row>
    <row r="1097" spans="13:23" hidden="1" x14ac:dyDescent="0.2">
      <c r="M1097" s="39">
        <v>50</v>
      </c>
      <c r="N1097" s="30" t="s">
        <v>59</v>
      </c>
      <c r="O1097" s="30"/>
      <c r="P1097" s="21"/>
      <c r="Q1097" s="21"/>
      <c r="R1097" s="90"/>
      <c r="S1097" s="51"/>
      <c r="T1097" s="36"/>
      <c r="U1097" s="36"/>
      <c r="V1097" s="36"/>
      <c r="W1097" s="36"/>
    </row>
    <row r="1098" spans="13:23" ht="37.5" hidden="1" x14ac:dyDescent="0.3">
      <c r="M1098" s="73" t="s">
        <v>4946</v>
      </c>
      <c r="N1098" s="25" t="s">
        <v>620</v>
      </c>
      <c r="O1098" s="26" t="s">
        <v>194</v>
      </c>
      <c r="P1098" s="627" t="s">
        <v>205</v>
      </c>
      <c r="Q1098" s="627"/>
      <c r="R1098" s="46">
        <v>1400</v>
      </c>
      <c r="S1098" s="23" t="s">
        <v>3838</v>
      </c>
      <c r="T1098" s="37"/>
      <c r="U1098" s="36"/>
      <c r="V1098" s="36"/>
      <c r="W1098" s="36"/>
    </row>
    <row r="1099" spans="13:23" ht="37.5" hidden="1" x14ac:dyDescent="0.3">
      <c r="M1099" s="73" t="s">
        <v>4947</v>
      </c>
      <c r="N1099" s="25" t="s">
        <v>3812</v>
      </c>
      <c r="O1099" s="26" t="s">
        <v>129</v>
      </c>
      <c r="P1099" s="627" t="s">
        <v>201</v>
      </c>
      <c r="Q1099" s="627"/>
      <c r="R1099" s="46">
        <v>800</v>
      </c>
      <c r="S1099" s="23"/>
      <c r="T1099" s="37"/>
      <c r="U1099" s="36"/>
      <c r="V1099" s="36"/>
      <c r="W1099" s="36"/>
    </row>
    <row r="1100" spans="13:23" ht="37.5" hidden="1" x14ac:dyDescent="0.3">
      <c r="M1100" s="73" t="s">
        <v>4948</v>
      </c>
      <c r="N1100" s="25" t="s">
        <v>3813</v>
      </c>
      <c r="O1100" s="26" t="s">
        <v>105</v>
      </c>
      <c r="P1100" s="627" t="s">
        <v>201</v>
      </c>
      <c r="Q1100" s="627"/>
      <c r="R1100" s="46">
        <v>450</v>
      </c>
      <c r="S1100" s="23"/>
      <c r="T1100" s="37"/>
      <c r="U1100" s="36"/>
      <c r="V1100" s="36"/>
      <c r="W1100" s="36"/>
    </row>
    <row r="1101" spans="13:23" ht="37.5" hidden="1" x14ac:dyDescent="0.3">
      <c r="M1101" s="73" t="s">
        <v>4949</v>
      </c>
      <c r="N1101" s="25" t="s">
        <v>3814</v>
      </c>
      <c r="O1101" s="26" t="s">
        <v>105</v>
      </c>
      <c r="P1101" s="627" t="s">
        <v>201</v>
      </c>
      <c r="Q1101" s="627"/>
      <c r="R1101" s="46">
        <v>450</v>
      </c>
      <c r="S1101" s="23"/>
      <c r="T1101" s="37"/>
      <c r="U1101" s="36"/>
      <c r="V1101" s="36"/>
      <c r="W1101" s="36"/>
    </row>
    <row r="1102" spans="13:23" ht="37.5" hidden="1" x14ac:dyDescent="0.3">
      <c r="M1102" s="503" t="s">
        <v>4950</v>
      </c>
      <c r="N1102" s="565" t="s">
        <v>3815</v>
      </c>
      <c r="O1102" s="26" t="s">
        <v>88</v>
      </c>
      <c r="P1102" s="25" t="s">
        <v>3816</v>
      </c>
      <c r="Q1102" s="25" t="s">
        <v>3817</v>
      </c>
      <c r="R1102" s="46">
        <v>500</v>
      </c>
      <c r="S1102" s="23"/>
      <c r="T1102" s="37"/>
      <c r="U1102" s="36"/>
      <c r="V1102" s="36"/>
      <c r="W1102" s="36"/>
    </row>
    <row r="1103" spans="13:23" ht="37.5" hidden="1" x14ac:dyDescent="0.3">
      <c r="M1103" s="503"/>
      <c r="N1103" s="565"/>
      <c r="O1103" s="26" t="s">
        <v>86</v>
      </c>
      <c r="P1103" s="25" t="s">
        <v>3818</v>
      </c>
      <c r="Q1103" s="25" t="s">
        <v>1125</v>
      </c>
      <c r="R1103" s="46">
        <v>400</v>
      </c>
      <c r="S1103" s="23"/>
      <c r="T1103" s="37"/>
      <c r="U1103" s="36"/>
      <c r="V1103" s="36"/>
      <c r="W1103" s="36"/>
    </row>
    <row r="1104" spans="13:23" ht="56.25" hidden="1" x14ac:dyDescent="0.3">
      <c r="M1104" s="503" t="s">
        <v>4951</v>
      </c>
      <c r="N1104" s="565" t="s">
        <v>3819</v>
      </c>
      <c r="O1104" s="26" t="s">
        <v>86</v>
      </c>
      <c r="P1104" s="25" t="s">
        <v>3820</v>
      </c>
      <c r="Q1104" s="25" t="s">
        <v>3821</v>
      </c>
      <c r="R1104" s="46">
        <v>500</v>
      </c>
      <c r="S1104" s="23"/>
      <c r="T1104" s="37"/>
      <c r="U1104" s="36"/>
      <c r="V1104" s="36"/>
      <c r="W1104" s="36"/>
    </row>
    <row r="1105" spans="13:23" ht="37.5" hidden="1" x14ac:dyDescent="0.3">
      <c r="M1105" s="503"/>
      <c r="N1105" s="565"/>
      <c r="O1105" s="26" t="s">
        <v>90</v>
      </c>
      <c r="P1105" s="627" t="s">
        <v>3822</v>
      </c>
      <c r="Q1105" s="627"/>
      <c r="R1105" s="46">
        <v>300</v>
      </c>
      <c r="S1105" s="23"/>
      <c r="T1105" s="37"/>
      <c r="U1105" s="36"/>
      <c r="V1105" s="36"/>
      <c r="W1105" s="36"/>
    </row>
    <row r="1106" spans="13:23" ht="37.5" hidden="1" x14ac:dyDescent="0.3">
      <c r="M1106" s="73" t="s">
        <v>4952</v>
      </c>
      <c r="N1106" s="25" t="s">
        <v>3823</v>
      </c>
      <c r="O1106" s="26" t="s">
        <v>90</v>
      </c>
      <c r="P1106" s="627" t="s">
        <v>205</v>
      </c>
      <c r="Q1106" s="627"/>
      <c r="R1106" s="46">
        <v>300</v>
      </c>
      <c r="S1106" s="23"/>
      <c r="T1106" s="37"/>
      <c r="U1106" s="36"/>
      <c r="V1106" s="36"/>
      <c r="W1106" s="36"/>
    </row>
    <row r="1107" spans="13:23" ht="37.5" hidden="1" x14ac:dyDescent="0.3">
      <c r="M1107" s="73" t="s">
        <v>4953</v>
      </c>
      <c r="N1107" s="25" t="s">
        <v>3824</v>
      </c>
      <c r="O1107" s="26" t="s">
        <v>90</v>
      </c>
      <c r="P1107" s="627" t="s">
        <v>205</v>
      </c>
      <c r="Q1107" s="627"/>
      <c r="R1107" s="46">
        <v>300</v>
      </c>
      <c r="S1107" s="23"/>
      <c r="T1107" s="37"/>
      <c r="U1107" s="36"/>
      <c r="V1107" s="36"/>
      <c r="W1107" s="36"/>
    </row>
    <row r="1108" spans="13:23" ht="37.5" hidden="1" x14ac:dyDescent="0.3">
      <c r="M1108" s="73" t="s">
        <v>4954</v>
      </c>
      <c r="N1108" s="21" t="s">
        <v>3825</v>
      </c>
      <c r="O1108" s="26" t="s">
        <v>90</v>
      </c>
      <c r="P1108" s="627" t="s">
        <v>205</v>
      </c>
      <c r="Q1108" s="627"/>
      <c r="R1108" s="46">
        <v>300</v>
      </c>
      <c r="S1108" s="23"/>
      <c r="T1108" s="37"/>
      <c r="U1108" s="36"/>
      <c r="V1108" s="36"/>
      <c r="W1108" s="36"/>
    </row>
    <row r="1109" spans="13:23" ht="37.5" hidden="1" x14ac:dyDescent="0.3">
      <c r="M1109" s="73" t="s">
        <v>4946</v>
      </c>
      <c r="N1109" s="21" t="s">
        <v>3826</v>
      </c>
      <c r="O1109" s="26" t="s">
        <v>90</v>
      </c>
      <c r="P1109" s="627" t="s">
        <v>205</v>
      </c>
      <c r="Q1109" s="627"/>
      <c r="R1109" s="46">
        <v>300</v>
      </c>
      <c r="S1109" s="23"/>
      <c r="T1109" s="37"/>
      <c r="U1109" s="36"/>
      <c r="V1109" s="36"/>
      <c r="W1109" s="36"/>
    </row>
    <row r="1110" spans="13:23" ht="37.5" hidden="1" x14ac:dyDescent="0.3">
      <c r="M1110" s="73" t="s">
        <v>4955</v>
      </c>
      <c r="N1110" s="21" t="s">
        <v>3827</v>
      </c>
      <c r="O1110" s="26" t="s">
        <v>90</v>
      </c>
      <c r="P1110" s="523" t="s">
        <v>205</v>
      </c>
      <c r="Q1110" s="523"/>
      <c r="R1110" s="46">
        <v>300</v>
      </c>
      <c r="S1110" s="23"/>
      <c r="T1110" s="37"/>
      <c r="U1110" s="36"/>
      <c r="V1110" s="36"/>
      <c r="W1110" s="36"/>
    </row>
    <row r="1111" spans="13:23" ht="37.5" hidden="1" x14ac:dyDescent="0.3">
      <c r="M1111" s="73" t="s">
        <v>4956</v>
      </c>
      <c r="N1111" s="21" t="s">
        <v>3828</v>
      </c>
      <c r="O1111" s="26" t="s">
        <v>90</v>
      </c>
      <c r="P1111" s="523" t="s">
        <v>205</v>
      </c>
      <c r="Q1111" s="523"/>
      <c r="R1111" s="46">
        <v>300</v>
      </c>
      <c r="S1111" s="23"/>
      <c r="T1111" s="37"/>
      <c r="U1111" s="36"/>
      <c r="V1111" s="36"/>
      <c r="W1111" s="36"/>
    </row>
    <row r="1112" spans="13:23" ht="37.5" hidden="1" x14ac:dyDescent="0.3">
      <c r="M1112" s="73" t="s">
        <v>4957</v>
      </c>
      <c r="N1112" s="21" t="s">
        <v>3829</v>
      </c>
      <c r="O1112" s="26" t="s">
        <v>90</v>
      </c>
      <c r="P1112" s="523" t="s">
        <v>205</v>
      </c>
      <c r="Q1112" s="523"/>
      <c r="R1112" s="46">
        <v>300</v>
      </c>
      <c r="S1112" s="23"/>
      <c r="T1112" s="37"/>
      <c r="U1112" s="36"/>
      <c r="V1112" s="36"/>
      <c r="W1112" s="36"/>
    </row>
    <row r="1113" spans="13:23" ht="37.5" hidden="1" x14ac:dyDescent="0.3">
      <c r="M1113" s="73" t="s">
        <v>4958</v>
      </c>
      <c r="N1113" s="21" t="s">
        <v>3830</v>
      </c>
      <c r="O1113" s="26" t="s">
        <v>90</v>
      </c>
      <c r="P1113" s="523" t="s">
        <v>205</v>
      </c>
      <c r="Q1113" s="523"/>
      <c r="R1113" s="46">
        <v>300</v>
      </c>
      <c r="S1113" s="23"/>
      <c r="T1113" s="37"/>
      <c r="U1113" s="36"/>
      <c r="V1113" s="36"/>
      <c r="W1113" s="36"/>
    </row>
    <row r="1114" spans="13:23" ht="37.5" hidden="1" x14ac:dyDescent="0.3">
      <c r="M1114" s="73" t="s">
        <v>4959</v>
      </c>
      <c r="N1114" s="21" t="s">
        <v>3831</v>
      </c>
      <c r="O1114" s="26" t="s">
        <v>90</v>
      </c>
      <c r="P1114" s="523" t="s">
        <v>205</v>
      </c>
      <c r="Q1114" s="523"/>
      <c r="R1114" s="45">
        <v>350</v>
      </c>
      <c r="S1114" s="23"/>
      <c r="T1114" s="37"/>
      <c r="U1114" s="36"/>
      <c r="V1114" s="36"/>
      <c r="W1114" s="36"/>
    </row>
    <row r="1115" spans="13:23" ht="37.5" hidden="1" x14ac:dyDescent="0.3">
      <c r="M1115" s="73" t="s">
        <v>4960</v>
      </c>
      <c r="N1115" s="21" t="s">
        <v>3832</v>
      </c>
      <c r="O1115" s="26" t="s">
        <v>90</v>
      </c>
      <c r="P1115" s="523" t="s">
        <v>205</v>
      </c>
      <c r="Q1115" s="523"/>
      <c r="R1115" s="45">
        <v>350</v>
      </c>
      <c r="S1115" s="23"/>
      <c r="T1115" s="37"/>
      <c r="U1115" s="36"/>
      <c r="V1115" s="36"/>
      <c r="W1115" s="36"/>
    </row>
    <row r="1116" spans="13:23" ht="37.5" hidden="1" x14ac:dyDescent="0.3">
      <c r="M1116" s="73" t="s">
        <v>4961</v>
      </c>
      <c r="N1116" s="21" t="s">
        <v>3833</v>
      </c>
      <c r="O1116" s="26" t="s">
        <v>90</v>
      </c>
      <c r="P1116" s="523" t="s">
        <v>205</v>
      </c>
      <c r="Q1116" s="523"/>
      <c r="R1116" s="45">
        <v>350</v>
      </c>
      <c r="S1116" s="23"/>
      <c r="T1116" s="37"/>
      <c r="U1116" s="36"/>
      <c r="V1116" s="36"/>
      <c r="W1116" s="36"/>
    </row>
    <row r="1117" spans="13:23" ht="37.5" hidden="1" x14ac:dyDescent="0.3">
      <c r="M1117" s="73" t="s">
        <v>4962</v>
      </c>
      <c r="N1117" s="21" t="s">
        <v>3834</v>
      </c>
      <c r="O1117" s="26" t="s">
        <v>90</v>
      </c>
      <c r="P1117" s="523" t="s">
        <v>205</v>
      </c>
      <c r="Q1117" s="523"/>
      <c r="R1117" s="45">
        <v>350</v>
      </c>
      <c r="S1117" s="23"/>
      <c r="T1117" s="37"/>
      <c r="U1117" s="36"/>
      <c r="V1117" s="36"/>
      <c r="W1117" s="36"/>
    </row>
    <row r="1118" spans="13:23" ht="37.5" hidden="1" x14ac:dyDescent="0.3">
      <c r="M1118" s="73" t="s">
        <v>4963</v>
      </c>
      <c r="N1118" s="21" t="s">
        <v>3835</v>
      </c>
      <c r="O1118" s="26" t="s">
        <v>88</v>
      </c>
      <c r="P1118" s="523" t="s">
        <v>205</v>
      </c>
      <c r="Q1118" s="523"/>
      <c r="R1118" s="45">
        <v>460</v>
      </c>
      <c r="S1118" s="15" t="s">
        <v>122</v>
      </c>
      <c r="T1118" s="88"/>
      <c r="U1118" s="36"/>
      <c r="V1118" s="36"/>
      <c r="W1118" s="36"/>
    </row>
    <row r="1119" spans="13:23" ht="37.5" hidden="1" x14ac:dyDescent="0.3">
      <c r="M1119" s="503" t="s">
        <v>4947</v>
      </c>
      <c r="N1119" s="523" t="s">
        <v>3836</v>
      </c>
      <c r="O1119" s="26" t="s">
        <v>88</v>
      </c>
      <c r="P1119" s="21" t="s">
        <v>1160</v>
      </c>
      <c r="Q1119" s="21" t="s">
        <v>3837</v>
      </c>
      <c r="R1119" s="45">
        <v>800</v>
      </c>
      <c r="S1119" s="23"/>
      <c r="T1119" s="37"/>
      <c r="U1119" s="36"/>
      <c r="V1119" s="36"/>
      <c r="W1119" s="36"/>
    </row>
    <row r="1120" spans="13:23" ht="37.5" hidden="1" x14ac:dyDescent="0.3">
      <c r="M1120" s="503"/>
      <c r="N1120" s="523"/>
      <c r="O1120" s="26" t="s">
        <v>86</v>
      </c>
      <c r="P1120" s="21" t="s">
        <v>3837</v>
      </c>
      <c r="Q1120" s="21" t="s">
        <v>611</v>
      </c>
      <c r="R1120" s="45">
        <v>700</v>
      </c>
      <c r="S1120" s="23"/>
      <c r="T1120" s="37"/>
      <c r="U1120" s="36"/>
      <c r="V1120" s="36"/>
      <c r="W1120" s="36"/>
    </row>
    <row r="1121" spans="13:23" ht="37.5" hidden="1" x14ac:dyDescent="0.3">
      <c r="M1121" s="503" t="s">
        <v>4964</v>
      </c>
      <c r="N1121" s="524" t="s">
        <v>3839</v>
      </c>
      <c r="O1121" s="23" t="s">
        <v>105</v>
      </c>
      <c r="P1121" s="21" t="s">
        <v>1125</v>
      </c>
      <c r="Q1121" s="21" t="s">
        <v>3840</v>
      </c>
      <c r="R1121" s="46">
        <v>1000</v>
      </c>
      <c r="S1121" s="23" t="s">
        <v>3864</v>
      </c>
      <c r="T1121" s="37"/>
      <c r="U1121" s="36"/>
      <c r="V1121" s="36"/>
      <c r="W1121" s="36"/>
    </row>
    <row r="1122" spans="13:23" ht="37.5" hidden="1" x14ac:dyDescent="0.3">
      <c r="M1122" s="503"/>
      <c r="N1122" s="524"/>
      <c r="O1122" s="23" t="s">
        <v>129</v>
      </c>
      <c r="P1122" s="21" t="s">
        <v>3840</v>
      </c>
      <c r="Q1122" s="21" t="s">
        <v>3841</v>
      </c>
      <c r="R1122" s="46">
        <v>1400</v>
      </c>
      <c r="S1122" s="23"/>
      <c r="T1122" s="37"/>
      <c r="U1122" s="36"/>
      <c r="V1122" s="36"/>
      <c r="W1122" s="36"/>
    </row>
    <row r="1123" spans="13:23" ht="37.5" hidden="1" x14ac:dyDescent="0.3">
      <c r="M1123" s="503"/>
      <c r="N1123" s="524"/>
      <c r="O1123" s="23" t="s">
        <v>194</v>
      </c>
      <c r="P1123" s="21" t="s">
        <v>3841</v>
      </c>
      <c r="Q1123" s="21" t="s">
        <v>2909</v>
      </c>
      <c r="R1123" s="46">
        <v>2300</v>
      </c>
      <c r="S1123" s="23"/>
      <c r="T1123" s="37"/>
      <c r="U1123" s="36"/>
      <c r="V1123" s="36"/>
      <c r="W1123" s="36"/>
    </row>
    <row r="1124" spans="13:23" ht="37.5" hidden="1" x14ac:dyDescent="0.3">
      <c r="M1124" s="73" t="s">
        <v>4965</v>
      </c>
      <c r="N1124" s="21" t="s">
        <v>3842</v>
      </c>
      <c r="O1124" s="23" t="s">
        <v>86</v>
      </c>
      <c r="P1124" s="21" t="s">
        <v>1133</v>
      </c>
      <c r="Q1124" s="21" t="s">
        <v>3843</v>
      </c>
      <c r="R1124" s="46">
        <v>700</v>
      </c>
      <c r="S1124" s="23"/>
      <c r="T1124" s="37"/>
      <c r="U1124" s="36"/>
      <c r="V1124" s="36"/>
      <c r="W1124" s="36"/>
    </row>
    <row r="1125" spans="13:23" ht="37.5" hidden="1" x14ac:dyDescent="0.3">
      <c r="M1125" s="503" t="s">
        <v>4966</v>
      </c>
      <c r="N1125" s="524" t="s">
        <v>658</v>
      </c>
      <c r="O1125" s="23" t="s">
        <v>86</v>
      </c>
      <c r="P1125" s="523" t="s">
        <v>3844</v>
      </c>
      <c r="Q1125" s="523"/>
      <c r="R1125" s="46">
        <v>350</v>
      </c>
      <c r="S1125" s="23"/>
      <c r="T1125" s="37"/>
      <c r="U1125" s="36"/>
      <c r="V1125" s="36"/>
      <c r="W1125" s="36"/>
    </row>
    <row r="1126" spans="13:23" ht="37.5" hidden="1" x14ac:dyDescent="0.3">
      <c r="M1126" s="503"/>
      <c r="N1126" s="524"/>
      <c r="O1126" s="23" t="s">
        <v>86</v>
      </c>
      <c r="P1126" s="523" t="s">
        <v>3845</v>
      </c>
      <c r="Q1126" s="523"/>
      <c r="R1126" s="46">
        <v>350</v>
      </c>
      <c r="S1126" s="23"/>
      <c r="T1126" s="37"/>
      <c r="U1126" s="36"/>
      <c r="V1126" s="36"/>
      <c r="W1126" s="36"/>
    </row>
    <row r="1127" spans="13:23" ht="37.5" hidden="1" x14ac:dyDescent="0.3">
      <c r="M1127" s="503"/>
      <c r="N1127" s="524"/>
      <c r="O1127" s="23" t="s">
        <v>86</v>
      </c>
      <c r="P1127" s="523" t="s">
        <v>3846</v>
      </c>
      <c r="Q1127" s="523"/>
      <c r="R1127" s="46">
        <v>450</v>
      </c>
      <c r="S1127" s="23"/>
      <c r="T1127" s="37"/>
      <c r="U1127" s="36"/>
      <c r="V1127" s="36"/>
      <c r="W1127" s="36"/>
    </row>
    <row r="1128" spans="13:23" ht="37.5" hidden="1" x14ac:dyDescent="0.3">
      <c r="M1128" s="503"/>
      <c r="N1128" s="524"/>
      <c r="O1128" s="23" t="s">
        <v>86</v>
      </c>
      <c r="P1128" s="523" t="s">
        <v>3847</v>
      </c>
      <c r="Q1128" s="523"/>
      <c r="R1128" s="46">
        <v>300</v>
      </c>
      <c r="S1128" s="23"/>
      <c r="T1128" s="37"/>
      <c r="U1128" s="36"/>
      <c r="V1128" s="36"/>
      <c r="W1128" s="36"/>
    </row>
    <row r="1129" spans="13:23" ht="37.5" hidden="1" x14ac:dyDescent="0.3">
      <c r="M1129" s="503"/>
      <c r="N1129" s="524"/>
      <c r="O1129" s="23" t="s">
        <v>86</v>
      </c>
      <c r="P1129" s="523" t="s">
        <v>3848</v>
      </c>
      <c r="Q1129" s="523"/>
      <c r="R1129" s="46">
        <v>420</v>
      </c>
      <c r="S1129" s="23"/>
      <c r="T1129" s="37"/>
      <c r="U1129" s="36"/>
      <c r="V1129" s="36"/>
      <c r="W1129" s="36"/>
    </row>
    <row r="1130" spans="13:23" ht="37.5" hidden="1" x14ac:dyDescent="0.3">
      <c r="M1130" s="503"/>
      <c r="N1130" s="524"/>
      <c r="O1130" s="23" t="s">
        <v>86</v>
      </c>
      <c r="P1130" s="523" t="s">
        <v>3849</v>
      </c>
      <c r="Q1130" s="523"/>
      <c r="R1130" s="46">
        <v>450</v>
      </c>
      <c r="S1130" s="23"/>
      <c r="T1130" s="37"/>
      <c r="U1130" s="36"/>
      <c r="V1130" s="36"/>
      <c r="W1130" s="36"/>
    </row>
    <row r="1131" spans="13:23" ht="37.5" hidden="1" x14ac:dyDescent="0.3">
      <c r="M1131" s="503"/>
      <c r="N1131" s="524"/>
      <c r="O1131" s="23" t="s">
        <v>86</v>
      </c>
      <c r="P1131" s="523" t="s">
        <v>3850</v>
      </c>
      <c r="Q1131" s="523"/>
      <c r="R1131" s="46">
        <v>450</v>
      </c>
      <c r="S1131" s="23"/>
      <c r="T1131" s="37"/>
      <c r="U1131" s="36"/>
      <c r="V1131" s="36"/>
      <c r="W1131" s="36"/>
    </row>
    <row r="1132" spans="13:23" ht="37.5" hidden="1" x14ac:dyDescent="0.3">
      <c r="M1132" s="503"/>
      <c r="N1132" s="524"/>
      <c r="O1132" s="23" t="s">
        <v>86</v>
      </c>
      <c r="P1132" s="523" t="s">
        <v>3851</v>
      </c>
      <c r="Q1132" s="523"/>
      <c r="R1132" s="46">
        <v>400</v>
      </c>
      <c r="S1132" s="23"/>
      <c r="T1132" s="37"/>
      <c r="U1132" s="36"/>
      <c r="V1132" s="36"/>
      <c r="W1132" s="36"/>
    </row>
    <row r="1133" spans="13:23" ht="37.5" hidden="1" x14ac:dyDescent="0.3">
      <c r="M1133" s="503"/>
      <c r="N1133" s="524"/>
      <c r="O1133" s="23" t="s">
        <v>90</v>
      </c>
      <c r="P1133" s="523" t="s">
        <v>3852</v>
      </c>
      <c r="Q1133" s="523"/>
      <c r="R1133" s="46">
        <v>300</v>
      </c>
      <c r="S1133" s="23"/>
      <c r="T1133" s="37"/>
      <c r="U1133" s="36"/>
      <c r="V1133" s="36"/>
      <c r="W1133" s="36"/>
    </row>
    <row r="1134" spans="13:23" ht="37.5" hidden="1" x14ac:dyDescent="0.3">
      <c r="M1134" s="503"/>
      <c r="N1134" s="524"/>
      <c r="O1134" s="23" t="s">
        <v>88</v>
      </c>
      <c r="P1134" s="523" t="s">
        <v>3853</v>
      </c>
      <c r="Q1134" s="523"/>
      <c r="R1134" s="46">
        <v>500</v>
      </c>
      <c r="S1134" s="23"/>
      <c r="T1134" s="37"/>
      <c r="U1134" s="36"/>
      <c r="V1134" s="36"/>
      <c r="W1134" s="36"/>
    </row>
    <row r="1135" spans="13:23" ht="37.5" hidden="1" x14ac:dyDescent="0.3">
      <c r="M1135" s="503"/>
      <c r="N1135" s="524"/>
      <c r="O1135" s="23" t="s">
        <v>88</v>
      </c>
      <c r="P1135" s="21" t="s">
        <v>569</v>
      </c>
      <c r="Q1135" s="21" t="s">
        <v>3854</v>
      </c>
      <c r="R1135" s="46">
        <v>550</v>
      </c>
      <c r="S1135" s="23"/>
      <c r="T1135" s="37"/>
      <c r="U1135" s="36"/>
      <c r="V1135" s="36"/>
      <c r="W1135" s="36"/>
    </row>
    <row r="1136" spans="13:23" ht="37.5" hidden="1" x14ac:dyDescent="0.3">
      <c r="M1136" s="503"/>
      <c r="N1136" s="524"/>
      <c r="O1136" s="23" t="s">
        <v>105</v>
      </c>
      <c r="P1136" s="21" t="s">
        <v>3855</v>
      </c>
      <c r="Q1136" s="21" t="s">
        <v>3856</v>
      </c>
      <c r="R1136" s="46">
        <v>489.99999999999994</v>
      </c>
      <c r="S1136" s="23"/>
      <c r="T1136" s="37"/>
      <c r="U1136" s="36"/>
      <c r="V1136" s="36"/>
      <c r="W1136" s="36"/>
    </row>
    <row r="1137" spans="13:23" ht="37.5" hidden="1" x14ac:dyDescent="0.3">
      <c r="M1137" s="503"/>
      <c r="N1137" s="524"/>
      <c r="O1137" s="23" t="s">
        <v>88</v>
      </c>
      <c r="P1137" s="21" t="s">
        <v>3857</v>
      </c>
      <c r="Q1137" s="21" t="s">
        <v>3858</v>
      </c>
      <c r="R1137" s="46">
        <v>550</v>
      </c>
      <c r="S1137" s="23"/>
      <c r="T1137" s="37"/>
      <c r="U1137" s="36"/>
      <c r="V1137" s="36"/>
      <c r="W1137" s="36"/>
    </row>
    <row r="1138" spans="13:23" ht="37.5" hidden="1" x14ac:dyDescent="0.3">
      <c r="M1138" s="73" t="s">
        <v>4967</v>
      </c>
      <c r="N1138" s="21" t="s">
        <v>2333</v>
      </c>
      <c r="O1138" s="23" t="s">
        <v>86</v>
      </c>
      <c r="P1138" s="523" t="s">
        <v>3859</v>
      </c>
      <c r="Q1138" s="523"/>
      <c r="R1138" s="46">
        <v>530</v>
      </c>
      <c r="S1138" s="23"/>
      <c r="T1138" s="37"/>
      <c r="U1138" s="36"/>
      <c r="V1138" s="36"/>
      <c r="W1138" s="36"/>
    </row>
    <row r="1139" spans="13:23" ht="112.5" hidden="1" x14ac:dyDescent="0.3">
      <c r="M1139" s="73" t="s">
        <v>4968</v>
      </c>
      <c r="N1139" s="21" t="s">
        <v>1161</v>
      </c>
      <c r="O1139" s="23" t="s">
        <v>194</v>
      </c>
      <c r="P1139" s="523" t="s">
        <v>205</v>
      </c>
      <c r="Q1139" s="523"/>
      <c r="R1139" s="46">
        <v>4333</v>
      </c>
      <c r="S1139" s="15" t="s">
        <v>1162</v>
      </c>
      <c r="T1139" s="88"/>
      <c r="U1139" s="36"/>
      <c r="V1139" s="36"/>
      <c r="W1139" s="36"/>
    </row>
    <row r="1140" spans="13:23" ht="37.5" hidden="1" x14ac:dyDescent="0.3">
      <c r="M1140" s="73" t="s">
        <v>4969</v>
      </c>
      <c r="N1140" s="21" t="s">
        <v>3860</v>
      </c>
      <c r="O1140" s="23" t="s">
        <v>88</v>
      </c>
      <c r="P1140" s="21" t="s">
        <v>3861</v>
      </c>
      <c r="Q1140" s="21" t="s">
        <v>3862</v>
      </c>
      <c r="R1140" s="45">
        <v>500</v>
      </c>
      <c r="S1140" s="23"/>
      <c r="T1140" s="37"/>
      <c r="U1140" s="36"/>
      <c r="V1140" s="36"/>
      <c r="W1140" s="36"/>
    </row>
    <row r="1141" spans="13:23" ht="37.5" hidden="1" x14ac:dyDescent="0.3">
      <c r="M1141" s="73" t="s">
        <v>4970</v>
      </c>
      <c r="N1141" s="25" t="s">
        <v>609</v>
      </c>
      <c r="O1141" s="23" t="s">
        <v>88</v>
      </c>
      <c r="P1141" s="627" t="s">
        <v>77</v>
      </c>
      <c r="Q1141" s="627"/>
      <c r="R1141" s="45">
        <v>500</v>
      </c>
      <c r="S1141" s="23"/>
      <c r="T1141" s="37"/>
      <c r="U1141" s="36"/>
      <c r="V1141" s="36"/>
      <c r="W1141" s="36"/>
    </row>
    <row r="1142" spans="13:23" ht="37.5" hidden="1" x14ac:dyDescent="0.3">
      <c r="M1142" s="73" t="s">
        <v>4971</v>
      </c>
      <c r="N1142" s="25" t="s">
        <v>3863</v>
      </c>
      <c r="O1142" s="23" t="s">
        <v>88</v>
      </c>
      <c r="P1142" s="627" t="s">
        <v>77</v>
      </c>
      <c r="Q1142" s="627"/>
      <c r="R1142" s="45">
        <v>500</v>
      </c>
      <c r="S1142" s="23"/>
      <c r="T1142" s="37"/>
      <c r="U1142" s="36"/>
      <c r="V1142" s="36"/>
      <c r="W1142" s="36"/>
    </row>
    <row r="1143" spans="13:23" ht="37.5" hidden="1" x14ac:dyDescent="0.3">
      <c r="M1143" s="73" t="s">
        <v>4972</v>
      </c>
      <c r="N1143" s="25" t="s">
        <v>3836</v>
      </c>
      <c r="O1143" s="23" t="s">
        <v>88</v>
      </c>
      <c r="P1143" s="627" t="s">
        <v>77</v>
      </c>
      <c r="Q1143" s="627"/>
      <c r="R1143" s="45">
        <v>500</v>
      </c>
      <c r="S1143" s="15" t="s">
        <v>122</v>
      </c>
      <c r="T1143" s="88"/>
      <c r="U1143" s="36"/>
      <c r="V1143" s="36"/>
      <c r="W1143" s="36"/>
    </row>
    <row r="1144" spans="13:23" hidden="1" x14ac:dyDescent="0.3">
      <c r="M1144" s="73" t="s">
        <v>4948</v>
      </c>
      <c r="N1144" s="116" t="s">
        <v>3865</v>
      </c>
      <c r="O1144" s="23"/>
      <c r="P1144" s="627" t="s">
        <v>77</v>
      </c>
      <c r="Q1144" s="627"/>
      <c r="R1144" s="45"/>
      <c r="S1144" s="23" t="s">
        <v>440</v>
      </c>
      <c r="T1144" s="37"/>
      <c r="U1144" s="36"/>
      <c r="V1144" s="36"/>
      <c r="W1144" s="36"/>
    </row>
    <row r="1145" spans="13:23" hidden="1" x14ac:dyDescent="0.2">
      <c r="M1145" s="39">
        <v>51</v>
      </c>
      <c r="N1145" s="30" t="s">
        <v>60</v>
      </c>
      <c r="O1145" s="30"/>
      <c r="P1145" s="21"/>
      <c r="Q1145" s="21"/>
      <c r="R1145" s="90"/>
      <c r="S1145" s="51"/>
      <c r="T1145" s="36"/>
      <c r="U1145" s="36"/>
      <c r="V1145" s="36"/>
      <c r="W1145" s="36"/>
    </row>
    <row r="1146" spans="13:23" ht="37.5" hidden="1" x14ac:dyDescent="0.2">
      <c r="M1146" s="503"/>
      <c r="N1146" s="524" t="s">
        <v>2910</v>
      </c>
      <c r="O1146" s="26" t="s">
        <v>194</v>
      </c>
      <c r="P1146" s="25" t="s">
        <v>2992</v>
      </c>
      <c r="Q1146" s="25" t="s">
        <v>2993</v>
      </c>
      <c r="R1146" s="46">
        <v>1900</v>
      </c>
      <c r="S1146" s="51"/>
      <c r="T1146" s="36"/>
      <c r="U1146" s="36"/>
      <c r="V1146" s="36"/>
      <c r="W1146" s="36"/>
    </row>
    <row r="1147" spans="13:23" ht="37.5" hidden="1" x14ac:dyDescent="0.2">
      <c r="M1147" s="503"/>
      <c r="N1147" s="524"/>
      <c r="O1147" s="26" t="s">
        <v>129</v>
      </c>
      <c r="P1147" s="25" t="s">
        <v>2994</v>
      </c>
      <c r="Q1147" s="25" t="s">
        <v>2995</v>
      </c>
      <c r="R1147" s="46">
        <v>1750</v>
      </c>
      <c r="S1147" s="51"/>
      <c r="T1147" s="36"/>
      <c r="U1147" s="36"/>
      <c r="V1147" s="36"/>
      <c r="W1147" s="36"/>
    </row>
    <row r="1148" spans="13:23" ht="37.5" hidden="1" x14ac:dyDescent="0.2">
      <c r="M1148" s="503"/>
      <c r="N1148" s="524"/>
      <c r="O1148" s="26" t="s">
        <v>194</v>
      </c>
      <c r="P1148" s="25" t="s">
        <v>2996</v>
      </c>
      <c r="Q1148" s="25" t="s">
        <v>2935</v>
      </c>
      <c r="R1148" s="46">
        <v>1900</v>
      </c>
      <c r="S1148" s="51"/>
      <c r="T1148" s="36"/>
      <c r="U1148" s="36"/>
      <c r="V1148" s="36"/>
      <c r="W1148" s="36"/>
    </row>
    <row r="1149" spans="13:23" ht="37.5" hidden="1" x14ac:dyDescent="0.2">
      <c r="M1149" s="503"/>
      <c r="N1149" s="524" t="s">
        <v>2911</v>
      </c>
      <c r="O1149" s="23" t="s">
        <v>2903</v>
      </c>
      <c r="P1149" s="21" t="s">
        <v>2904</v>
      </c>
      <c r="Q1149" s="21" t="s">
        <v>2905</v>
      </c>
      <c r="R1149" s="117">
        <v>650</v>
      </c>
      <c r="S1149" s="51"/>
      <c r="T1149" s="36"/>
      <c r="U1149" s="36"/>
      <c r="V1149" s="36"/>
      <c r="W1149" s="36"/>
    </row>
    <row r="1150" spans="13:23" ht="37.5" hidden="1" x14ac:dyDescent="0.2">
      <c r="M1150" s="503"/>
      <c r="N1150" s="524"/>
      <c r="O1150" s="23" t="s">
        <v>2903</v>
      </c>
      <c r="P1150" s="21" t="s">
        <v>2907</v>
      </c>
      <c r="Q1150" s="21" t="s">
        <v>2908</v>
      </c>
      <c r="R1150" s="117">
        <v>600</v>
      </c>
      <c r="S1150" s="51"/>
      <c r="T1150" s="36"/>
      <c r="U1150" s="36"/>
      <c r="V1150" s="36"/>
      <c r="W1150" s="36"/>
    </row>
    <row r="1151" spans="13:23" ht="37.5" hidden="1" x14ac:dyDescent="0.2">
      <c r="M1151" s="503"/>
      <c r="N1151" s="524"/>
      <c r="O1151" s="23" t="s">
        <v>2903</v>
      </c>
      <c r="P1151" s="21" t="s">
        <v>501</v>
      </c>
      <c r="Q1151" s="21" t="s">
        <v>2909</v>
      </c>
      <c r="R1151" s="117"/>
      <c r="S1151" s="51" t="s">
        <v>530</v>
      </c>
      <c r="T1151" s="36"/>
      <c r="U1151" s="36"/>
      <c r="V1151" s="36"/>
      <c r="W1151" s="36"/>
    </row>
    <row r="1152" spans="13:23" ht="37.5" hidden="1" x14ac:dyDescent="0.2">
      <c r="M1152" s="73"/>
      <c r="N1152" s="20" t="s">
        <v>2914</v>
      </c>
      <c r="O1152" s="23" t="s">
        <v>2902</v>
      </c>
      <c r="P1152" s="21" t="s">
        <v>2912</v>
      </c>
      <c r="Q1152" s="21" t="s">
        <v>2913</v>
      </c>
      <c r="R1152" s="46">
        <v>1200</v>
      </c>
      <c r="S1152" s="51"/>
      <c r="T1152" s="36"/>
      <c r="U1152" s="36"/>
      <c r="V1152" s="36"/>
      <c r="W1152" s="36"/>
    </row>
    <row r="1153" spans="13:23" ht="37.5" hidden="1" x14ac:dyDescent="0.2">
      <c r="M1153" s="73"/>
      <c r="N1153" s="20" t="s">
        <v>2915</v>
      </c>
      <c r="O1153" s="23" t="s">
        <v>2903</v>
      </c>
      <c r="P1153" s="21" t="s">
        <v>501</v>
      </c>
      <c r="Q1153" s="21" t="s">
        <v>2909</v>
      </c>
      <c r="R1153" s="117">
        <v>350</v>
      </c>
      <c r="S1153" s="51"/>
      <c r="T1153" s="36"/>
      <c r="U1153" s="36"/>
      <c r="V1153" s="36"/>
      <c r="W1153" s="36"/>
    </row>
    <row r="1154" spans="13:23" ht="37.5" hidden="1" x14ac:dyDescent="0.2">
      <c r="M1154" s="73"/>
      <c r="N1154" s="20" t="s">
        <v>2916</v>
      </c>
      <c r="O1154" s="23" t="s">
        <v>2903</v>
      </c>
      <c r="P1154" s="21" t="s">
        <v>501</v>
      </c>
      <c r="Q1154" s="21" t="s">
        <v>2909</v>
      </c>
      <c r="R1154" s="117">
        <v>450</v>
      </c>
      <c r="S1154" s="51"/>
      <c r="T1154" s="36"/>
      <c r="U1154" s="36"/>
      <c r="V1154" s="36"/>
      <c r="W1154" s="36"/>
    </row>
    <row r="1155" spans="13:23" ht="37.5" hidden="1" x14ac:dyDescent="0.2">
      <c r="M1155" s="73"/>
      <c r="N1155" s="20" t="s">
        <v>2919</v>
      </c>
      <c r="O1155" s="23" t="s">
        <v>2903</v>
      </c>
      <c r="P1155" s="21" t="s">
        <v>2917</v>
      </c>
      <c r="Q1155" s="21" t="s">
        <v>2918</v>
      </c>
      <c r="R1155" s="117">
        <v>450</v>
      </c>
      <c r="S1155" s="51"/>
      <c r="T1155" s="36"/>
      <c r="U1155" s="36"/>
      <c r="V1155" s="36"/>
      <c r="W1155" s="36"/>
    </row>
    <row r="1156" spans="13:23" ht="37.5" hidden="1" x14ac:dyDescent="0.2">
      <c r="M1156" s="73"/>
      <c r="N1156" s="20" t="s">
        <v>2921</v>
      </c>
      <c r="O1156" s="23" t="s">
        <v>2903</v>
      </c>
      <c r="P1156" s="21" t="s">
        <v>2904</v>
      </c>
      <c r="Q1156" s="21" t="s">
        <v>2920</v>
      </c>
      <c r="R1156" s="117">
        <v>450</v>
      </c>
      <c r="S1156" s="51"/>
      <c r="T1156" s="36"/>
      <c r="U1156" s="36"/>
      <c r="V1156" s="36"/>
      <c r="W1156" s="36"/>
    </row>
    <row r="1157" spans="13:23" ht="56.25" hidden="1" x14ac:dyDescent="0.2">
      <c r="M1157" s="503"/>
      <c r="N1157" s="554" t="s">
        <v>2924</v>
      </c>
      <c r="O1157" s="23" t="s">
        <v>2903</v>
      </c>
      <c r="P1157" s="21" t="s">
        <v>2909</v>
      </c>
      <c r="Q1157" s="21" t="s">
        <v>2923</v>
      </c>
      <c r="R1157" s="117"/>
      <c r="S1157" s="51" t="s">
        <v>530</v>
      </c>
      <c r="T1157" s="36"/>
      <c r="U1157" s="36"/>
      <c r="V1157" s="36"/>
      <c r="W1157" s="36"/>
    </row>
    <row r="1158" spans="13:23" ht="37.5" hidden="1" x14ac:dyDescent="0.2">
      <c r="M1158" s="503"/>
      <c r="N1158" s="554"/>
      <c r="O1158" s="23" t="s">
        <v>2903</v>
      </c>
      <c r="P1158" s="21" t="s">
        <v>2925</v>
      </c>
      <c r="Q1158" s="21" t="s">
        <v>1108</v>
      </c>
      <c r="R1158" s="90"/>
      <c r="S1158" s="51"/>
      <c r="T1158" s="36"/>
      <c r="U1158" s="36"/>
      <c r="V1158" s="36"/>
      <c r="W1158" s="36"/>
    </row>
    <row r="1159" spans="13:23" ht="37.5" hidden="1" x14ac:dyDescent="0.2">
      <c r="M1159" s="73"/>
      <c r="N1159" s="19" t="s">
        <v>2927</v>
      </c>
      <c r="O1159" s="23" t="s">
        <v>2903</v>
      </c>
      <c r="P1159" s="21" t="s">
        <v>2904</v>
      </c>
      <c r="Q1159" s="21" t="s">
        <v>2926</v>
      </c>
      <c r="R1159" s="117">
        <v>300</v>
      </c>
      <c r="S1159" s="51"/>
      <c r="T1159" s="36"/>
      <c r="U1159" s="36"/>
      <c r="V1159" s="36"/>
      <c r="W1159" s="36"/>
    </row>
    <row r="1160" spans="13:23" ht="37.5" hidden="1" x14ac:dyDescent="0.2">
      <c r="M1160" s="503"/>
      <c r="N1160" s="554" t="s">
        <v>2922</v>
      </c>
      <c r="O1160" s="23" t="s">
        <v>2903</v>
      </c>
      <c r="P1160" s="21" t="s">
        <v>2928</v>
      </c>
      <c r="Q1160" s="21" t="s">
        <v>2929</v>
      </c>
      <c r="R1160" s="117"/>
      <c r="S1160" s="51" t="s">
        <v>530</v>
      </c>
      <c r="T1160" s="36"/>
      <c r="U1160" s="36"/>
      <c r="V1160" s="36"/>
      <c r="W1160" s="36"/>
    </row>
    <row r="1161" spans="13:23" ht="37.5" hidden="1" x14ac:dyDescent="0.2">
      <c r="M1161" s="503"/>
      <c r="N1161" s="554"/>
      <c r="O1161" s="19"/>
      <c r="P1161" s="21" t="s">
        <v>2929</v>
      </c>
      <c r="Q1161" s="21" t="s">
        <v>2930</v>
      </c>
      <c r="R1161" s="117"/>
      <c r="S1161" s="51"/>
      <c r="T1161" s="36"/>
      <c r="U1161" s="36"/>
      <c r="V1161" s="36"/>
      <c r="W1161" s="36"/>
    </row>
    <row r="1162" spans="13:23" ht="56.25" hidden="1" x14ac:dyDescent="0.2">
      <c r="M1162" s="503"/>
      <c r="N1162" s="554" t="s">
        <v>2931</v>
      </c>
      <c r="O1162" s="23"/>
      <c r="P1162" s="21" t="s">
        <v>2932</v>
      </c>
      <c r="Q1162" s="21" t="s">
        <v>2933</v>
      </c>
      <c r="R1162" s="117"/>
      <c r="S1162" s="51"/>
      <c r="T1162" s="36"/>
      <c r="U1162" s="36"/>
      <c r="V1162" s="36"/>
      <c r="W1162" s="36"/>
    </row>
    <row r="1163" spans="13:23" ht="37.5" hidden="1" x14ac:dyDescent="0.2">
      <c r="M1163" s="503"/>
      <c r="N1163" s="554"/>
      <c r="O1163" s="23"/>
      <c r="P1163" s="21" t="s">
        <v>2934</v>
      </c>
      <c r="Q1163" s="21" t="s">
        <v>2935</v>
      </c>
      <c r="R1163" s="117"/>
      <c r="S1163" s="51"/>
      <c r="T1163" s="36"/>
      <c r="U1163" s="36"/>
      <c r="V1163" s="36"/>
      <c r="W1163" s="36"/>
    </row>
    <row r="1164" spans="13:23" ht="37.5" hidden="1" x14ac:dyDescent="0.2">
      <c r="M1164" s="503"/>
      <c r="N1164" s="554"/>
      <c r="O1164" s="23"/>
      <c r="P1164" s="21" t="s">
        <v>2933</v>
      </c>
      <c r="Q1164" s="21" t="s">
        <v>1108</v>
      </c>
      <c r="R1164" s="117"/>
      <c r="S1164" s="51"/>
      <c r="T1164" s="36"/>
      <c r="U1164" s="36"/>
      <c r="V1164" s="36"/>
      <c r="W1164" s="36"/>
    </row>
    <row r="1165" spans="13:23" ht="37.5" hidden="1" x14ac:dyDescent="0.2">
      <c r="M1165" s="73"/>
      <c r="N1165" s="20" t="s">
        <v>2936</v>
      </c>
      <c r="O1165" s="23" t="s">
        <v>2903</v>
      </c>
      <c r="P1165" s="21" t="s">
        <v>2935</v>
      </c>
      <c r="Q1165" s="21" t="s">
        <v>1108</v>
      </c>
      <c r="R1165" s="117"/>
      <c r="S1165" s="51"/>
      <c r="T1165" s="36"/>
      <c r="U1165" s="36"/>
      <c r="V1165" s="36"/>
      <c r="W1165" s="36"/>
    </row>
    <row r="1166" spans="13:23" hidden="1" x14ac:dyDescent="0.2">
      <c r="M1166" s="73"/>
      <c r="N1166" s="20" t="s">
        <v>2997</v>
      </c>
      <c r="O1166" s="23" t="s">
        <v>2903</v>
      </c>
      <c r="P1166" s="21" t="s">
        <v>2935</v>
      </c>
      <c r="Q1166" s="21" t="s">
        <v>2937</v>
      </c>
      <c r="R1166" s="117">
        <v>400</v>
      </c>
      <c r="S1166" s="51"/>
      <c r="T1166" s="36"/>
      <c r="U1166" s="36"/>
      <c r="V1166" s="36"/>
      <c r="W1166" s="36"/>
    </row>
    <row r="1167" spans="13:23" ht="37.5" hidden="1" x14ac:dyDescent="0.2">
      <c r="M1167" s="73"/>
      <c r="N1167" s="20" t="s">
        <v>2939</v>
      </c>
      <c r="O1167" s="23" t="s">
        <v>2903</v>
      </c>
      <c r="P1167" s="21" t="s">
        <v>2935</v>
      </c>
      <c r="Q1167" s="21" t="s">
        <v>2938</v>
      </c>
      <c r="R1167" s="117">
        <v>400</v>
      </c>
      <c r="S1167" s="51"/>
      <c r="T1167" s="36"/>
      <c r="U1167" s="36"/>
      <c r="V1167" s="36"/>
      <c r="W1167" s="36"/>
    </row>
    <row r="1168" spans="13:23" ht="37.5" hidden="1" x14ac:dyDescent="0.2">
      <c r="M1168" s="73"/>
      <c r="N1168" s="20" t="s">
        <v>2940</v>
      </c>
      <c r="O1168" s="23" t="s">
        <v>2903</v>
      </c>
      <c r="P1168" s="21" t="s">
        <v>2935</v>
      </c>
      <c r="Q1168" s="21" t="s">
        <v>789</v>
      </c>
      <c r="R1168" s="117">
        <v>450</v>
      </c>
      <c r="S1168" s="51" t="s">
        <v>440</v>
      </c>
      <c r="T1168" s="36"/>
      <c r="U1168" s="36"/>
      <c r="V1168" s="36"/>
      <c r="W1168" s="36"/>
    </row>
    <row r="1169" spans="13:23" ht="37.5" hidden="1" x14ac:dyDescent="0.2">
      <c r="M1169" s="73"/>
      <c r="N1169" s="20" t="s">
        <v>2942</v>
      </c>
      <c r="O1169" s="23" t="s">
        <v>2903</v>
      </c>
      <c r="P1169" s="21" t="s">
        <v>2943</v>
      </c>
      <c r="Q1169" s="21" t="s">
        <v>2941</v>
      </c>
      <c r="R1169" s="117"/>
      <c r="S1169" s="51"/>
      <c r="T1169" s="36"/>
      <c r="U1169" s="36"/>
      <c r="V1169" s="36"/>
      <c r="W1169" s="36"/>
    </row>
    <row r="1170" spans="13:23" ht="37.5" hidden="1" x14ac:dyDescent="0.2">
      <c r="M1170" s="503"/>
      <c r="N1170" s="554" t="s">
        <v>2944</v>
      </c>
      <c r="O1170" s="23" t="s">
        <v>2906</v>
      </c>
      <c r="P1170" s="21" t="s">
        <v>2945</v>
      </c>
      <c r="Q1170" s="21" t="s">
        <v>2946</v>
      </c>
      <c r="R1170" s="117"/>
      <c r="S1170" s="51" t="s">
        <v>440</v>
      </c>
      <c r="T1170" s="36"/>
      <c r="U1170" s="36"/>
      <c r="V1170" s="36"/>
      <c r="W1170" s="36"/>
    </row>
    <row r="1171" spans="13:23" ht="56.25" hidden="1" x14ac:dyDescent="0.2">
      <c r="M1171" s="503"/>
      <c r="N1171" s="554"/>
      <c r="O1171" s="23" t="s">
        <v>2902</v>
      </c>
      <c r="P1171" s="21" t="s">
        <v>2947</v>
      </c>
      <c r="Q1171" s="21" t="s">
        <v>2948</v>
      </c>
      <c r="R1171" s="117"/>
      <c r="S1171" s="51" t="s">
        <v>440</v>
      </c>
      <c r="T1171" s="36"/>
      <c r="U1171" s="36"/>
      <c r="V1171" s="36"/>
      <c r="W1171" s="36"/>
    </row>
    <row r="1172" spans="13:23" ht="37.5" hidden="1" x14ac:dyDescent="0.2">
      <c r="M1172" s="73"/>
      <c r="N1172" s="20" t="s">
        <v>2991</v>
      </c>
      <c r="O1172" s="23" t="s">
        <v>2903</v>
      </c>
      <c r="P1172" s="21"/>
      <c r="Q1172" s="21"/>
      <c r="R1172" s="46">
        <v>1000</v>
      </c>
      <c r="S1172" s="51"/>
      <c r="T1172" s="36"/>
      <c r="U1172" s="36"/>
      <c r="V1172" s="36"/>
      <c r="W1172" s="36"/>
    </row>
    <row r="1173" spans="13:23" ht="37.5" hidden="1" x14ac:dyDescent="0.2">
      <c r="M1173" s="73"/>
      <c r="N1173" s="19" t="s">
        <v>2949</v>
      </c>
      <c r="O1173" s="23" t="s">
        <v>2902</v>
      </c>
      <c r="P1173" s="21"/>
      <c r="Q1173" s="21"/>
      <c r="R1173" s="117">
        <v>300</v>
      </c>
      <c r="S1173" s="51"/>
      <c r="T1173" s="36"/>
      <c r="U1173" s="36"/>
      <c r="V1173" s="36"/>
      <c r="W1173" s="36"/>
    </row>
    <row r="1174" spans="13:23" hidden="1" x14ac:dyDescent="0.2">
      <c r="M1174" s="503"/>
      <c r="N1174" s="524" t="s">
        <v>628</v>
      </c>
      <c r="O1174" s="23" t="s">
        <v>2902</v>
      </c>
      <c r="P1174" s="21" t="s">
        <v>2950</v>
      </c>
      <c r="Q1174" s="21" t="s">
        <v>2951</v>
      </c>
      <c r="R1174" s="46">
        <v>2500</v>
      </c>
      <c r="S1174" s="51" t="s">
        <v>530</v>
      </c>
      <c r="T1174" s="36"/>
      <c r="U1174" s="36"/>
      <c r="V1174" s="36"/>
      <c r="W1174" s="36"/>
    </row>
    <row r="1175" spans="13:23" hidden="1" x14ac:dyDescent="0.2">
      <c r="M1175" s="503"/>
      <c r="N1175" s="524"/>
      <c r="O1175" s="23" t="s">
        <v>2902</v>
      </c>
      <c r="P1175" s="21" t="s">
        <v>2952</v>
      </c>
      <c r="Q1175" s="21" t="s">
        <v>2960</v>
      </c>
      <c r="R1175" s="46">
        <v>1000</v>
      </c>
      <c r="S1175" s="51"/>
      <c r="T1175" s="36"/>
      <c r="U1175" s="36"/>
      <c r="V1175" s="36"/>
      <c r="W1175" s="36"/>
    </row>
    <row r="1176" spans="13:23" ht="37.5" hidden="1" x14ac:dyDescent="0.2">
      <c r="M1176" s="503"/>
      <c r="N1176" s="524"/>
      <c r="O1176" s="23"/>
      <c r="P1176" s="21" t="s">
        <v>2959</v>
      </c>
      <c r="Q1176" s="21" t="s">
        <v>1108</v>
      </c>
      <c r="R1176" s="117">
        <v>800</v>
      </c>
      <c r="S1176" s="51"/>
      <c r="T1176" s="36"/>
      <c r="U1176" s="36"/>
      <c r="V1176" s="36"/>
      <c r="W1176" s="36"/>
    </row>
    <row r="1177" spans="13:23" hidden="1" x14ac:dyDescent="0.2">
      <c r="M1177" s="503"/>
      <c r="N1177" s="524" t="s">
        <v>2956</v>
      </c>
      <c r="O1177" s="23" t="s">
        <v>2902</v>
      </c>
      <c r="P1177" s="523" t="s">
        <v>2954</v>
      </c>
      <c r="Q1177" s="523"/>
      <c r="R1177" s="46">
        <v>2600</v>
      </c>
      <c r="S1177" s="51"/>
      <c r="T1177" s="36"/>
      <c r="U1177" s="36"/>
      <c r="V1177" s="36"/>
      <c r="W1177" s="36"/>
    </row>
    <row r="1178" spans="13:23" hidden="1" x14ac:dyDescent="0.2">
      <c r="M1178" s="503"/>
      <c r="N1178" s="524"/>
      <c r="O1178" s="23"/>
      <c r="P1178" s="523" t="s">
        <v>2955</v>
      </c>
      <c r="Q1178" s="523"/>
      <c r="R1178" s="46">
        <v>2300</v>
      </c>
      <c r="S1178" s="51"/>
      <c r="T1178" s="36"/>
      <c r="U1178" s="36"/>
      <c r="V1178" s="36"/>
      <c r="W1178" s="36"/>
    </row>
    <row r="1179" spans="13:23" hidden="1" x14ac:dyDescent="0.2">
      <c r="M1179" s="73"/>
      <c r="N1179" s="19" t="s">
        <v>2957</v>
      </c>
      <c r="O1179" s="23" t="s">
        <v>2902</v>
      </c>
      <c r="P1179" s="21" t="s">
        <v>2958</v>
      </c>
      <c r="Q1179" s="21" t="s">
        <v>726</v>
      </c>
      <c r="R1179" s="117"/>
      <c r="S1179" s="51" t="s">
        <v>440</v>
      </c>
      <c r="T1179" s="36"/>
      <c r="U1179" s="36"/>
      <c r="V1179" s="36"/>
      <c r="W1179" s="36"/>
    </row>
    <row r="1180" spans="13:23" ht="56.25" hidden="1" x14ac:dyDescent="0.2">
      <c r="M1180" s="73"/>
      <c r="N1180" s="19" t="s">
        <v>2967</v>
      </c>
      <c r="O1180" s="23" t="s">
        <v>2903</v>
      </c>
      <c r="P1180" s="21" t="s">
        <v>2961</v>
      </c>
      <c r="Q1180" s="21" t="s">
        <v>2962</v>
      </c>
      <c r="R1180" s="90"/>
      <c r="S1180" s="51" t="s">
        <v>440</v>
      </c>
      <c r="T1180" s="36"/>
      <c r="U1180" s="36"/>
      <c r="V1180" s="36"/>
      <c r="W1180" s="36"/>
    </row>
    <row r="1181" spans="13:23" hidden="1" x14ac:dyDescent="0.2">
      <c r="M1181" s="73"/>
      <c r="N1181" s="19" t="s">
        <v>2964</v>
      </c>
      <c r="O1181" s="23" t="s">
        <v>2903</v>
      </c>
      <c r="P1181" s="21" t="s">
        <v>2963</v>
      </c>
      <c r="Q1181" s="21" t="s">
        <v>726</v>
      </c>
      <c r="R1181" s="90"/>
      <c r="S1181" s="51" t="s">
        <v>440</v>
      </c>
      <c r="T1181" s="36"/>
      <c r="U1181" s="36"/>
      <c r="V1181" s="36"/>
      <c r="W1181" s="36"/>
    </row>
    <row r="1182" spans="13:23" ht="37.5" hidden="1" x14ac:dyDescent="0.2">
      <c r="M1182" s="73"/>
      <c r="N1182" s="19" t="s">
        <v>2966</v>
      </c>
      <c r="O1182" s="23" t="s">
        <v>2903</v>
      </c>
      <c r="P1182" s="21" t="s">
        <v>2965</v>
      </c>
      <c r="Q1182" s="21" t="s">
        <v>726</v>
      </c>
      <c r="R1182" s="117"/>
      <c r="S1182" s="51" t="s">
        <v>440</v>
      </c>
      <c r="T1182" s="36"/>
      <c r="U1182" s="36"/>
      <c r="V1182" s="36"/>
      <c r="W1182" s="36"/>
    </row>
    <row r="1183" spans="13:23" ht="37.5" hidden="1" x14ac:dyDescent="0.2">
      <c r="M1183" s="73"/>
      <c r="N1183" s="19" t="s">
        <v>2969</v>
      </c>
      <c r="O1183" s="23" t="s">
        <v>2903</v>
      </c>
      <c r="P1183" s="21" t="s">
        <v>2968</v>
      </c>
      <c r="Q1183" s="21" t="s">
        <v>789</v>
      </c>
      <c r="R1183" s="117"/>
      <c r="S1183" s="51" t="s">
        <v>440</v>
      </c>
      <c r="T1183" s="36"/>
      <c r="U1183" s="36"/>
      <c r="V1183" s="36"/>
      <c r="W1183" s="36"/>
    </row>
    <row r="1184" spans="13:23" ht="56.25" hidden="1" x14ac:dyDescent="0.2">
      <c r="M1184" s="73"/>
      <c r="N1184" s="19" t="s">
        <v>2970</v>
      </c>
      <c r="O1184" s="23" t="s">
        <v>2903</v>
      </c>
      <c r="P1184" s="21"/>
      <c r="Q1184" s="21"/>
      <c r="R1184" s="117"/>
      <c r="S1184" s="51"/>
      <c r="T1184" s="36"/>
      <c r="U1184" s="36"/>
      <c r="V1184" s="36"/>
      <c r="W1184" s="36"/>
    </row>
    <row r="1185" spans="7:23" ht="56.25" hidden="1" x14ac:dyDescent="0.2">
      <c r="M1185" s="73"/>
      <c r="N1185" s="19" t="s">
        <v>2972</v>
      </c>
      <c r="O1185" s="23" t="s">
        <v>2903</v>
      </c>
      <c r="P1185" s="21" t="s">
        <v>2971</v>
      </c>
      <c r="Q1185" s="21" t="s">
        <v>789</v>
      </c>
      <c r="R1185" s="117"/>
      <c r="S1185" s="51" t="s">
        <v>440</v>
      </c>
      <c r="T1185" s="36"/>
      <c r="U1185" s="36"/>
      <c r="V1185" s="36"/>
      <c r="W1185" s="36"/>
    </row>
    <row r="1186" spans="7:23" hidden="1" x14ac:dyDescent="0.2">
      <c r="M1186" s="73"/>
      <c r="N1186" s="19" t="s">
        <v>2975</v>
      </c>
      <c r="O1186" s="23" t="s">
        <v>2903</v>
      </c>
      <c r="P1186" s="21" t="s">
        <v>2973</v>
      </c>
      <c r="Q1186" s="21" t="s">
        <v>2974</v>
      </c>
      <c r="R1186" s="117">
        <v>300</v>
      </c>
      <c r="S1186" s="51"/>
      <c r="T1186" s="36"/>
      <c r="U1186" s="36"/>
      <c r="V1186" s="36"/>
      <c r="W1186" s="36"/>
    </row>
    <row r="1187" spans="7:23" hidden="1" x14ac:dyDescent="0.2">
      <c r="M1187" s="73"/>
      <c r="N1187" s="21" t="s">
        <v>2976</v>
      </c>
      <c r="O1187" s="23" t="s">
        <v>2903</v>
      </c>
      <c r="P1187" s="523" t="s">
        <v>205</v>
      </c>
      <c r="Q1187" s="523"/>
      <c r="R1187" s="117"/>
      <c r="S1187" s="51" t="s">
        <v>440</v>
      </c>
      <c r="T1187" s="36"/>
      <c r="U1187" s="36"/>
      <c r="V1187" s="36"/>
      <c r="W1187" s="36"/>
    </row>
    <row r="1188" spans="7:23" hidden="1" x14ac:dyDescent="0.2">
      <c r="M1188" s="73"/>
      <c r="N1188" s="21" t="s">
        <v>2977</v>
      </c>
      <c r="O1188" s="23" t="s">
        <v>2903</v>
      </c>
      <c r="P1188" s="523" t="s">
        <v>205</v>
      </c>
      <c r="Q1188" s="523"/>
      <c r="R1188" s="117"/>
      <c r="S1188" s="51"/>
      <c r="T1188" s="36"/>
      <c r="U1188" s="36"/>
      <c r="V1188" s="36"/>
      <c r="W1188" s="36"/>
    </row>
    <row r="1189" spans="7:23" hidden="1" x14ac:dyDescent="0.2">
      <c r="M1189" s="73"/>
      <c r="N1189" s="21" t="s">
        <v>2998</v>
      </c>
      <c r="O1189" s="23" t="s">
        <v>2903</v>
      </c>
      <c r="P1189" s="21" t="s">
        <v>2978</v>
      </c>
      <c r="Q1189" s="21" t="s">
        <v>2953</v>
      </c>
      <c r="R1189" s="117">
        <v>300</v>
      </c>
      <c r="S1189" s="51"/>
      <c r="T1189" s="36"/>
      <c r="U1189" s="36"/>
      <c r="V1189" s="36"/>
      <c r="W1189" s="36"/>
    </row>
    <row r="1190" spans="7:23" ht="56.25" hidden="1" x14ac:dyDescent="0.2">
      <c r="M1190" s="73"/>
      <c r="N1190" s="21" t="s">
        <v>2983</v>
      </c>
      <c r="O1190" s="23" t="s">
        <v>2903</v>
      </c>
      <c r="P1190" s="21" t="s">
        <v>2979</v>
      </c>
      <c r="Q1190" s="21" t="s">
        <v>2981</v>
      </c>
      <c r="R1190" s="117">
        <v>300</v>
      </c>
      <c r="S1190" s="51"/>
      <c r="T1190" s="36"/>
      <c r="U1190" s="36"/>
      <c r="V1190" s="36"/>
      <c r="W1190" s="36"/>
    </row>
    <row r="1191" spans="7:23" ht="56.25" hidden="1" x14ac:dyDescent="0.2">
      <c r="M1191" s="73"/>
      <c r="N1191" s="21" t="s">
        <v>2986</v>
      </c>
      <c r="O1191" s="23" t="s">
        <v>2903</v>
      </c>
      <c r="P1191" s="21" t="s">
        <v>2982</v>
      </c>
      <c r="Q1191" s="21" t="s">
        <v>2980</v>
      </c>
      <c r="R1191" s="117"/>
      <c r="S1191" s="51" t="s">
        <v>440</v>
      </c>
      <c r="T1191" s="36"/>
      <c r="U1191" s="36"/>
      <c r="V1191" s="36"/>
      <c r="W1191" s="36"/>
    </row>
    <row r="1192" spans="7:23" hidden="1" x14ac:dyDescent="0.2">
      <c r="M1192" s="73"/>
      <c r="N1192" s="21" t="s">
        <v>2987</v>
      </c>
      <c r="O1192" s="23" t="s">
        <v>2903</v>
      </c>
      <c r="P1192" s="21" t="s">
        <v>2984</v>
      </c>
      <c r="Q1192" s="21" t="s">
        <v>2985</v>
      </c>
      <c r="R1192" s="117"/>
      <c r="S1192" s="51" t="s">
        <v>440</v>
      </c>
      <c r="T1192" s="36"/>
      <c r="U1192" s="36"/>
      <c r="V1192" s="36"/>
      <c r="W1192" s="36"/>
    </row>
    <row r="1193" spans="7:23" hidden="1" x14ac:dyDescent="0.2">
      <c r="M1193" s="73"/>
      <c r="N1193" s="21" t="s">
        <v>2988</v>
      </c>
      <c r="O1193" s="23" t="s">
        <v>2903</v>
      </c>
      <c r="P1193" s="21" t="s">
        <v>2985</v>
      </c>
      <c r="Q1193" s="21" t="s">
        <v>2713</v>
      </c>
      <c r="R1193" s="117"/>
      <c r="S1193" s="51" t="s">
        <v>440</v>
      </c>
      <c r="T1193" s="36"/>
      <c r="U1193" s="36"/>
      <c r="V1193" s="36"/>
      <c r="W1193" s="36"/>
    </row>
    <row r="1194" spans="7:23" hidden="1" x14ac:dyDescent="0.2">
      <c r="M1194" s="73"/>
      <c r="N1194" s="19" t="s">
        <v>2989</v>
      </c>
      <c r="O1194" s="23" t="s">
        <v>2903</v>
      </c>
      <c r="P1194" s="523" t="s">
        <v>205</v>
      </c>
      <c r="Q1194" s="523"/>
      <c r="R1194" s="117"/>
      <c r="S1194" s="51" t="s">
        <v>440</v>
      </c>
      <c r="T1194" s="36"/>
      <c r="U1194" s="36"/>
      <c r="V1194" s="36"/>
      <c r="W1194" s="36"/>
    </row>
    <row r="1195" spans="7:23" hidden="1" x14ac:dyDescent="0.2">
      <c r="M1195" s="73"/>
      <c r="N1195" s="19" t="s">
        <v>2990</v>
      </c>
      <c r="O1195" s="23" t="s">
        <v>2906</v>
      </c>
      <c r="P1195" s="21"/>
      <c r="Q1195" s="21"/>
      <c r="R1195" s="90"/>
      <c r="S1195" s="51" t="s">
        <v>440</v>
      </c>
      <c r="T1195" s="36"/>
      <c r="U1195" s="36"/>
      <c r="V1195" s="36"/>
      <c r="W1195" s="36"/>
    </row>
    <row r="1196" spans="7:23" ht="19.5" hidden="1" thickBot="1" x14ac:dyDescent="0.25">
      <c r="M1196" s="39">
        <v>52</v>
      </c>
      <c r="N1196" s="30" t="s">
        <v>61</v>
      </c>
      <c r="O1196" s="30"/>
      <c r="P1196" s="21"/>
      <c r="Q1196" s="21"/>
      <c r="R1196" s="90"/>
      <c r="S1196" s="51"/>
      <c r="T1196" s="36"/>
      <c r="U1196" s="36"/>
      <c r="V1196" s="36"/>
      <c r="W1196" s="36"/>
    </row>
    <row r="1197" spans="7:23" ht="26.25" hidden="1" customHeight="1" thickBot="1" x14ac:dyDescent="0.35">
      <c r="G1197" s="616">
        <v>1</v>
      </c>
      <c r="H1197" s="618" t="s">
        <v>2677</v>
      </c>
      <c r="I1197" s="72">
        <v>7</v>
      </c>
      <c r="J1197" s="72" t="s">
        <v>2678</v>
      </c>
      <c r="K1197" s="72" t="s">
        <v>5692</v>
      </c>
      <c r="L1197" s="80">
        <v>700</v>
      </c>
      <c r="M1197" s="503" t="s">
        <v>5907</v>
      </c>
      <c r="N1197" s="574" t="s">
        <v>2677</v>
      </c>
      <c r="O1197" s="119">
        <v>7</v>
      </c>
      <c r="P1197" s="118" t="s">
        <v>2678</v>
      </c>
      <c r="Q1197" s="118" t="s">
        <v>2679</v>
      </c>
      <c r="R1197" s="46">
        <v>700</v>
      </c>
      <c r="S1197" s="23" t="s">
        <v>2746</v>
      </c>
      <c r="T1197" s="37"/>
      <c r="U1197" s="36"/>
      <c r="V1197" s="36"/>
      <c r="W1197" s="36"/>
    </row>
    <row r="1198" spans="7:23" ht="38.25" hidden="1" thickBot="1" x14ac:dyDescent="0.35">
      <c r="G1198" s="621"/>
      <c r="H1198" s="622"/>
      <c r="I1198" s="74">
        <v>6</v>
      </c>
      <c r="J1198" s="74" t="s">
        <v>5692</v>
      </c>
      <c r="K1198" s="74" t="s">
        <v>2680</v>
      </c>
      <c r="L1198" s="138">
        <v>1400</v>
      </c>
      <c r="M1198" s="503"/>
      <c r="N1198" s="574"/>
      <c r="O1198" s="119">
        <v>6</v>
      </c>
      <c r="P1198" s="118" t="s">
        <v>2679</v>
      </c>
      <c r="Q1198" s="118" t="s">
        <v>2680</v>
      </c>
      <c r="R1198" s="46">
        <v>1400</v>
      </c>
      <c r="S1198" s="23"/>
      <c r="T1198" s="37"/>
      <c r="U1198" s="36"/>
      <c r="V1198" s="36"/>
      <c r="W1198" s="36"/>
    </row>
    <row r="1199" spans="7:23" ht="39" hidden="1" thickBot="1" x14ac:dyDescent="0.35">
      <c r="G1199" s="621"/>
      <c r="H1199" s="622"/>
      <c r="I1199" s="74">
        <v>4</v>
      </c>
      <c r="J1199" s="74" t="s">
        <v>2681</v>
      </c>
      <c r="K1199" s="74" t="s">
        <v>2682</v>
      </c>
      <c r="L1199" s="138">
        <v>1900</v>
      </c>
      <c r="M1199" s="503"/>
      <c r="N1199" s="574"/>
      <c r="O1199" s="119">
        <v>4</v>
      </c>
      <c r="P1199" s="118" t="s">
        <v>2681</v>
      </c>
      <c r="Q1199" s="118" t="s">
        <v>2682</v>
      </c>
      <c r="R1199" s="46">
        <v>1900</v>
      </c>
      <c r="S1199" s="23"/>
      <c r="T1199" s="37"/>
      <c r="U1199" s="36"/>
      <c r="V1199" s="36"/>
      <c r="W1199" s="36"/>
    </row>
    <row r="1200" spans="7:23" ht="26.25" hidden="1" thickBot="1" x14ac:dyDescent="0.35">
      <c r="G1200" s="621"/>
      <c r="H1200" s="622"/>
      <c r="I1200" s="74">
        <v>4</v>
      </c>
      <c r="J1200" s="74" t="s">
        <v>2682</v>
      </c>
      <c r="K1200" s="74" t="s">
        <v>5693</v>
      </c>
      <c r="L1200" s="138">
        <v>2200</v>
      </c>
      <c r="M1200" s="503"/>
      <c r="N1200" s="574"/>
      <c r="O1200" s="119">
        <v>4</v>
      </c>
      <c r="P1200" s="118" t="s">
        <v>2682</v>
      </c>
      <c r="Q1200" s="118" t="s">
        <v>2683</v>
      </c>
      <c r="R1200" s="46">
        <v>2200</v>
      </c>
      <c r="S1200" s="23"/>
      <c r="T1200" s="37"/>
      <c r="U1200" s="36"/>
      <c r="V1200" s="36"/>
      <c r="W1200" s="36"/>
    </row>
    <row r="1201" spans="7:23" ht="39" hidden="1" thickBot="1" x14ac:dyDescent="0.35">
      <c r="G1201" s="621"/>
      <c r="H1201" s="622"/>
      <c r="I1201" s="74">
        <v>2</v>
      </c>
      <c r="J1201" s="74" t="s">
        <v>5693</v>
      </c>
      <c r="K1201" s="74" t="s">
        <v>5694</v>
      </c>
      <c r="L1201" s="138">
        <v>4000</v>
      </c>
      <c r="M1201" s="503"/>
      <c r="N1201" s="574"/>
      <c r="O1201" s="119">
        <v>2</v>
      </c>
      <c r="P1201" s="118" t="s">
        <v>2683</v>
      </c>
      <c r="Q1201" s="118" t="s">
        <v>2808</v>
      </c>
      <c r="R1201" s="46">
        <v>4000</v>
      </c>
      <c r="S1201" s="23"/>
      <c r="T1201" s="37"/>
      <c r="U1201" s="36"/>
      <c r="V1201" s="36"/>
      <c r="W1201" s="36"/>
    </row>
    <row r="1202" spans="7:23" ht="39" hidden="1" thickBot="1" x14ac:dyDescent="0.35">
      <c r="G1202" s="621"/>
      <c r="H1202" s="622"/>
      <c r="I1202" s="74">
        <v>1</v>
      </c>
      <c r="J1202" s="74" t="s">
        <v>5695</v>
      </c>
      <c r="K1202" s="74" t="s">
        <v>5696</v>
      </c>
      <c r="L1202" s="138">
        <v>5800</v>
      </c>
      <c r="M1202" s="503"/>
      <c r="N1202" s="574"/>
      <c r="O1202" s="119">
        <v>1</v>
      </c>
      <c r="P1202" s="118" t="s">
        <v>2809</v>
      </c>
      <c r="Q1202" s="118" t="s">
        <v>2684</v>
      </c>
      <c r="R1202" s="46">
        <v>5800</v>
      </c>
      <c r="S1202" s="23"/>
      <c r="T1202" s="37"/>
      <c r="U1202" s="36"/>
      <c r="V1202" s="36"/>
      <c r="W1202" s="36"/>
    </row>
    <row r="1203" spans="7:23" ht="19.5" hidden="1" thickBot="1" x14ac:dyDescent="0.35">
      <c r="G1203" s="621"/>
      <c r="H1203" s="622"/>
      <c r="I1203" s="74">
        <v>3</v>
      </c>
      <c r="J1203" s="74" t="s">
        <v>5696</v>
      </c>
      <c r="K1203" s="74" t="s">
        <v>2685</v>
      </c>
      <c r="L1203" s="138">
        <v>2700</v>
      </c>
      <c r="M1203" s="503"/>
      <c r="N1203" s="574"/>
      <c r="O1203" s="119">
        <v>3</v>
      </c>
      <c r="P1203" s="118" t="s">
        <v>2684</v>
      </c>
      <c r="Q1203" s="118" t="s">
        <v>2685</v>
      </c>
      <c r="R1203" s="46">
        <v>2700</v>
      </c>
      <c r="S1203" s="23"/>
      <c r="T1203" s="37"/>
      <c r="U1203" s="36"/>
      <c r="V1203" s="36"/>
      <c r="W1203" s="36"/>
    </row>
    <row r="1204" spans="7:23" ht="38.25" hidden="1" thickBot="1" x14ac:dyDescent="0.35">
      <c r="G1204" s="617"/>
      <c r="H1204" s="619"/>
      <c r="I1204" s="74">
        <v>5</v>
      </c>
      <c r="J1204" s="74" t="s">
        <v>2685</v>
      </c>
      <c r="K1204" s="74" t="s">
        <v>489</v>
      </c>
      <c r="L1204" s="138">
        <v>1500</v>
      </c>
      <c r="M1204" s="503"/>
      <c r="N1204" s="574"/>
      <c r="O1204" s="119">
        <v>5</v>
      </c>
      <c r="P1204" s="118" t="s">
        <v>2686</v>
      </c>
      <c r="Q1204" s="118" t="s">
        <v>2810</v>
      </c>
      <c r="R1204" s="46">
        <v>1500</v>
      </c>
      <c r="S1204" s="23"/>
      <c r="T1204" s="37"/>
      <c r="U1204" s="36"/>
      <c r="V1204" s="36"/>
      <c r="W1204" s="36"/>
    </row>
    <row r="1205" spans="7:23" ht="39" hidden="1" thickBot="1" x14ac:dyDescent="0.35">
      <c r="G1205" s="70">
        <v>2</v>
      </c>
      <c r="H1205" s="75" t="s">
        <v>646</v>
      </c>
      <c r="I1205" s="72">
        <v>1</v>
      </c>
      <c r="J1205" s="624" t="s">
        <v>205</v>
      </c>
      <c r="K1205" s="625"/>
      <c r="L1205" s="139">
        <v>3800</v>
      </c>
      <c r="M1205" s="73" t="s">
        <v>5908</v>
      </c>
      <c r="N1205" s="118" t="s">
        <v>646</v>
      </c>
      <c r="O1205" s="119">
        <v>1</v>
      </c>
      <c r="P1205" s="633" t="s">
        <v>205</v>
      </c>
      <c r="Q1205" s="633"/>
      <c r="R1205" s="46">
        <v>3800</v>
      </c>
      <c r="S1205" s="23"/>
      <c r="T1205" s="37"/>
      <c r="U1205" s="36"/>
      <c r="V1205" s="36"/>
      <c r="W1205" s="36"/>
    </row>
    <row r="1206" spans="7:23" ht="39" hidden="1" thickBot="1" x14ac:dyDescent="0.35">
      <c r="G1206" s="70">
        <v>3</v>
      </c>
      <c r="H1206" s="75" t="s">
        <v>2687</v>
      </c>
      <c r="I1206" s="72">
        <v>1</v>
      </c>
      <c r="J1206" s="624" t="s">
        <v>205</v>
      </c>
      <c r="K1206" s="625"/>
      <c r="L1206" s="139">
        <v>3800</v>
      </c>
      <c r="M1206" s="73" t="s">
        <v>5909</v>
      </c>
      <c r="N1206" s="118" t="s">
        <v>2687</v>
      </c>
      <c r="O1206" s="119">
        <v>1</v>
      </c>
      <c r="P1206" s="633" t="s">
        <v>205</v>
      </c>
      <c r="Q1206" s="633"/>
      <c r="R1206" s="46">
        <v>3800</v>
      </c>
      <c r="S1206" s="23"/>
      <c r="T1206" s="37"/>
      <c r="U1206" s="36"/>
      <c r="V1206" s="36"/>
      <c r="W1206" s="36"/>
    </row>
    <row r="1207" spans="7:23" ht="38.25" hidden="1" thickBot="1" x14ac:dyDescent="0.35">
      <c r="G1207" s="70">
        <v>4</v>
      </c>
      <c r="H1207" s="75" t="s">
        <v>647</v>
      </c>
      <c r="I1207" s="72">
        <v>1</v>
      </c>
      <c r="J1207" s="72" t="s">
        <v>644</v>
      </c>
      <c r="K1207" s="72" t="s">
        <v>2689</v>
      </c>
      <c r="L1207" s="139">
        <v>2400</v>
      </c>
      <c r="M1207" s="73" t="s">
        <v>5910</v>
      </c>
      <c r="N1207" s="118" t="s">
        <v>647</v>
      </c>
      <c r="O1207" s="119">
        <v>1</v>
      </c>
      <c r="P1207" s="118" t="s">
        <v>2688</v>
      </c>
      <c r="Q1207" s="118" t="s">
        <v>2689</v>
      </c>
      <c r="R1207" s="46">
        <v>2400</v>
      </c>
      <c r="S1207" s="23"/>
      <c r="T1207" s="37"/>
      <c r="U1207" s="36"/>
      <c r="V1207" s="36"/>
      <c r="W1207" s="36"/>
    </row>
    <row r="1208" spans="7:23" ht="26.25" hidden="1" thickBot="1" x14ac:dyDescent="0.35">
      <c r="G1208" s="616">
        <v>5</v>
      </c>
      <c r="H1208" s="618" t="s">
        <v>644</v>
      </c>
      <c r="I1208" s="72">
        <v>3</v>
      </c>
      <c r="J1208" s="72" t="s">
        <v>2690</v>
      </c>
      <c r="K1208" s="72" t="s">
        <v>632</v>
      </c>
      <c r="L1208" s="139">
        <v>4200</v>
      </c>
      <c r="M1208" s="503" t="s">
        <v>5911</v>
      </c>
      <c r="N1208" s="574" t="s">
        <v>644</v>
      </c>
      <c r="O1208" s="119">
        <v>3</v>
      </c>
      <c r="P1208" s="118" t="s">
        <v>2690</v>
      </c>
      <c r="Q1208" s="118" t="s">
        <v>2691</v>
      </c>
      <c r="R1208" s="46">
        <v>4200</v>
      </c>
      <c r="S1208" s="23"/>
      <c r="T1208" s="37"/>
      <c r="U1208" s="36"/>
      <c r="V1208" s="36"/>
      <c r="W1208" s="36"/>
    </row>
    <row r="1209" spans="7:23" ht="39" hidden="1" thickBot="1" x14ac:dyDescent="0.35">
      <c r="G1209" s="621"/>
      <c r="H1209" s="622"/>
      <c r="I1209" s="74">
        <v>1</v>
      </c>
      <c r="J1209" s="74" t="s">
        <v>636</v>
      </c>
      <c r="K1209" s="74" t="s">
        <v>2724</v>
      </c>
      <c r="L1209" s="138">
        <v>6800</v>
      </c>
      <c r="M1209" s="503"/>
      <c r="N1209" s="574"/>
      <c r="O1209" s="119">
        <v>1</v>
      </c>
      <c r="P1209" s="118" t="s">
        <v>636</v>
      </c>
      <c r="Q1209" s="118" t="s">
        <v>2692</v>
      </c>
      <c r="R1209" s="46">
        <v>6800</v>
      </c>
      <c r="S1209" s="23"/>
      <c r="T1209" s="37"/>
      <c r="U1209" s="36"/>
      <c r="V1209" s="36"/>
      <c r="W1209" s="36"/>
    </row>
    <row r="1210" spans="7:23" ht="39" hidden="1" thickBot="1" x14ac:dyDescent="0.35">
      <c r="G1210" s="617"/>
      <c r="H1210" s="619"/>
      <c r="I1210" s="74">
        <v>2</v>
      </c>
      <c r="J1210" s="74" t="s">
        <v>2724</v>
      </c>
      <c r="K1210" s="74" t="s">
        <v>2693</v>
      </c>
      <c r="L1210" s="138">
        <v>4500</v>
      </c>
      <c r="M1210" s="503"/>
      <c r="N1210" s="574"/>
      <c r="O1210" s="119">
        <v>2</v>
      </c>
      <c r="P1210" s="118" t="s">
        <v>2692</v>
      </c>
      <c r="Q1210" s="118" t="s">
        <v>2693</v>
      </c>
      <c r="R1210" s="46">
        <v>4500</v>
      </c>
      <c r="S1210" s="23"/>
      <c r="T1210" s="37"/>
      <c r="U1210" s="36"/>
      <c r="V1210" s="36"/>
      <c r="W1210" s="36"/>
    </row>
    <row r="1211" spans="7:23" ht="64.5" hidden="1" thickBot="1" x14ac:dyDescent="0.35">
      <c r="G1211" s="70">
        <v>6</v>
      </c>
      <c r="H1211" s="75" t="s">
        <v>2694</v>
      </c>
      <c r="I1211" s="72">
        <v>1</v>
      </c>
      <c r="J1211" s="72" t="s">
        <v>636</v>
      </c>
      <c r="K1211" s="72" t="s">
        <v>2695</v>
      </c>
      <c r="L1211" s="139">
        <v>3800</v>
      </c>
      <c r="M1211" s="73" t="s">
        <v>5912</v>
      </c>
      <c r="N1211" s="118" t="s">
        <v>2694</v>
      </c>
      <c r="O1211" s="119">
        <v>1</v>
      </c>
      <c r="P1211" s="118" t="s">
        <v>636</v>
      </c>
      <c r="Q1211" s="118" t="s">
        <v>2695</v>
      </c>
      <c r="R1211" s="46">
        <v>3800</v>
      </c>
      <c r="S1211" s="23"/>
      <c r="T1211" s="37"/>
      <c r="U1211" s="36"/>
      <c r="V1211" s="36"/>
      <c r="W1211" s="36"/>
    </row>
    <row r="1212" spans="7:23" ht="26.25" hidden="1" thickBot="1" x14ac:dyDescent="0.35">
      <c r="G1212" s="70">
        <v>7</v>
      </c>
      <c r="H1212" s="75" t="s">
        <v>2696</v>
      </c>
      <c r="I1212" s="72">
        <v>1</v>
      </c>
      <c r="J1212" s="72" t="s">
        <v>5696</v>
      </c>
      <c r="K1212" s="72" t="s">
        <v>2697</v>
      </c>
      <c r="L1212" s="139">
        <v>3000</v>
      </c>
      <c r="M1212" s="73" t="s">
        <v>5913</v>
      </c>
      <c r="N1212" s="118" t="s">
        <v>2696</v>
      </c>
      <c r="O1212" s="119">
        <v>1</v>
      </c>
      <c r="P1212" s="118" t="s">
        <v>2684</v>
      </c>
      <c r="Q1212" s="118" t="s">
        <v>2697</v>
      </c>
      <c r="R1212" s="46">
        <v>3000</v>
      </c>
      <c r="S1212" s="23"/>
      <c r="T1212" s="37"/>
      <c r="U1212" s="36"/>
      <c r="V1212" s="36"/>
      <c r="W1212" s="36"/>
    </row>
    <row r="1213" spans="7:23" ht="26.25" hidden="1" thickBot="1" x14ac:dyDescent="0.35">
      <c r="G1213" s="70">
        <v>8</v>
      </c>
      <c r="H1213" s="75" t="s">
        <v>2698</v>
      </c>
      <c r="I1213" s="72">
        <v>1</v>
      </c>
      <c r="J1213" s="72" t="s">
        <v>5696</v>
      </c>
      <c r="K1213" s="72" t="s">
        <v>2700</v>
      </c>
      <c r="L1213" s="139">
        <v>2500</v>
      </c>
      <c r="M1213" s="73" t="s">
        <v>5914</v>
      </c>
      <c r="N1213" s="118" t="s">
        <v>2698</v>
      </c>
      <c r="O1213" s="119">
        <v>1</v>
      </c>
      <c r="P1213" s="118" t="s">
        <v>2699</v>
      </c>
      <c r="Q1213" s="118" t="s">
        <v>2700</v>
      </c>
      <c r="R1213" s="46">
        <v>2500</v>
      </c>
      <c r="S1213" s="23"/>
      <c r="T1213" s="37"/>
      <c r="U1213" s="36"/>
      <c r="V1213" s="36"/>
      <c r="W1213" s="36"/>
    </row>
    <row r="1214" spans="7:23" ht="39" hidden="1" thickBot="1" x14ac:dyDescent="0.35">
      <c r="G1214" s="616">
        <v>9</v>
      </c>
      <c r="H1214" s="618" t="s">
        <v>240</v>
      </c>
      <c r="I1214" s="72">
        <v>1</v>
      </c>
      <c r="J1214" s="72" t="s">
        <v>2693</v>
      </c>
      <c r="K1214" s="72" t="s">
        <v>2701</v>
      </c>
      <c r="L1214" s="139">
        <v>1300</v>
      </c>
      <c r="M1214" s="503" t="s">
        <v>5915</v>
      </c>
      <c r="N1214" s="574" t="s">
        <v>240</v>
      </c>
      <c r="O1214" s="119">
        <v>1</v>
      </c>
      <c r="P1214" s="118" t="s">
        <v>2693</v>
      </c>
      <c r="Q1214" s="118" t="s">
        <v>2701</v>
      </c>
      <c r="R1214" s="46">
        <v>1300</v>
      </c>
      <c r="S1214" s="23"/>
      <c r="T1214" s="37"/>
      <c r="U1214" s="36"/>
      <c r="V1214" s="36"/>
      <c r="W1214" s="36"/>
    </row>
    <row r="1215" spans="7:23" ht="39" hidden="1" thickBot="1" x14ac:dyDescent="0.35">
      <c r="G1215" s="621"/>
      <c r="H1215" s="622"/>
      <c r="I1215" s="74">
        <v>2</v>
      </c>
      <c r="J1215" s="74" t="s">
        <v>5697</v>
      </c>
      <c r="K1215" s="74" t="s">
        <v>2703</v>
      </c>
      <c r="L1215" s="137">
        <v>600</v>
      </c>
      <c r="M1215" s="503"/>
      <c r="N1215" s="574"/>
      <c r="O1215" s="119">
        <v>2</v>
      </c>
      <c r="P1215" s="118" t="s">
        <v>2702</v>
      </c>
      <c r="Q1215" s="118" t="s">
        <v>2703</v>
      </c>
      <c r="R1215" s="46">
        <v>600</v>
      </c>
      <c r="S1215" s="23"/>
      <c r="T1215" s="37"/>
      <c r="U1215" s="36"/>
      <c r="V1215" s="36"/>
      <c r="W1215" s="36"/>
    </row>
    <row r="1216" spans="7:23" ht="38.25" hidden="1" thickBot="1" x14ac:dyDescent="0.35">
      <c r="G1216" s="617"/>
      <c r="H1216" s="619"/>
      <c r="I1216" s="74">
        <v>3</v>
      </c>
      <c r="J1216" s="74" t="s">
        <v>2703</v>
      </c>
      <c r="K1216" s="74" t="s">
        <v>489</v>
      </c>
      <c r="L1216" s="137">
        <v>500</v>
      </c>
      <c r="M1216" s="503"/>
      <c r="N1216" s="574"/>
      <c r="O1216" s="119">
        <v>3</v>
      </c>
      <c r="P1216" s="118" t="s">
        <v>2703</v>
      </c>
      <c r="Q1216" s="118" t="s">
        <v>2810</v>
      </c>
      <c r="R1216" s="46">
        <v>500</v>
      </c>
      <c r="S1216" s="23"/>
      <c r="T1216" s="37"/>
      <c r="U1216" s="36"/>
      <c r="V1216" s="36"/>
      <c r="W1216" s="36"/>
    </row>
    <row r="1217" spans="7:23" ht="26.25" hidden="1" thickBot="1" x14ac:dyDescent="0.35">
      <c r="G1217" s="70">
        <v>10</v>
      </c>
      <c r="H1217" s="75" t="s">
        <v>2704</v>
      </c>
      <c r="I1217" s="72">
        <v>1</v>
      </c>
      <c r="J1217" s="72" t="s">
        <v>5698</v>
      </c>
      <c r="K1217" s="72" t="s">
        <v>5699</v>
      </c>
      <c r="L1217" s="80">
        <v>600</v>
      </c>
      <c r="M1217" s="73" t="s">
        <v>5916</v>
      </c>
      <c r="N1217" s="118" t="s">
        <v>2704</v>
      </c>
      <c r="O1217" s="119">
        <v>1</v>
      </c>
      <c r="P1217" s="118" t="s">
        <v>2705</v>
      </c>
      <c r="Q1217" s="118" t="s">
        <v>2706</v>
      </c>
      <c r="R1217" s="46">
        <v>600</v>
      </c>
      <c r="S1217" s="23"/>
      <c r="T1217" s="37"/>
      <c r="U1217" s="36"/>
      <c r="V1217" s="36"/>
      <c r="W1217" s="36"/>
    </row>
    <row r="1218" spans="7:23" ht="26.25" hidden="1" thickBot="1" x14ac:dyDescent="0.35">
      <c r="G1218" s="616">
        <v>11</v>
      </c>
      <c r="H1218" s="618" t="s">
        <v>632</v>
      </c>
      <c r="I1218" s="72">
        <v>3</v>
      </c>
      <c r="J1218" s="72" t="s">
        <v>2678</v>
      </c>
      <c r="K1218" s="72" t="s">
        <v>5700</v>
      </c>
      <c r="L1218" s="80">
        <v>830</v>
      </c>
      <c r="M1218" s="503" t="s">
        <v>5917</v>
      </c>
      <c r="N1218" s="574" t="s">
        <v>632</v>
      </c>
      <c r="O1218" s="119">
        <v>3</v>
      </c>
      <c r="P1218" s="118" t="s">
        <v>2678</v>
      </c>
      <c r="Q1218" s="118" t="s">
        <v>2707</v>
      </c>
      <c r="R1218" s="46">
        <v>830</v>
      </c>
      <c r="S1218" s="23"/>
      <c r="T1218" s="37"/>
      <c r="U1218" s="36"/>
      <c r="V1218" s="36"/>
      <c r="W1218" s="36"/>
    </row>
    <row r="1219" spans="7:23" ht="26.25" hidden="1" thickBot="1" x14ac:dyDescent="0.35">
      <c r="G1219" s="621"/>
      <c r="H1219" s="622"/>
      <c r="I1219" s="74">
        <v>1</v>
      </c>
      <c r="J1219" s="74" t="s">
        <v>5700</v>
      </c>
      <c r="K1219" s="74" t="s">
        <v>2708</v>
      </c>
      <c r="L1219" s="138">
        <v>4200</v>
      </c>
      <c r="M1219" s="503"/>
      <c r="N1219" s="574"/>
      <c r="O1219" s="119">
        <v>1</v>
      </c>
      <c r="P1219" s="118" t="s">
        <v>2707</v>
      </c>
      <c r="Q1219" s="118" t="s">
        <v>2708</v>
      </c>
      <c r="R1219" s="46">
        <v>4200</v>
      </c>
      <c r="S1219" s="23"/>
      <c r="T1219" s="37"/>
      <c r="U1219" s="36"/>
      <c r="V1219" s="36"/>
      <c r="W1219" s="36"/>
    </row>
    <row r="1220" spans="7:23" ht="26.25" hidden="1" thickBot="1" x14ac:dyDescent="0.35">
      <c r="G1220" s="621"/>
      <c r="H1220" s="622"/>
      <c r="I1220" s="74">
        <v>2</v>
      </c>
      <c r="J1220" s="74" t="s">
        <v>5701</v>
      </c>
      <c r="K1220" s="74" t="s">
        <v>2710</v>
      </c>
      <c r="L1220" s="138">
        <v>1300</v>
      </c>
      <c r="M1220" s="503"/>
      <c r="N1220" s="574"/>
      <c r="O1220" s="119">
        <v>2</v>
      </c>
      <c r="P1220" s="118" t="s">
        <v>2709</v>
      </c>
      <c r="Q1220" s="118" t="s">
        <v>2710</v>
      </c>
      <c r="R1220" s="46">
        <v>1300</v>
      </c>
      <c r="S1220" s="23"/>
      <c r="T1220" s="37"/>
      <c r="U1220" s="36"/>
      <c r="V1220" s="36"/>
      <c r="W1220" s="36"/>
    </row>
    <row r="1221" spans="7:23" ht="26.25" hidden="1" thickBot="1" x14ac:dyDescent="0.35">
      <c r="G1221" s="617"/>
      <c r="H1221" s="619"/>
      <c r="I1221" s="74">
        <v>4</v>
      </c>
      <c r="J1221" s="74" t="s">
        <v>2710</v>
      </c>
      <c r="K1221" s="74" t="s">
        <v>2712</v>
      </c>
      <c r="L1221" s="137">
        <v>600</v>
      </c>
      <c r="M1221" s="503"/>
      <c r="N1221" s="574"/>
      <c r="O1221" s="119">
        <v>4</v>
      </c>
      <c r="P1221" s="118" t="s">
        <v>2711</v>
      </c>
      <c r="Q1221" s="118" t="s">
        <v>2811</v>
      </c>
      <c r="R1221" s="46">
        <v>600</v>
      </c>
      <c r="S1221" s="23"/>
      <c r="T1221" s="37"/>
      <c r="U1221" s="36"/>
      <c r="V1221" s="36"/>
      <c r="W1221" s="36"/>
    </row>
    <row r="1222" spans="7:23" ht="26.25" hidden="1" thickBot="1" x14ac:dyDescent="0.35">
      <c r="G1222" s="70">
        <v>12</v>
      </c>
      <c r="H1222" s="75" t="s">
        <v>2610</v>
      </c>
      <c r="I1222" s="72">
        <v>1</v>
      </c>
      <c r="J1222" s="72" t="s">
        <v>5700</v>
      </c>
      <c r="K1222" s="72" t="s">
        <v>2713</v>
      </c>
      <c r="L1222" s="139">
        <v>1000</v>
      </c>
      <c r="M1222" s="73" t="s">
        <v>5918</v>
      </c>
      <c r="N1222" s="118" t="s">
        <v>2610</v>
      </c>
      <c r="O1222" s="119">
        <v>1</v>
      </c>
      <c r="P1222" s="118" t="s">
        <v>2707</v>
      </c>
      <c r="Q1222" s="118" t="s">
        <v>2713</v>
      </c>
      <c r="R1222" s="46">
        <v>1000</v>
      </c>
      <c r="S1222" s="23"/>
      <c r="T1222" s="37"/>
      <c r="U1222" s="36"/>
      <c r="V1222" s="36"/>
      <c r="W1222" s="36"/>
    </row>
    <row r="1223" spans="7:23" ht="26.25" hidden="1" thickBot="1" x14ac:dyDescent="0.35">
      <c r="G1223" s="70">
        <v>13</v>
      </c>
      <c r="H1223" s="75" t="s">
        <v>2627</v>
      </c>
      <c r="I1223" s="72">
        <v>1</v>
      </c>
      <c r="J1223" s="72" t="s">
        <v>632</v>
      </c>
      <c r="K1223" s="72" t="s">
        <v>2690</v>
      </c>
      <c r="L1223" s="139">
        <v>2900</v>
      </c>
      <c r="M1223" s="73" t="s">
        <v>5919</v>
      </c>
      <c r="N1223" s="118" t="s">
        <v>2627</v>
      </c>
      <c r="O1223" s="119">
        <v>1</v>
      </c>
      <c r="P1223" s="118" t="s">
        <v>2714</v>
      </c>
      <c r="Q1223" s="118" t="s">
        <v>2690</v>
      </c>
      <c r="R1223" s="46">
        <v>2900</v>
      </c>
      <c r="S1223" s="23"/>
      <c r="T1223" s="37"/>
      <c r="U1223" s="36"/>
      <c r="V1223" s="36"/>
      <c r="W1223" s="36"/>
    </row>
    <row r="1224" spans="7:23" ht="26.25" hidden="1" thickBot="1" x14ac:dyDescent="0.35">
      <c r="G1224" s="70">
        <v>14</v>
      </c>
      <c r="H1224" s="75" t="s">
        <v>2715</v>
      </c>
      <c r="I1224" s="72">
        <v>1</v>
      </c>
      <c r="J1224" s="72" t="s">
        <v>632</v>
      </c>
      <c r="K1224" s="72" t="s">
        <v>2690</v>
      </c>
      <c r="L1224" s="139">
        <v>1800</v>
      </c>
      <c r="M1224" s="73" t="s">
        <v>5920</v>
      </c>
      <c r="N1224" s="118" t="s">
        <v>2715</v>
      </c>
      <c r="O1224" s="119">
        <v>1</v>
      </c>
      <c r="P1224" s="118" t="s">
        <v>2691</v>
      </c>
      <c r="Q1224" s="118" t="s">
        <v>2690</v>
      </c>
      <c r="R1224" s="46">
        <v>1800</v>
      </c>
      <c r="S1224" s="23"/>
      <c r="T1224" s="37"/>
      <c r="U1224" s="36"/>
      <c r="V1224" s="36"/>
      <c r="W1224" s="36"/>
    </row>
    <row r="1225" spans="7:23" ht="26.25" hidden="1" thickBot="1" x14ac:dyDescent="0.35">
      <c r="G1225" s="70">
        <v>15</v>
      </c>
      <c r="H1225" s="75" t="s">
        <v>2716</v>
      </c>
      <c r="I1225" s="72">
        <v>1</v>
      </c>
      <c r="J1225" s="72" t="s">
        <v>632</v>
      </c>
      <c r="K1225" s="72" t="s">
        <v>2690</v>
      </c>
      <c r="L1225" s="139">
        <v>1500</v>
      </c>
      <c r="M1225" s="73" t="s">
        <v>5921</v>
      </c>
      <c r="N1225" s="118" t="s">
        <v>2716</v>
      </c>
      <c r="O1225" s="119">
        <v>1</v>
      </c>
      <c r="P1225" s="118" t="s">
        <v>2691</v>
      </c>
      <c r="Q1225" s="118" t="s">
        <v>2690</v>
      </c>
      <c r="R1225" s="46">
        <v>1500</v>
      </c>
      <c r="S1225" s="23"/>
      <c r="T1225" s="37"/>
      <c r="U1225" s="36"/>
      <c r="V1225" s="36"/>
      <c r="W1225" s="36"/>
    </row>
    <row r="1226" spans="7:23" ht="26.25" hidden="1" thickBot="1" x14ac:dyDescent="0.35">
      <c r="G1226" s="70">
        <v>16</v>
      </c>
      <c r="H1226" s="75" t="s">
        <v>2717</v>
      </c>
      <c r="I1226" s="72">
        <v>1</v>
      </c>
      <c r="J1226" s="72" t="s">
        <v>2627</v>
      </c>
      <c r="K1226" s="72" t="s">
        <v>2715</v>
      </c>
      <c r="L1226" s="139">
        <v>2400</v>
      </c>
      <c r="M1226" s="73" t="s">
        <v>5922</v>
      </c>
      <c r="N1226" s="118" t="s">
        <v>2717</v>
      </c>
      <c r="O1226" s="119">
        <v>1</v>
      </c>
      <c r="P1226" s="118" t="s">
        <v>2627</v>
      </c>
      <c r="Q1226" s="118" t="s">
        <v>2715</v>
      </c>
      <c r="R1226" s="46">
        <v>2400</v>
      </c>
      <c r="S1226" s="23"/>
      <c r="T1226" s="37"/>
      <c r="U1226" s="36"/>
      <c r="V1226" s="36"/>
      <c r="W1226" s="36"/>
    </row>
    <row r="1227" spans="7:23" ht="26.25" hidden="1" thickBot="1" x14ac:dyDescent="0.35">
      <c r="G1227" s="616">
        <v>17</v>
      </c>
      <c r="H1227" s="618" t="s">
        <v>2718</v>
      </c>
      <c r="I1227" s="72">
        <v>5</v>
      </c>
      <c r="J1227" s="72" t="s">
        <v>2678</v>
      </c>
      <c r="K1227" s="72" t="s">
        <v>2719</v>
      </c>
      <c r="L1227" s="139">
        <v>1900</v>
      </c>
      <c r="M1227" s="503" t="s">
        <v>5923</v>
      </c>
      <c r="N1227" s="574" t="s">
        <v>2718</v>
      </c>
      <c r="O1227" s="119">
        <v>5</v>
      </c>
      <c r="P1227" s="118" t="s">
        <v>2678</v>
      </c>
      <c r="Q1227" s="118" t="s">
        <v>2719</v>
      </c>
      <c r="R1227" s="46">
        <v>1900</v>
      </c>
      <c r="S1227" s="23"/>
      <c r="T1227" s="37"/>
      <c r="U1227" s="36"/>
      <c r="V1227" s="36"/>
      <c r="W1227" s="36"/>
    </row>
    <row r="1228" spans="7:23" ht="26.25" hidden="1" thickBot="1" x14ac:dyDescent="0.35">
      <c r="G1228" s="621"/>
      <c r="H1228" s="622"/>
      <c r="I1228" s="74">
        <v>2</v>
      </c>
      <c r="J1228" s="74" t="s">
        <v>2719</v>
      </c>
      <c r="K1228" s="74" t="s">
        <v>2720</v>
      </c>
      <c r="L1228" s="138">
        <v>4900</v>
      </c>
      <c r="M1228" s="503"/>
      <c r="N1228" s="574"/>
      <c r="O1228" s="119">
        <v>2</v>
      </c>
      <c r="P1228" s="118" t="s">
        <v>2719</v>
      </c>
      <c r="Q1228" s="118" t="s">
        <v>2720</v>
      </c>
      <c r="R1228" s="46">
        <v>4900</v>
      </c>
      <c r="S1228" s="23"/>
      <c r="T1228" s="37"/>
      <c r="U1228" s="36"/>
      <c r="V1228" s="36"/>
      <c r="W1228" s="36"/>
    </row>
    <row r="1229" spans="7:23" ht="26.25" hidden="1" thickBot="1" x14ac:dyDescent="0.35">
      <c r="G1229" s="621"/>
      <c r="H1229" s="622"/>
      <c r="I1229" s="74">
        <v>1</v>
      </c>
      <c r="J1229" s="74" t="s">
        <v>2720</v>
      </c>
      <c r="K1229" s="74" t="s">
        <v>2697</v>
      </c>
      <c r="L1229" s="138">
        <v>6700</v>
      </c>
      <c r="M1229" s="503"/>
      <c r="N1229" s="574"/>
      <c r="O1229" s="119">
        <v>1</v>
      </c>
      <c r="P1229" s="118" t="s">
        <v>2720</v>
      </c>
      <c r="Q1229" s="118" t="s">
        <v>2697</v>
      </c>
      <c r="R1229" s="46">
        <v>6700</v>
      </c>
      <c r="S1229" s="23"/>
      <c r="T1229" s="37"/>
      <c r="U1229" s="36"/>
      <c r="V1229" s="36"/>
      <c r="W1229" s="36"/>
    </row>
    <row r="1230" spans="7:23" ht="26.25" hidden="1" thickBot="1" x14ac:dyDescent="0.35">
      <c r="G1230" s="621"/>
      <c r="H1230" s="622"/>
      <c r="I1230" s="74">
        <v>3</v>
      </c>
      <c r="J1230" s="74" t="s">
        <v>2721</v>
      </c>
      <c r="K1230" s="74" t="s">
        <v>2722</v>
      </c>
      <c r="L1230" s="138">
        <v>6000</v>
      </c>
      <c r="M1230" s="503"/>
      <c r="N1230" s="574"/>
      <c r="O1230" s="119">
        <v>3</v>
      </c>
      <c r="P1230" s="118" t="s">
        <v>2721</v>
      </c>
      <c r="Q1230" s="118" t="s">
        <v>2722</v>
      </c>
      <c r="R1230" s="46">
        <v>6000</v>
      </c>
      <c r="S1230" s="23"/>
      <c r="T1230" s="37"/>
      <c r="U1230" s="36"/>
      <c r="V1230" s="36"/>
      <c r="W1230" s="36"/>
    </row>
    <row r="1231" spans="7:23" ht="39" hidden="1" thickBot="1" x14ac:dyDescent="0.35">
      <c r="G1231" s="617"/>
      <c r="H1231" s="619"/>
      <c r="I1231" s="74">
        <v>4</v>
      </c>
      <c r="J1231" s="74" t="s">
        <v>2723</v>
      </c>
      <c r="K1231" s="74" t="s">
        <v>5702</v>
      </c>
      <c r="L1231" s="138">
        <v>2600</v>
      </c>
      <c r="M1231" s="503"/>
      <c r="N1231" s="574"/>
      <c r="O1231" s="119">
        <v>4</v>
      </c>
      <c r="P1231" s="118" t="s">
        <v>2723</v>
      </c>
      <c r="Q1231" s="118" t="s">
        <v>2812</v>
      </c>
      <c r="R1231" s="46">
        <v>2600</v>
      </c>
      <c r="S1231" s="23"/>
      <c r="T1231" s="37"/>
      <c r="U1231" s="36"/>
      <c r="V1231" s="36"/>
      <c r="W1231" s="36"/>
    </row>
    <row r="1232" spans="7:23" ht="26.25" hidden="1" thickBot="1" x14ac:dyDescent="0.35">
      <c r="G1232" s="70">
        <v>18</v>
      </c>
      <c r="H1232" s="75" t="s">
        <v>2690</v>
      </c>
      <c r="I1232" s="72">
        <v>1</v>
      </c>
      <c r="J1232" s="72" t="s">
        <v>2715</v>
      </c>
      <c r="K1232" s="72" t="s">
        <v>2627</v>
      </c>
      <c r="L1232" s="139">
        <v>3000</v>
      </c>
      <c r="M1232" s="73" t="s">
        <v>5924</v>
      </c>
      <c r="N1232" s="118" t="s">
        <v>2690</v>
      </c>
      <c r="O1232" s="119">
        <v>1</v>
      </c>
      <c r="P1232" s="118" t="s">
        <v>2715</v>
      </c>
      <c r="Q1232" s="118" t="s">
        <v>2627</v>
      </c>
      <c r="R1232" s="46">
        <v>3000</v>
      </c>
      <c r="S1232" s="23"/>
      <c r="T1232" s="37"/>
      <c r="U1232" s="36"/>
      <c r="V1232" s="36"/>
      <c r="W1232" s="36"/>
    </row>
    <row r="1233" spans="7:23" ht="39" hidden="1" thickBot="1" x14ac:dyDescent="0.35">
      <c r="G1233" s="616">
        <v>19</v>
      </c>
      <c r="H1233" s="618" t="s">
        <v>243</v>
      </c>
      <c r="I1233" s="72">
        <v>1</v>
      </c>
      <c r="J1233" s="72" t="s">
        <v>2724</v>
      </c>
      <c r="K1233" s="72" t="s">
        <v>5703</v>
      </c>
      <c r="L1233" s="139">
        <v>4000</v>
      </c>
      <c r="M1233" s="503" t="s">
        <v>5925</v>
      </c>
      <c r="N1233" s="574" t="s">
        <v>243</v>
      </c>
      <c r="O1233" s="119">
        <v>1</v>
      </c>
      <c r="P1233" s="118" t="s">
        <v>2724</v>
      </c>
      <c r="Q1233" s="118" t="s">
        <v>2725</v>
      </c>
      <c r="R1233" s="46">
        <v>4000</v>
      </c>
      <c r="S1233" s="23"/>
      <c r="T1233" s="37"/>
      <c r="U1233" s="36"/>
      <c r="V1233" s="36"/>
      <c r="W1233" s="36"/>
    </row>
    <row r="1234" spans="7:23" ht="26.25" hidden="1" thickBot="1" x14ac:dyDescent="0.35">
      <c r="G1234" s="621"/>
      <c r="H1234" s="622"/>
      <c r="I1234" s="74">
        <v>2</v>
      </c>
      <c r="J1234" s="74" t="s">
        <v>5703</v>
      </c>
      <c r="K1234" s="74" t="s">
        <v>2726</v>
      </c>
      <c r="L1234" s="138">
        <v>1500</v>
      </c>
      <c r="M1234" s="503"/>
      <c r="N1234" s="574"/>
      <c r="O1234" s="119">
        <v>2</v>
      </c>
      <c r="P1234" s="118" t="s">
        <v>2725</v>
      </c>
      <c r="Q1234" s="118" t="s">
        <v>2726</v>
      </c>
      <c r="R1234" s="46">
        <v>1500</v>
      </c>
      <c r="S1234" s="23"/>
      <c r="T1234" s="37"/>
      <c r="U1234" s="36"/>
      <c r="V1234" s="36"/>
      <c r="W1234" s="36"/>
    </row>
    <row r="1235" spans="7:23" ht="26.25" hidden="1" thickBot="1" x14ac:dyDescent="0.35">
      <c r="G1235" s="617"/>
      <c r="H1235" s="619"/>
      <c r="I1235" s="74">
        <v>3</v>
      </c>
      <c r="J1235" s="74" t="s">
        <v>2726</v>
      </c>
      <c r="K1235" s="74" t="s">
        <v>2712</v>
      </c>
      <c r="L1235" s="137">
        <v>850</v>
      </c>
      <c r="M1235" s="503"/>
      <c r="N1235" s="574"/>
      <c r="O1235" s="119">
        <v>3</v>
      </c>
      <c r="P1235" s="118" t="s">
        <v>2726</v>
      </c>
      <c r="Q1235" s="118" t="s">
        <v>2712</v>
      </c>
      <c r="R1235" s="46">
        <v>850</v>
      </c>
      <c r="S1235" s="23"/>
      <c r="T1235" s="37"/>
      <c r="U1235" s="36"/>
      <c r="V1235" s="36"/>
      <c r="W1235" s="36"/>
    </row>
    <row r="1236" spans="7:23" ht="64.5" hidden="1" thickBot="1" x14ac:dyDescent="0.35">
      <c r="G1236" s="70">
        <v>20</v>
      </c>
      <c r="H1236" s="75" t="s">
        <v>2727</v>
      </c>
      <c r="I1236" s="72">
        <v>1</v>
      </c>
      <c r="J1236" s="72" t="s">
        <v>2610</v>
      </c>
      <c r="K1236" s="72" t="s">
        <v>2678</v>
      </c>
      <c r="L1236" s="139">
        <v>1000</v>
      </c>
      <c r="M1236" s="73" t="s">
        <v>5926</v>
      </c>
      <c r="N1236" s="118" t="s">
        <v>2727</v>
      </c>
      <c r="O1236" s="119">
        <v>1</v>
      </c>
      <c r="P1236" s="118" t="s">
        <v>2610</v>
      </c>
      <c r="Q1236" s="118" t="s">
        <v>2678</v>
      </c>
      <c r="R1236" s="46">
        <v>1000</v>
      </c>
      <c r="S1236" s="23"/>
      <c r="T1236" s="37"/>
      <c r="U1236" s="36"/>
      <c r="V1236" s="36"/>
      <c r="W1236" s="36"/>
    </row>
    <row r="1237" spans="7:23" ht="51.75" hidden="1" thickBot="1" x14ac:dyDescent="0.35">
      <c r="G1237" s="70">
        <v>21</v>
      </c>
      <c r="H1237" s="75" t="s">
        <v>2728</v>
      </c>
      <c r="I1237" s="72">
        <v>1</v>
      </c>
      <c r="J1237" s="611" t="s">
        <v>2729</v>
      </c>
      <c r="K1237" s="634"/>
      <c r="L1237" s="139">
        <v>22000</v>
      </c>
      <c r="M1237" s="73" t="s">
        <v>5927</v>
      </c>
      <c r="N1237" s="105" t="s">
        <v>2728</v>
      </c>
      <c r="O1237" s="26">
        <v>1</v>
      </c>
      <c r="P1237" s="627" t="s">
        <v>2729</v>
      </c>
      <c r="Q1237" s="627"/>
      <c r="R1237" s="46">
        <v>22000</v>
      </c>
      <c r="S1237" s="23"/>
      <c r="T1237" s="37"/>
      <c r="U1237" s="36"/>
      <c r="V1237" s="36"/>
      <c r="W1237" s="36"/>
    </row>
    <row r="1238" spans="7:23" ht="64.5" hidden="1" thickBot="1" x14ac:dyDescent="0.35">
      <c r="G1238" s="70">
        <v>22</v>
      </c>
      <c r="H1238" s="75" t="s">
        <v>2730</v>
      </c>
      <c r="I1238" s="72">
        <v>1</v>
      </c>
      <c r="J1238" s="72" t="s">
        <v>473</v>
      </c>
      <c r="K1238" s="72" t="s">
        <v>636</v>
      </c>
      <c r="L1238" s="80">
        <v>850</v>
      </c>
      <c r="M1238" s="73" t="s">
        <v>5928</v>
      </c>
      <c r="N1238" s="105" t="s">
        <v>2730</v>
      </c>
      <c r="O1238" s="26">
        <v>1</v>
      </c>
      <c r="P1238" s="25" t="s">
        <v>473</v>
      </c>
      <c r="Q1238" s="25" t="s">
        <v>636</v>
      </c>
      <c r="R1238" s="46">
        <v>850</v>
      </c>
      <c r="S1238" s="23"/>
      <c r="T1238" s="37"/>
      <c r="U1238" s="36"/>
      <c r="V1238" s="36"/>
      <c r="W1238" s="36"/>
    </row>
    <row r="1239" spans="7:23" ht="51.75" hidden="1" thickBot="1" x14ac:dyDescent="0.35">
      <c r="G1239" s="70">
        <v>23</v>
      </c>
      <c r="H1239" s="75" t="s">
        <v>2731</v>
      </c>
      <c r="I1239" s="72">
        <v>1</v>
      </c>
      <c r="J1239" s="72" t="s">
        <v>473</v>
      </c>
      <c r="K1239" s="72" t="s">
        <v>2732</v>
      </c>
      <c r="L1239" s="139">
        <v>1800</v>
      </c>
      <c r="M1239" s="73" t="s">
        <v>5929</v>
      </c>
      <c r="N1239" s="105" t="s">
        <v>2731</v>
      </c>
      <c r="O1239" s="26">
        <v>1</v>
      </c>
      <c r="P1239" s="25" t="s">
        <v>473</v>
      </c>
      <c r="Q1239" s="25" t="s">
        <v>2732</v>
      </c>
      <c r="R1239" s="46">
        <v>1800</v>
      </c>
      <c r="S1239" s="23"/>
      <c r="T1239" s="37"/>
      <c r="U1239" s="36"/>
      <c r="V1239" s="36"/>
      <c r="W1239" s="36"/>
    </row>
    <row r="1240" spans="7:23" ht="51.75" hidden="1" thickBot="1" x14ac:dyDescent="0.35">
      <c r="G1240" s="70">
        <v>24</v>
      </c>
      <c r="H1240" s="75" t="s">
        <v>2733</v>
      </c>
      <c r="I1240" s="72">
        <v>1</v>
      </c>
      <c r="J1240" s="72" t="s">
        <v>644</v>
      </c>
      <c r="K1240" s="72" t="s">
        <v>2627</v>
      </c>
      <c r="L1240" s="139">
        <v>1400</v>
      </c>
      <c r="M1240" s="73" t="s">
        <v>5930</v>
      </c>
      <c r="N1240" s="105" t="s">
        <v>2733</v>
      </c>
      <c r="O1240" s="26">
        <v>1</v>
      </c>
      <c r="P1240" s="25" t="s">
        <v>644</v>
      </c>
      <c r="Q1240" s="25" t="s">
        <v>2627</v>
      </c>
      <c r="R1240" s="46">
        <v>1400</v>
      </c>
      <c r="S1240" s="23"/>
      <c r="T1240" s="37"/>
      <c r="U1240" s="36"/>
      <c r="V1240" s="36"/>
      <c r="W1240" s="36"/>
    </row>
    <row r="1241" spans="7:23" ht="64.5" hidden="1" thickBot="1" x14ac:dyDescent="0.35">
      <c r="G1241" s="616">
        <v>25</v>
      </c>
      <c r="H1241" s="618" t="s">
        <v>732</v>
      </c>
      <c r="I1241" s="72">
        <v>1</v>
      </c>
      <c r="J1241" s="72" t="s">
        <v>2713</v>
      </c>
      <c r="K1241" s="72" t="s">
        <v>2734</v>
      </c>
      <c r="L1241" s="139">
        <v>1500</v>
      </c>
      <c r="M1241" s="503" t="s">
        <v>5931</v>
      </c>
      <c r="N1241" s="574" t="s">
        <v>732</v>
      </c>
      <c r="O1241" s="119">
        <v>1</v>
      </c>
      <c r="P1241" s="118" t="s">
        <v>2713</v>
      </c>
      <c r="Q1241" s="118" t="s">
        <v>2734</v>
      </c>
      <c r="R1241" s="46">
        <v>1500</v>
      </c>
      <c r="S1241" s="23"/>
      <c r="T1241" s="37"/>
      <c r="U1241" s="36"/>
      <c r="V1241" s="36"/>
      <c r="W1241" s="36"/>
    </row>
    <row r="1242" spans="7:23" ht="64.5" hidden="1" thickBot="1" x14ac:dyDescent="0.35">
      <c r="G1242" s="617"/>
      <c r="H1242" s="619"/>
      <c r="I1242" s="74">
        <v>2</v>
      </c>
      <c r="J1242" s="74" t="s">
        <v>2734</v>
      </c>
      <c r="K1242" s="74" t="s">
        <v>156</v>
      </c>
      <c r="L1242" s="138">
        <v>1800</v>
      </c>
      <c r="M1242" s="503"/>
      <c r="N1242" s="574"/>
      <c r="O1242" s="119">
        <v>2</v>
      </c>
      <c r="P1242" s="118" t="s">
        <v>2734</v>
      </c>
      <c r="Q1242" s="118" t="s">
        <v>156</v>
      </c>
      <c r="R1242" s="46">
        <v>1800</v>
      </c>
      <c r="S1242" s="23"/>
      <c r="T1242" s="37"/>
      <c r="U1242" s="36"/>
      <c r="V1242" s="36"/>
      <c r="W1242" s="36"/>
    </row>
    <row r="1243" spans="7:23" ht="26.25" hidden="1" thickBot="1" x14ac:dyDescent="0.35">
      <c r="G1243" s="70">
        <v>26</v>
      </c>
      <c r="H1243" s="75" t="s">
        <v>2735</v>
      </c>
      <c r="I1243" s="72">
        <v>1</v>
      </c>
      <c r="J1243" s="72" t="s">
        <v>2736</v>
      </c>
      <c r="K1243" s="72" t="s">
        <v>2712</v>
      </c>
      <c r="L1243" s="80">
        <v>400</v>
      </c>
      <c r="M1243" s="73" t="s">
        <v>5932</v>
      </c>
      <c r="N1243" s="118" t="s">
        <v>2735</v>
      </c>
      <c r="O1243" s="119">
        <v>1</v>
      </c>
      <c r="P1243" s="118" t="s">
        <v>2736</v>
      </c>
      <c r="Q1243" s="118" t="s">
        <v>2712</v>
      </c>
      <c r="R1243" s="46">
        <v>400</v>
      </c>
      <c r="S1243" s="23"/>
      <c r="T1243" s="37"/>
      <c r="U1243" s="36"/>
      <c r="V1243" s="36"/>
      <c r="W1243" s="36"/>
    </row>
    <row r="1244" spans="7:23" ht="51.75" hidden="1" thickBot="1" x14ac:dyDescent="0.35">
      <c r="G1244" s="70">
        <v>27</v>
      </c>
      <c r="H1244" s="75" t="s">
        <v>1172</v>
      </c>
      <c r="I1244" s="72">
        <v>1</v>
      </c>
      <c r="J1244" s="72" t="s">
        <v>2736</v>
      </c>
      <c r="K1244" s="72" t="s">
        <v>5704</v>
      </c>
      <c r="L1244" s="80">
        <v>400</v>
      </c>
      <c r="M1244" s="73" t="s">
        <v>5933</v>
      </c>
      <c r="N1244" s="118" t="s">
        <v>1172</v>
      </c>
      <c r="O1244" s="119">
        <v>1</v>
      </c>
      <c r="P1244" s="118" t="s">
        <v>2736</v>
      </c>
      <c r="Q1244" s="118" t="s">
        <v>2737</v>
      </c>
      <c r="R1244" s="46">
        <v>400</v>
      </c>
      <c r="S1244" s="23"/>
      <c r="T1244" s="37"/>
      <c r="U1244" s="36"/>
      <c r="V1244" s="36"/>
      <c r="W1244" s="36"/>
    </row>
    <row r="1245" spans="7:23" ht="26.25" hidden="1" thickBot="1" x14ac:dyDescent="0.35">
      <c r="G1245" s="70">
        <v>28</v>
      </c>
      <c r="H1245" s="75" t="s">
        <v>2738</v>
      </c>
      <c r="I1245" s="72">
        <v>1</v>
      </c>
      <c r="J1245" s="72" t="s">
        <v>2739</v>
      </c>
      <c r="K1245" s="72" t="s">
        <v>240</v>
      </c>
      <c r="L1245" s="80">
        <v>320</v>
      </c>
      <c r="M1245" s="73" t="s">
        <v>5934</v>
      </c>
      <c r="N1245" s="118" t="s">
        <v>2738</v>
      </c>
      <c r="O1245" s="119">
        <v>1</v>
      </c>
      <c r="P1245" s="118" t="s">
        <v>2739</v>
      </c>
      <c r="Q1245" s="118" t="s">
        <v>240</v>
      </c>
      <c r="R1245" s="46">
        <v>320</v>
      </c>
      <c r="S1245" s="23"/>
      <c r="T1245" s="37"/>
      <c r="U1245" s="36"/>
      <c r="V1245" s="36"/>
      <c r="W1245" s="36"/>
    </row>
    <row r="1246" spans="7:23" ht="38.25" hidden="1" x14ac:dyDescent="0.3">
      <c r="G1246" s="65">
        <v>29</v>
      </c>
      <c r="H1246" s="77" t="s">
        <v>2740</v>
      </c>
      <c r="I1246" s="78">
        <v>1</v>
      </c>
      <c r="J1246" s="78" t="s">
        <v>2741</v>
      </c>
      <c r="K1246" s="78" t="s">
        <v>789</v>
      </c>
      <c r="L1246" s="76">
        <v>320</v>
      </c>
      <c r="M1246" s="73" t="s">
        <v>5935</v>
      </c>
      <c r="N1246" s="118" t="s">
        <v>2740</v>
      </c>
      <c r="O1246" s="119">
        <v>1</v>
      </c>
      <c r="P1246" s="118" t="s">
        <v>2741</v>
      </c>
      <c r="Q1246" s="118" t="s">
        <v>789</v>
      </c>
      <c r="R1246" s="46">
        <v>320</v>
      </c>
      <c r="S1246" s="23"/>
      <c r="T1246" s="37"/>
      <c r="U1246" s="36"/>
      <c r="V1246" s="36"/>
      <c r="W1246" s="36"/>
    </row>
    <row r="1247" spans="7:23" ht="37.5" hidden="1" customHeight="1" thickBot="1" x14ac:dyDescent="0.35">
      <c r="G1247" s="79">
        <v>30</v>
      </c>
      <c r="H1247" s="79" t="s">
        <v>5705</v>
      </c>
      <c r="I1247" s="79">
        <v>1</v>
      </c>
      <c r="J1247" s="79" t="s">
        <v>2610</v>
      </c>
      <c r="K1247" s="79" t="s">
        <v>789</v>
      </c>
      <c r="L1247" s="140">
        <v>320</v>
      </c>
      <c r="M1247" s="73" t="s">
        <v>5936</v>
      </c>
      <c r="N1247" s="118" t="s">
        <v>2742</v>
      </c>
      <c r="O1247" s="119">
        <v>1</v>
      </c>
      <c r="P1247" s="118" t="s">
        <v>2610</v>
      </c>
      <c r="Q1247" s="118" t="s">
        <v>789</v>
      </c>
      <c r="R1247" s="46">
        <v>320</v>
      </c>
      <c r="S1247" s="23"/>
      <c r="T1247" s="37"/>
      <c r="U1247" s="36"/>
      <c r="V1247" s="36"/>
      <c r="W1247" s="36"/>
    </row>
    <row r="1248" spans="7:23" ht="26.25" hidden="1" thickBot="1" x14ac:dyDescent="0.35">
      <c r="G1248" s="70">
        <v>31</v>
      </c>
      <c r="H1248" s="75" t="s">
        <v>2743</v>
      </c>
      <c r="I1248" s="72">
        <v>1</v>
      </c>
      <c r="J1248" s="72" t="s">
        <v>644</v>
      </c>
      <c r="K1248" s="72" t="s">
        <v>2627</v>
      </c>
      <c r="L1248" s="80">
        <v>550</v>
      </c>
      <c r="M1248" s="73" t="s">
        <v>5937</v>
      </c>
      <c r="N1248" s="118" t="s">
        <v>2743</v>
      </c>
      <c r="O1248" s="119">
        <v>1</v>
      </c>
      <c r="P1248" s="118" t="s">
        <v>644</v>
      </c>
      <c r="Q1248" s="118" t="s">
        <v>2627</v>
      </c>
      <c r="R1248" s="46">
        <v>550</v>
      </c>
      <c r="S1248" s="23"/>
      <c r="T1248" s="37"/>
      <c r="U1248" s="36"/>
      <c r="V1248" s="36"/>
      <c r="W1248" s="36"/>
    </row>
    <row r="1249" spans="7:23" ht="26.25" hidden="1" thickBot="1" x14ac:dyDescent="0.35">
      <c r="G1249" s="70">
        <v>32</v>
      </c>
      <c r="H1249" s="75" t="s">
        <v>2744</v>
      </c>
      <c r="I1249" s="72">
        <v>1</v>
      </c>
      <c r="J1249" s="72" t="s">
        <v>2745</v>
      </c>
      <c r="K1249" s="72" t="s">
        <v>489</v>
      </c>
      <c r="L1249" s="80">
        <v>400</v>
      </c>
      <c r="M1249" s="73" t="s">
        <v>5938</v>
      </c>
      <c r="N1249" s="118" t="s">
        <v>2744</v>
      </c>
      <c r="O1249" s="119">
        <v>1</v>
      </c>
      <c r="P1249" s="118" t="s">
        <v>2745</v>
      </c>
      <c r="Q1249" s="118" t="s">
        <v>489</v>
      </c>
      <c r="R1249" s="46">
        <v>400</v>
      </c>
      <c r="S1249" s="23"/>
      <c r="T1249" s="37"/>
      <c r="U1249" s="36"/>
      <c r="V1249" s="36"/>
      <c r="W1249" s="36"/>
    </row>
    <row r="1250" spans="7:23" ht="39" hidden="1" thickBot="1" x14ac:dyDescent="0.35">
      <c r="G1250" s="616">
        <v>1</v>
      </c>
      <c r="H1250" s="618" t="s">
        <v>2747</v>
      </c>
      <c r="I1250" s="72" t="s">
        <v>129</v>
      </c>
      <c r="J1250" s="72" t="s">
        <v>78</v>
      </c>
      <c r="K1250" s="72" t="s">
        <v>2748</v>
      </c>
      <c r="L1250" s="80">
        <v>600</v>
      </c>
      <c r="M1250" s="503" t="s">
        <v>5939</v>
      </c>
      <c r="N1250" s="574" t="s">
        <v>2747</v>
      </c>
      <c r="O1250" s="119" t="s">
        <v>129</v>
      </c>
      <c r="P1250" s="118" t="s">
        <v>78</v>
      </c>
      <c r="Q1250" s="118" t="s">
        <v>2748</v>
      </c>
      <c r="R1250" s="46">
        <v>600</v>
      </c>
      <c r="S1250" s="23" t="s">
        <v>2784</v>
      </c>
      <c r="T1250" s="37"/>
      <c r="U1250" s="36"/>
      <c r="V1250" s="36"/>
      <c r="W1250" s="36"/>
    </row>
    <row r="1251" spans="7:23" ht="39" hidden="1" thickBot="1" x14ac:dyDescent="0.35">
      <c r="G1251" s="617"/>
      <c r="H1251" s="619"/>
      <c r="I1251" s="74" t="s">
        <v>194</v>
      </c>
      <c r="J1251" s="74" t="s">
        <v>2748</v>
      </c>
      <c r="K1251" s="74" t="s">
        <v>5706</v>
      </c>
      <c r="L1251" s="137">
        <v>700</v>
      </c>
      <c r="M1251" s="503"/>
      <c r="N1251" s="574"/>
      <c r="O1251" s="119" t="s">
        <v>194</v>
      </c>
      <c r="P1251" s="118" t="s">
        <v>2748</v>
      </c>
      <c r="Q1251" s="118" t="s">
        <v>2749</v>
      </c>
      <c r="R1251" s="46">
        <v>700</v>
      </c>
      <c r="S1251" s="23"/>
      <c r="T1251" s="37"/>
      <c r="U1251" s="36"/>
      <c r="V1251" s="36"/>
      <c r="W1251" s="36"/>
    </row>
    <row r="1252" spans="7:23" ht="38.25" hidden="1" thickBot="1" x14ac:dyDescent="0.35">
      <c r="M1252" s="503"/>
      <c r="N1252" s="574"/>
      <c r="O1252" s="119"/>
      <c r="P1252" s="118" t="s">
        <v>2749</v>
      </c>
      <c r="Q1252" s="118" t="s">
        <v>93</v>
      </c>
      <c r="R1252" s="46"/>
      <c r="S1252" s="23" t="s">
        <v>796</v>
      </c>
      <c r="T1252" s="37"/>
      <c r="U1252" s="36"/>
      <c r="V1252" s="36"/>
      <c r="W1252" s="36"/>
    </row>
    <row r="1253" spans="7:23" ht="38.25" hidden="1" thickBot="1" x14ac:dyDescent="0.35">
      <c r="G1253" s="70">
        <v>2</v>
      </c>
      <c r="H1253" s="75" t="s">
        <v>2748</v>
      </c>
      <c r="I1253" s="72" t="s">
        <v>90</v>
      </c>
      <c r="J1253" s="72" t="s">
        <v>598</v>
      </c>
      <c r="K1253" s="72" t="s">
        <v>2750</v>
      </c>
      <c r="L1253" s="80">
        <v>300</v>
      </c>
      <c r="M1253" s="73" t="s">
        <v>5940</v>
      </c>
      <c r="N1253" s="118" t="s">
        <v>2748</v>
      </c>
      <c r="O1253" s="119" t="s">
        <v>90</v>
      </c>
      <c r="P1253" s="118" t="s">
        <v>598</v>
      </c>
      <c r="Q1253" s="118" t="s">
        <v>2750</v>
      </c>
      <c r="R1253" s="46">
        <v>300</v>
      </c>
      <c r="S1253" s="23"/>
      <c r="T1253" s="37"/>
      <c r="U1253" s="36"/>
      <c r="V1253" s="36"/>
      <c r="W1253" s="36"/>
    </row>
    <row r="1254" spans="7:23" ht="38.25" hidden="1" thickBot="1" x14ac:dyDescent="0.35">
      <c r="G1254" s="616">
        <v>3</v>
      </c>
      <c r="H1254" s="618" t="s">
        <v>2751</v>
      </c>
      <c r="I1254" s="72" t="s">
        <v>194</v>
      </c>
      <c r="J1254" s="72" t="s">
        <v>2712</v>
      </c>
      <c r="K1254" s="72" t="s">
        <v>2752</v>
      </c>
      <c r="L1254" s="80">
        <v>850</v>
      </c>
      <c r="M1254" s="503" t="s">
        <v>5941</v>
      </c>
      <c r="N1254" s="574" t="s">
        <v>2751</v>
      </c>
      <c r="O1254" s="119" t="s">
        <v>194</v>
      </c>
      <c r="P1254" s="118" t="s">
        <v>2811</v>
      </c>
      <c r="Q1254" s="118" t="s">
        <v>2752</v>
      </c>
      <c r="R1254" s="46">
        <v>850</v>
      </c>
      <c r="S1254" s="23"/>
      <c r="T1254" s="37"/>
      <c r="U1254" s="36"/>
      <c r="V1254" s="36"/>
      <c r="W1254" s="36"/>
    </row>
    <row r="1255" spans="7:23" ht="39" hidden="1" thickBot="1" x14ac:dyDescent="0.35">
      <c r="G1255" s="617"/>
      <c r="H1255" s="619"/>
      <c r="I1255" s="74" t="s">
        <v>129</v>
      </c>
      <c r="J1255" s="74" t="s">
        <v>2752</v>
      </c>
      <c r="K1255" s="74" t="s">
        <v>2753</v>
      </c>
      <c r="L1255" s="137">
        <v>600</v>
      </c>
      <c r="M1255" s="503"/>
      <c r="N1255" s="574"/>
      <c r="O1255" s="119" t="s">
        <v>129</v>
      </c>
      <c r="P1255" s="118" t="s">
        <v>2752</v>
      </c>
      <c r="Q1255" s="118" t="s">
        <v>2753</v>
      </c>
      <c r="R1255" s="46">
        <v>600</v>
      </c>
      <c r="S1255" s="23"/>
      <c r="T1255" s="37"/>
      <c r="U1255" s="36"/>
      <c r="V1255" s="36"/>
      <c r="W1255" s="36"/>
    </row>
    <row r="1256" spans="7:23" ht="64.5" hidden="1" thickBot="1" x14ac:dyDescent="0.35">
      <c r="G1256" s="70">
        <v>4</v>
      </c>
      <c r="H1256" s="75" t="s">
        <v>230</v>
      </c>
      <c r="I1256" s="72" t="s">
        <v>88</v>
      </c>
      <c r="J1256" s="78" t="s">
        <v>473</v>
      </c>
      <c r="K1256" s="78" t="s">
        <v>5707</v>
      </c>
      <c r="L1256" s="76">
        <v>600</v>
      </c>
      <c r="M1256" s="73" t="s">
        <v>5942</v>
      </c>
      <c r="N1256" s="118" t="s">
        <v>2754</v>
      </c>
      <c r="O1256" s="119" t="s">
        <v>88</v>
      </c>
      <c r="P1256" s="118" t="s">
        <v>473</v>
      </c>
      <c r="Q1256" s="118" t="s">
        <v>2755</v>
      </c>
      <c r="R1256" s="46">
        <v>600</v>
      </c>
      <c r="S1256" s="23"/>
      <c r="T1256" s="37"/>
      <c r="U1256" s="36"/>
      <c r="V1256" s="36"/>
      <c r="W1256" s="36"/>
    </row>
    <row r="1257" spans="7:23" ht="51.75" hidden="1" thickBot="1" x14ac:dyDescent="0.35">
      <c r="G1257" s="70">
        <v>5</v>
      </c>
      <c r="H1257" s="75" t="s">
        <v>2756</v>
      </c>
      <c r="I1257" s="80" t="s">
        <v>90</v>
      </c>
      <c r="J1257" s="614" t="s">
        <v>205</v>
      </c>
      <c r="K1257" s="614"/>
      <c r="L1257" s="136">
        <v>300</v>
      </c>
      <c r="M1257" s="73" t="s">
        <v>5943</v>
      </c>
      <c r="N1257" s="118" t="s">
        <v>2756</v>
      </c>
      <c r="O1257" s="119" t="s">
        <v>90</v>
      </c>
      <c r="P1257" s="633" t="s">
        <v>205</v>
      </c>
      <c r="Q1257" s="633"/>
      <c r="R1257" s="46">
        <v>300</v>
      </c>
      <c r="S1257" s="23"/>
      <c r="T1257" s="37"/>
      <c r="U1257" s="36"/>
      <c r="V1257" s="36"/>
      <c r="W1257" s="36"/>
    </row>
    <row r="1258" spans="7:23" ht="51.75" hidden="1" thickBot="1" x14ac:dyDescent="0.35">
      <c r="G1258" s="70">
        <v>6</v>
      </c>
      <c r="H1258" s="75" t="s">
        <v>764</v>
      </c>
      <c r="I1258" s="72" t="s">
        <v>90</v>
      </c>
      <c r="J1258" s="82" t="s">
        <v>2756</v>
      </c>
      <c r="K1258" s="82" t="s">
        <v>2757</v>
      </c>
      <c r="L1258" s="137">
        <v>300</v>
      </c>
      <c r="M1258" s="73" t="s">
        <v>5944</v>
      </c>
      <c r="N1258" s="118" t="s">
        <v>764</v>
      </c>
      <c r="O1258" s="119" t="s">
        <v>90</v>
      </c>
      <c r="P1258" s="118" t="s">
        <v>2756</v>
      </c>
      <c r="Q1258" s="118" t="s">
        <v>2757</v>
      </c>
      <c r="R1258" s="46">
        <v>300</v>
      </c>
      <c r="S1258" s="23"/>
      <c r="T1258" s="37"/>
      <c r="U1258" s="36"/>
      <c r="V1258" s="36"/>
      <c r="W1258" s="36"/>
    </row>
    <row r="1259" spans="7:23" ht="38.25" hidden="1" thickBot="1" x14ac:dyDescent="0.35">
      <c r="G1259" s="70">
        <v>7</v>
      </c>
      <c r="H1259" s="75" t="s">
        <v>2758</v>
      </c>
      <c r="I1259" s="80" t="s">
        <v>90</v>
      </c>
      <c r="J1259" s="614" t="s">
        <v>205</v>
      </c>
      <c r="K1259" s="614"/>
      <c r="L1259" s="80">
        <v>300</v>
      </c>
      <c r="M1259" s="73" t="s">
        <v>5945</v>
      </c>
      <c r="N1259" s="118" t="s">
        <v>2758</v>
      </c>
      <c r="O1259" s="119" t="s">
        <v>90</v>
      </c>
      <c r="P1259" s="633" t="s">
        <v>205</v>
      </c>
      <c r="Q1259" s="633"/>
      <c r="R1259" s="46">
        <v>300</v>
      </c>
      <c r="S1259" s="23"/>
      <c r="T1259" s="37"/>
      <c r="U1259" s="36"/>
      <c r="V1259" s="36"/>
      <c r="W1259" s="36"/>
    </row>
    <row r="1260" spans="7:23" ht="39" hidden="1" thickBot="1" x14ac:dyDescent="0.35">
      <c r="G1260" s="70">
        <v>8</v>
      </c>
      <c r="H1260" s="75" t="s">
        <v>2759</v>
      </c>
      <c r="I1260" s="80" t="s">
        <v>90</v>
      </c>
      <c r="J1260" s="614" t="s">
        <v>205</v>
      </c>
      <c r="K1260" s="614"/>
      <c r="L1260" s="80">
        <v>300</v>
      </c>
      <c r="M1260" s="73" t="s">
        <v>5946</v>
      </c>
      <c r="N1260" s="118" t="s">
        <v>2759</v>
      </c>
      <c r="O1260" s="119" t="s">
        <v>90</v>
      </c>
      <c r="P1260" s="633" t="s">
        <v>205</v>
      </c>
      <c r="Q1260" s="633"/>
      <c r="R1260" s="46">
        <v>300</v>
      </c>
      <c r="S1260" s="23"/>
      <c r="T1260" s="37"/>
      <c r="U1260" s="36"/>
      <c r="V1260" s="36"/>
      <c r="W1260" s="36"/>
    </row>
    <row r="1261" spans="7:23" ht="39" hidden="1" thickBot="1" x14ac:dyDescent="0.35">
      <c r="G1261" s="70">
        <v>9</v>
      </c>
      <c r="H1261" s="75" t="s">
        <v>2760</v>
      </c>
      <c r="I1261" s="80" t="s">
        <v>90</v>
      </c>
      <c r="J1261" s="635" t="s">
        <v>205</v>
      </c>
      <c r="K1261" s="635"/>
      <c r="L1261" s="76">
        <v>340</v>
      </c>
      <c r="M1261" s="73" t="s">
        <v>5947</v>
      </c>
      <c r="N1261" s="118" t="s">
        <v>2760</v>
      </c>
      <c r="O1261" s="119" t="s">
        <v>90</v>
      </c>
      <c r="P1261" s="633" t="s">
        <v>205</v>
      </c>
      <c r="Q1261" s="633"/>
      <c r="R1261" s="46">
        <v>340</v>
      </c>
      <c r="S1261" s="23"/>
      <c r="T1261" s="37"/>
      <c r="U1261" s="36"/>
      <c r="V1261" s="36"/>
      <c r="W1261" s="36"/>
    </row>
    <row r="1262" spans="7:23" ht="38.25" hidden="1" thickBot="1" x14ac:dyDescent="0.35">
      <c r="G1262" s="70">
        <v>10</v>
      </c>
      <c r="H1262" s="75" t="s">
        <v>2761</v>
      </c>
      <c r="I1262" s="80" t="s">
        <v>90</v>
      </c>
      <c r="J1262" s="614" t="s">
        <v>205</v>
      </c>
      <c r="K1262" s="614"/>
      <c r="L1262" s="136">
        <v>300</v>
      </c>
      <c r="M1262" s="73" t="s">
        <v>5948</v>
      </c>
      <c r="N1262" s="118" t="s">
        <v>2761</v>
      </c>
      <c r="O1262" s="119" t="s">
        <v>90</v>
      </c>
      <c r="P1262" s="633" t="s">
        <v>205</v>
      </c>
      <c r="Q1262" s="633"/>
      <c r="R1262" s="46">
        <v>300</v>
      </c>
      <c r="S1262" s="23"/>
      <c r="T1262" s="37"/>
      <c r="U1262" s="36"/>
      <c r="V1262" s="36"/>
      <c r="W1262" s="36"/>
    </row>
    <row r="1263" spans="7:23" ht="64.5" hidden="1" thickBot="1" x14ac:dyDescent="0.35">
      <c r="G1263" s="70">
        <v>11</v>
      </c>
      <c r="H1263" s="75" t="s">
        <v>2762</v>
      </c>
      <c r="I1263" s="80" t="s">
        <v>86</v>
      </c>
      <c r="J1263" s="614" t="s">
        <v>205</v>
      </c>
      <c r="K1263" s="614"/>
      <c r="L1263" s="136">
        <v>430</v>
      </c>
      <c r="M1263" s="73" t="s">
        <v>5949</v>
      </c>
      <c r="N1263" s="118" t="s">
        <v>2762</v>
      </c>
      <c r="O1263" s="119" t="s">
        <v>86</v>
      </c>
      <c r="P1263" s="633" t="s">
        <v>205</v>
      </c>
      <c r="Q1263" s="633"/>
      <c r="R1263" s="46">
        <v>430</v>
      </c>
      <c r="S1263" s="23"/>
      <c r="T1263" s="37"/>
      <c r="U1263" s="36"/>
      <c r="V1263" s="36"/>
      <c r="W1263" s="36"/>
    </row>
    <row r="1264" spans="7:23" ht="38.25" hidden="1" thickBot="1" x14ac:dyDescent="0.35">
      <c r="G1264" s="70">
        <v>12</v>
      </c>
      <c r="H1264" s="75" t="s">
        <v>2763</v>
      </c>
      <c r="I1264" s="80" t="s">
        <v>90</v>
      </c>
      <c r="J1264" s="614" t="s">
        <v>205</v>
      </c>
      <c r="K1264" s="614"/>
      <c r="L1264" s="136">
        <v>300</v>
      </c>
      <c r="M1264" s="73" t="s">
        <v>5950</v>
      </c>
      <c r="N1264" s="118" t="s">
        <v>2763</v>
      </c>
      <c r="O1264" s="119" t="s">
        <v>90</v>
      </c>
      <c r="P1264" s="633" t="s">
        <v>205</v>
      </c>
      <c r="Q1264" s="633"/>
      <c r="R1264" s="46">
        <v>300</v>
      </c>
      <c r="S1264" s="23"/>
      <c r="T1264" s="37"/>
      <c r="U1264" s="36"/>
      <c r="V1264" s="36"/>
      <c r="W1264" s="36"/>
    </row>
    <row r="1265" spans="7:23" ht="38.25" hidden="1" thickBot="1" x14ac:dyDescent="0.35">
      <c r="G1265" s="70">
        <v>13</v>
      </c>
      <c r="H1265" s="75" t="s">
        <v>2764</v>
      </c>
      <c r="I1265" s="80" t="s">
        <v>90</v>
      </c>
      <c r="J1265" s="614" t="s">
        <v>205</v>
      </c>
      <c r="K1265" s="614"/>
      <c r="L1265" s="136">
        <v>300</v>
      </c>
      <c r="M1265" s="73" t="s">
        <v>5951</v>
      </c>
      <c r="N1265" s="118" t="s">
        <v>2764</v>
      </c>
      <c r="O1265" s="119" t="s">
        <v>90</v>
      </c>
      <c r="P1265" s="633" t="s">
        <v>205</v>
      </c>
      <c r="Q1265" s="633"/>
      <c r="R1265" s="46">
        <v>300</v>
      </c>
      <c r="S1265" s="23"/>
      <c r="T1265" s="37"/>
      <c r="U1265" s="36"/>
      <c r="V1265" s="36"/>
      <c r="W1265" s="36"/>
    </row>
    <row r="1266" spans="7:23" ht="39" hidden="1" thickBot="1" x14ac:dyDescent="0.35">
      <c r="G1266" s="70">
        <v>14</v>
      </c>
      <c r="H1266" s="75" t="s">
        <v>2765</v>
      </c>
      <c r="I1266" s="80" t="s">
        <v>90</v>
      </c>
      <c r="J1266" s="614" t="s">
        <v>205</v>
      </c>
      <c r="K1266" s="614"/>
      <c r="L1266" s="136">
        <v>300</v>
      </c>
      <c r="M1266" s="73" t="s">
        <v>5952</v>
      </c>
      <c r="N1266" s="118" t="s">
        <v>2765</v>
      </c>
      <c r="O1266" s="119" t="s">
        <v>90</v>
      </c>
      <c r="P1266" s="633" t="s">
        <v>205</v>
      </c>
      <c r="Q1266" s="633"/>
      <c r="R1266" s="46">
        <v>300</v>
      </c>
      <c r="S1266" s="23"/>
      <c r="T1266" s="37"/>
      <c r="U1266" s="36"/>
      <c r="V1266" s="36"/>
      <c r="W1266" s="36"/>
    </row>
    <row r="1267" spans="7:23" ht="39" hidden="1" thickBot="1" x14ac:dyDescent="0.35">
      <c r="G1267" s="70">
        <v>15</v>
      </c>
      <c r="H1267" s="75" t="s">
        <v>2766</v>
      </c>
      <c r="I1267" s="72" t="s">
        <v>90</v>
      </c>
      <c r="J1267" s="74" t="s">
        <v>2767</v>
      </c>
      <c r="K1267" s="74" t="s">
        <v>2768</v>
      </c>
      <c r="L1267" s="137">
        <v>300</v>
      </c>
      <c r="M1267" s="73" t="s">
        <v>5953</v>
      </c>
      <c r="N1267" s="118" t="s">
        <v>2766</v>
      </c>
      <c r="O1267" s="119" t="s">
        <v>90</v>
      </c>
      <c r="P1267" s="118" t="s">
        <v>2767</v>
      </c>
      <c r="Q1267" s="118" t="s">
        <v>2768</v>
      </c>
      <c r="R1267" s="46">
        <v>300</v>
      </c>
      <c r="S1267" s="23"/>
      <c r="T1267" s="37"/>
      <c r="U1267" s="36"/>
      <c r="V1267" s="36"/>
      <c r="W1267" s="36"/>
    </row>
    <row r="1268" spans="7:23" ht="51.75" hidden="1" thickBot="1" x14ac:dyDescent="0.35">
      <c r="G1268" s="70">
        <v>16</v>
      </c>
      <c r="H1268" s="75" t="s">
        <v>2769</v>
      </c>
      <c r="I1268" s="72" t="s">
        <v>90</v>
      </c>
      <c r="J1268" s="72" t="s">
        <v>2770</v>
      </c>
      <c r="K1268" s="72" t="s">
        <v>2771</v>
      </c>
      <c r="L1268" s="80">
        <v>300</v>
      </c>
      <c r="M1268" s="73" t="s">
        <v>5954</v>
      </c>
      <c r="N1268" s="118" t="s">
        <v>2769</v>
      </c>
      <c r="O1268" s="119" t="s">
        <v>90</v>
      </c>
      <c r="P1268" s="118" t="s">
        <v>2770</v>
      </c>
      <c r="Q1268" s="118" t="s">
        <v>2771</v>
      </c>
      <c r="R1268" s="46">
        <v>300</v>
      </c>
      <c r="S1268" s="23"/>
      <c r="T1268" s="37"/>
      <c r="U1268" s="36"/>
      <c r="V1268" s="36"/>
      <c r="W1268" s="36"/>
    </row>
    <row r="1269" spans="7:23" ht="51.75" hidden="1" thickBot="1" x14ac:dyDescent="0.35">
      <c r="G1269" s="70">
        <v>17</v>
      </c>
      <c r="H1269" s="75" t="s">
        <v>2772</v>
      </c>
      <c r="I1269" s="72" t="s">
        <v>90</v>
      </c>
      <c r="J1269" s="72" t="s">
        <v>2773</v>
      </c>
      <c r="K1269" s="72" t="s">
        <v>5708</v>
      </c>
      <c r="L1269" s="80">
        <v>300</v>
      </c>
      <c r="M1269" s="73" t="s">
        <v>5955</v>
      </c>
      <c r="N1269" s="118" t="s">
        <v>2772</v>
      </c>
      <c r="O1269" s="119" t="s">
        <v>90</v>
      </c>
      <c r="P1269" s="118" t="s">
        <v>2773</v>
      </c>
      <c r="Q1269" s="118" t="s">
        <v>2774</v>
      </c>
      <c r="R1269" s="46">
        <v>300</v>
      </c>
      <c r="S1269" s="23"/>
      <c r="T1269" s="37"/>
      <c r="U1269" s="36"/>
      <c r="V1269" s="36"/>
      <c r="W1269" s="36"/>
    </row>
    <row r="1270" spans="7:23" ht="51.75" hidden="1" thickBot="1" x14ac:dyDescent="0.35">
      <c r="G1270" s="70">
        <v>18</v>
      </c>
      <c r="H1270" s="75" t="s">
        <v>2775</v>
      </c>
      <c r="I1270" s="72" t="s">
        <v>90</v>
      </c>
      <c r="J1270" s="72" t="s">
        <v>5709</v>
      </c>
      <c r="K1270" s="72" t="s">
        <v>2777</v>
      </c>
      <c r="L1270" s="80">
        <v>300</v>
      </c>
      <c r="M1270" s="73" t="s">
        <v>5956</v>
      </c>
      <c r="N1270" s="118" t="s">
        <v>2775</v>
      </c>
      <c r="O1270" s="119" t="s">
        <v>90</v>
      </c>
      <c r="P1270" s="118" t="s">
        <v>2776</v>
      </c>
      <c r="Q1270" s="118" t="s">
        <v>2777</v>
      </c>
      <c r="R1270" s="46">
        <v>300</v>
      </c>
      <c r="S1270" s="23"/>
      <c r="T1270" s="37"/>
      <c r="U1270" s="36"/>
      <c r="V1270" s="36"/>
      <c r="W1270" s="36"/>
    </row>
    <row r="1271" spans="7:23" ht="38.25" hidden="1" thickBot="1" x14ac:dyDescent="0.35">
      <c r="G1271" s="70">
        <v>19</v>
      </c>
      <c r="H1271" s="75" t="s">
        <v>2778</v>
      </c>
      <c r="I1271" s="72" t="s">
        <v>90</v>
      </c>
      <c r="J1271" s="72" t="s">
        <v>2779</v>
      </c>
      <c r="K1271" s="72" t="s">
        <v>2780</v>
      </c>
      <c r="L1271" s="80">
        <v>300</v>
      </c>
      <c r="M1271" s="73" t="s">
        <v>5957</v>
      </c>
      <c r="N1271" s="118" t="s">
        <v>2778</v>
      </c>
      <c r="O1271" s="119" t="s">
        <v>90</v>
      </c>
      <c r="P1271" s="118" t="s">
        <v>2779</v>
      </c>
      <c r="Q1271" s="118" t="s">
        <v>2780</v>
      </c>
      <c r="R1271" s="46">
        <v>300</v>
      </c>
      <c r="S1271" s="23"/>
      <c r="T1271" s="37"/>
      <c r="U1271" s="36"/>
      <c r="V1271" s="36"/>
      <c r="W1271" s="36"/>
    </row>
    <row r="1272" spans="7:23" ht="51.75" hidden="1" thickBot="1" x14ac:dyDescent="0.35">
      <c r="G1272" s="70">
        <v>20</v>
      </c>
      <c r="H1272" s="75" t="s">
        <v>2781</v>
      </c>
      <c r="I1272" s="72" t="s">
        <v>90</v>
      </c>
      <c r="J1272" s="72" t="s">
        <v>2782</v>
      </c>
      <c r="K1272" s="72" t="s">
        <v>2783</v>
      </c>
      <c r="L1272" s="80">
        <v>300</v>
      </c>
      <c r="M1272" s="73" t="s">
        <v>5958</v>
      </c>
      <c r="N1272" s="118" t="s">
        <v>2781</v>
      </c>
      <c r="O1272" s="119" t="s">
        <v>90</v>
      </c>
      <c r="P1272" s="118" t="s">
        <v>2782</v>
      </c>
      <c r="Q1272" s="118" t="s">
        <v>2783</v>
      </c>
      <c r="R1272" s="46">
        <v>300</v>
      </c>
      <c r="S1272" s="23"/>
      <c r="T1272" s="37"/>
      <c r="U1272" s="36"/>
      <c r="V1272" s="36"/>
      <c r="W1272" s="36"/>
    </row>
    <row r="1273" spans="7:23" ht="51.75" hidden="1" thickBot="1" x14ac:dyDescent="0.35">
      <c r="G1273" s="616">
        <v>1</v>
      </c>
      <c r="H1273" s="618" t="s">
        <v>240</v>
      </c>
      <c r="I1273" s="72" t="s">
        <v>86</v>
      </c>
      <c r="J1273" s="72" t="s">
        <v>5710</v>
      </c>
      <c r="K1273" s="72" t="s">
        <v>2786</v>
      </c>
      <c r="L1273" s="80">
        <v>450</v>
      </c>
      <c r="M1273" s="503" t="s">
        <v>5959</v>
      </c>
      <c r="N1273" s="574" t="s">
        <v>240</v>
      </c>
      <c r="O1273" s="119" t="s">
        <v>86</v>
      </c>
      <c r="P1273" s="118" t="s">
        <v>2785</v>
      </c>
      <c r="Q1273" s="118" t="s">
        <v>2786</v>
      </c>
      <c r="R1273" s="46">
        <v>450</v>
      </c>
      <c r="S1273" s="23" t="s">
        <v>2803</v>
      </c>
      <c r="T1273" s="37"/>
      <c r="U1273" s="36"/>
      <c r="V1273" s="36"/>
      <c r="W1273" s="36"/>
    </row>
    <row r="1274" spans="7:23" ht="39" hidden="1" thickBot="1" x14ac:dyDescent="0.35">
      <c r="G1274" s="617"/>
      <c r="H1274" s="619"/>
      <c r="I1274" s="74" t="s">
        <v>90</v>
      </c>
      <c r="J1274" s="74" t="s">
        <v>2786</v>
      </c>
      <c r="K1274" s="74" t="s">
        <v>2787</v>
      </c>
      <c r="L1274" s="137">
        <v>400</v>
      </c>
      <c r="M1274" s="503"/>
      <c r="N1274" s="574"/>
      <c r="O1274" s="119" t="s">
        <v>90</v>
      </c>
      <c r="P1274" s="118" t="s">
        <v>2786</v>
      </c>
      <c r="Q1274" s="118" t="s">
        <v>2787</v>
      </c>
      <c r="R1274" s="46">
        <v>400</v>
      </c>
      <c r="S1274" s="23"/>
      <c r="T1274" s="37"/>
      <c r="U1274" s="36"/>
      <c r="V1274" s="36"/>
      <c r="W1274" s="36"/>
    </row>
    <row r="1275" spans="7:23" ht="39" hidden="1" thickBot="1" x14ac:dyDescent="0.35">
      <c r="G1275" s="616">
        <v>2</v>
      </c>
      <c r="H1275" s="618" t="s">
        <v>2788</v>
      </c>
      <c r="I1275" s="72" t="s">
        <v>86</v>
      </c>
      <c r="J1275" s="72" t="s">
        <v>2789</v>
      </c>
      <c r="K1275" s="72" t="s">
        <v>5711</v>
      </c>
      <c r="L1275" s="80">
        <v>450</v>
      </c>
      <c r="M1275" s="503" t="s">
        <v>5960</v>
      </c>
      <c r="N1275" s="574" t="s">
        <v>2788</v>
      </c>
      <c r="O1275" s="119" t="s">
        <v>86</v>
      </c>
      <c r="P1275" s="118" t="s">
        <v>2789</v>
      </c>
      <c r="Q1275" s="118" t="s">
        <v>2790</v>
      </c>
      <c r="R1275" s="46">
        <v>450</v>
      </c>
      <c r="S1275" s="23"/>
      <c r="T1275" s="37"/>
      <c r="U1275" s="36"/>
      <c r="V1275" s="36"/>
      <c r="W1275" s="36"/>
    </row>
    <row r="1276" spans="7:23" ht="39" hidden="1" thickBot="1" x14ac:dyDescent="0.35">
      <c r="G1276" s="617"/>
      <c r="H1276" s="619"/>
      <c r="I1276" s="74" t="s">
        <v>88</v>
      </c>
      <c r="J1276" s="74" t="s">
        <v>5711</v>
      </c>
      <c r="K1276" s="74" t="s">
        <v>2791</v>
      </c>
      <c r="L1276" s="137">
        <v>550</v>
      </c>
      <c r="M1276" s="503"/>
      <c r="N1276" s="574"/>
      <c r="O1276" s="119" t="s">
        <v>88</v>
      </c>
      <c r="P1276" s="118" t="s">
        <v>2790</v>
      </c>
      <c r="Q1276" s="118" t="s">
        <v>2791</v>
      </c>
      <c r="R1276" s="46">
        <v>550</v>
      </c>
      <c r="S1276" s="23"/>
      <c r="T1276" s="37"/>
      <c r="U1276" s="36"/>
      <c r="V1276" s="36"/>
      <c r="W1276" s="36"/>
    </row>
    <row r="1277" spans="7:23" ht="51.75" hidden="1" thickBot="1" x14ac:dyDescent="0.35">
      <c r="G1277" s="70">
        <v>3</v>
      </c>
      <c r="H1277" s="75" t="s">
        <v>2792</v>
      </c>
      <c r="I1277" s="72" t="s">
        <v>90</v>
      </c>
      <c r="J1277" s="72" t="s">
        <v>2793</v>
      </c>
      <c r="K1277" s="72" t="s">
        <v>5712</v>
      </c>
      <c r="L1277" s="80">
        <v>300</v>
      </c>
      <c r="M1277" s="73" t="s">
        <v>5961</v>
      </c>
      <c r="N1277" s="118" t="s">
        <v>2792</v>
      </c>
      <c r="O1277" s="119" t="s">
        <v>90</v>
      </c>
      <c r="P1277" s="118" t="s">
        <v>2793</v>
      </c>
      <c r="Q1277" s="118" t="s">
        <v>2794</v>
      </c>
      <c r="R1277" s="46">
        <v>300</v>
      </c>
      <c r="S1277" s="23"/>
      <c r="T1277" s="37"/>
      <c r="U1277" s="36"/>
      <c r="V1277" s="36"/>
      <c r="W1277" s="36"/>
    </row>
    <row r="1278" spans="7:23" ht="51.75" hidden="1" thickBot="1" x14ac:dyDescent="0.35">
      <c r="G1278" s="616">
        <v>4</v>
      </c>
      <c r="H1278" s="618" t="s">
        <v>2795</v>
      </c>
      <c r="I1278" s="72" t="s">
        <v>194</v>
      </c>
      <c r="J1278" s="72" t="s">
        <v>5710</v>
      </c>
      <c r="K1278" s="72" t="s">
        <v>2796</v>
      </c>
      <c r="L1278" s="80">
        <v>750</v>
      </c>
      <c r="M1278" s="503" t="s">
        <v>5962</v>
      </c>
      <c r="N1278" s="574" t="s">
        <v>2795</v>
      </c>
      <c r="O1278" s="119" t="s">
        <v>194</v>
      </c>
      <c r="P1278" s="118" t="s">
        <v>2785</v>
      </c>
      <c r="Q1278" s="118" t="s">
        <v>2796</v>
      </c>
      <c r="R1278" s="46">
        <v>750</v>
      </c>
      <c r="S1278" s="23"/>
      <c r="T1278" s="37"/>
      <c r="U1278" s="36"/>
      <c r="V1278" s="36"/>
      <c r="W1278" s="36"/>
    </row>
    <row r="1279" spans="7:23" ht="38.25" hidden="1" thickBot="1" x14ac:dyDescent="0.35">
      <c r="G1279" s="617"/>
      <c r="H1279" s="619"/>
      <c r="I1279" s="74" t="s">
        <v>129</v>
      </c>
      <c r="J1279" s="74" t="s">
        <v>2796</v>
      </c>
      <c r="K1279" s="74" t="s">
        <v>754</v>
      </c>
      <c r="L1279" s="137">
        <v>600</v>
      </c>
      <c r="M1279" s="503"/>
      <c r="N1279" s="574"/>
      <c r="O1279" s="119" t="s">
        <v>129</v>
      </c>
      <c r="P1279" s="118" t="s">
        <v>2796</v>
      </c>
      <c r="Q1279" s="118" t="s">
        <v>754</v>
      </c>
      <c r="R1279" s="46">
        <v>600</v>
      </c>
      <c r="S1279" s="23"/>
      <c r="T1279" s="37"/>
      <c r="U1279" s="36"/>
      <c r="V1279" s="36"/>
      <c r="W1279" s="36"/>
    </row>
    <row r="1280" spans="7:23" ht="51.75" hidden="1" thickBot="1" x14ac:dyDescent="0.35">
      <c r="G1280" s="616">
        <v>5</v>
      </c>
      <c r="H1280" s="618" t="s">
        <v>243</v>
      </c>
      <c r="I1280" s="72" t="s">
        <v>88</v>
      </c>
      <c r="J1280" s="72" t="s">
        <v>5710</v>
      </c>
      <c r="K1280" s="72" t="s">
        <v>2797</v>
      </c>
      <c r="L1280" s="80">
        <v>500</v>
      </c>
      <c r="M1280" s="503" t="s">
        <v>5963</v>
      </c>
      <c r="N1280" s="574" t="s">
        <v>243</v>
      </c>
      <c r="O1280" s="119" t="s">
        <v>88</v>
      </c>
      <c r="P1280" s="118" t="s">
        <v>2785</v>
      </c>
      <c r="Q1280" s="118" t="s">
        <v>2797</v>
      </c>
      <c r="R1280" s="46">
        <v>500</v>
      </c>
      <c r="S1280" s="23"/>
      <c r="T1280" s="37"/>
      <c r="U1280" s="36"/>
      <c r="V1280" s="36"/>
      <c r="W1280" s="36"/>
    </row>
    <row r="1281" spans="7:23" ht="39" hidden="1" thickBot="1" x14ac:dyDescent="0.35">
      <c r="G1281" s="617"/>
      <c r="H1281" s="619"/>
      <c r="I1281" s="74" t="s">
        <v>88</v>
      </c>
      <c r="J1281" s="74" t="s">
        <v>2797</v>
      </c>
      <c r="K1281" s="74" t="s">
        <v>2798</v>
      </c>
      <c r="L1281" s="137">
        <v>400</v>
      </c>
      <c r="M1281" s="503"/>
      <c r="N1281" s="574"/>
      <c r="O1281" s="119" t="s">
        <v>88</v>
      </c>
      <c r="P1281" s="118" t="s">
        <v>2797</v>
      </c>
      <c r="Q1281" s="118" t="s">
        <v>2798</v>
      </c>
      <c r="R1281" s="46">
        <v>400</v>
      </c>
      <c r="S1281" s="23"/>
      <c r="T1281" s="37"/>
      <c r="U1281" s="36"/>
      <c r="V1281" s="36"/>
      <c r="W1281" s="36"/>
    </row>
    <row r="1282" spans="7:23" ht="64.5" hidden="1" thickBot="1" x14ac:dyDescent="0.35">
      <c r="G1282" s="70">
        <v>6</v>
      </c>
      <c r="H1282" s="75" t="s">
        <v>5713</v>
      </c>
      <c r="I1282" s="72" t="s">
        <v>86</v>
      </c>
      <c r="J1282" s="72" t="s">
        <v>2791</v>
      </c>
      <c r="K1282" s="72" t="s">
        <v>123</v>
      </c>
      <c r="L1282" s="80">
        <v>400</v>
      </c>
      <c r="M1282" s="73" t="s">
        <v>5964</v>
      </c>
      <c r="N1282" s="118" t="s">
        <v>2799</v>
      </c>
      <c r="O1282" s="119" t="s">
        <v>86</v>
      </c>
      <c r="P1282" s="118" t="s">
        <v>2791</v>
      </c>
      <c r="Q1282" s="118" t="s">
        <v>123</v>
      </c>
      <c r="R1282" s="46">
        <v>400</v>
      </c>
      <c r="S1282" s="23"/>
      <c r="T1282" s="37"/>
      <c r="U1282" s="36"/>
      <c r="V1282" s="36"/>
      <c r="W1282" s="36"/>
    </row>
    <row r="1283" spans="7:23" ht="39" hidden="1" thickBot="1" x14ac:dyDescent="0.35">
      <c r="G1283" s="70">
        <v>7</v>
      </c>
      <c r="H1283" s="75" t="s">
        <v>2800</v>
      </c>
      <c r="I1283" s="72" t="s">
        <v>86</v>
      </c>
      <c r="J1283" s="72" t="s">
        <v>2801</v>
      </c>
      <c r="K1283" s="72" t="s">
        <v>2802</v>
      </c>
      <c r="L1283" s="80">
        <v>400</v>
      </c>
      <c r="M1283" s="73" t="s">
        <v>5965</v>
      </c>
      <c r="N1283" s="118" t="s">
        <v>2800</v>
      </c>
      <c r="O1283" s="119" t="s">
        <v>86</v>
      </c>
      <c r="P1283" s="118" t="s">
        <v>2801</v>
      </c>
      <c r="Q1283" s="118" t="s">
        <v>2802</v>
      </c>
      <c r="R1283" s="46">
        <v>400</v>
      </c>
      <c r="S1283" s="23"/>
      <c r="T1283" s="37"/>
      <c r="U1283" s="36"/>
      <c r="V1283" s="36"/>
      <c r="W1283" s="36"/>
    </row>
    <row r="1284" spans="7:23" ht="37.5" hidden="1" x14ac:dyDescent="0.2">
      <c r="M1284" s="503" t="s">
        <v>5966</v>
      </c>
      <c r="N1284" s="628" t="s">
        <v>2804</v>
      </c>
      <c r="O1284" s="30"/>
      <c r="P1284" s="21" t="s">
        <v>2805</v>
      </c>
      <c r="Q1284" s="21" t="s">
        <v>2806</v>
      </c>
      <c r="R1284" s="90"/>
      <c r="S1284" s="51" t="s">
        <v>440</v>
      </c>
      <c r="T1284" s="36"/>
      <c r="U1284" s="36"/>
      <c r="V1284" s="36"/>
      <c r="W1284" s="36"/>
    </row>
    <row r="1285" spans="7:23" ht="37.5" hidden="1" x14ac:dyDescent="0.2">
      <c r="M1285" s="503"/>
      <c r="N1285" s="628"/>
      <c r="O1285" s="30"/>
      <c r="P1285" s="21" t="s">
        <v>2807</v>
      </c>
      <c r="Q1285" s="21" t="s">
        <v>1108</v>
      </c>
      <c r="R1285" s="90"/>
      <c r="S1285" s="51" t="s">
        <v>440</v>
      </c>
      <c r="T1285" s="36"/>
      <c r="U1285" s="36"/>
      <c r="V1285" s="36"/>
      <c r="W1285" s="36"/>
    </row>
    <row r="1286" spans="7:23" ht="19.5" hidden="1" thickBot="1" x14ac:dyDescent="0.25">
      <c r="M1286" s="39">
        <v>53</v>
      </c>
      <c r="N1286" s="30" t="s">
        <v>62</v>
      </c>
      <c r="O1286" s="30"/>
      <c r="P1286" s="21"/>
      <c r="Q1286" s="21"/>
      <c r="R1286" s="90"/>
      <c r="S1286" s="51"/>
      <c r="T1286" s="36"/>
      <c r="U1286" s="36"/>
      <c r="V1286" s="36"/>
      <c r="W1286" s="36"/>
    </row>
    <row r="1287" spans="7:23" ht="51.75" hidden="1" thickBot="1" x14ac:dyDescent="0.35">
      <c r="G1287" s="616">
        <v>1</v>
      </c>
      <c r="H1287" s="618" t="s">
        <v>5714</v>
      </c>
      <c r="I1287" s="72" t="s">
        <v>90</v>
      </c>
      <c r="J1287" s="72" t="s">
        <v>5710</v>
      </c>
      <c r="K1287" s="72" t="s">
        <v>445</v>
      </c>
      <c r="L1287" s="80">
        <v>400</v>
      </c>
      <c r="M1287" s="503" t="s">
        <v>4973</v>
      </c>
      <c r="N1287" s="574" t="s">
        <v>443</v>
      </c>
      <c r="O1287" s="119" t="s">
        <v>90</v>
      </c>
      <c r="P1287" s="118" t="s">
        <v>489</v>
      </c>
      <c r="Q1287" s="118" t="s">
        <v>445</v>
      </c>
      <c r="R1287" s="46">
        <v>400</v>
      </c>
      <c r="S1287" s="23"/>
      <c r="T1287" s="37"/>
      <c r="U1287" s="36"/>
      <c r="V1287" s="36"/>
      <c r="W1287" s="36"/>
    </row>
    <row r="1288" spans="7:23" ht="38.25" hidden="1" thickBot="1" x14ac:dyDescent="0.35">
      <c r="G1288" s="621"/>
      <c r="H1288" s="622"/>
      <c r="I1288" s="74" t="s">
        <v>88</v>
      </c>
      <c r="J1288" s="74" t="s">
        <v>445</v>
      </c>
      <c r="K1288" s="74" t="s">
        <v>446</v>
      </c>
      <c r="L1288" s="137">
        <v>600</v>
      </c>
      <c r="M1288" s="503"/>
      <c r="N1288" s="574"/>
      <c r="O1288" s="119" t="s">
        <v>88</v>
      </c>
      <c r="P1288" s="118" t="s">
        <v>445</v>
      </c>
      <c r="Q1288" s="118" t="s">
        <v>446</v>
      </c>
      <c r="R1288" s="46">
        <v>600</v>
      </c>
      <c r="S1288" s="23"/>
      <c r="T1288" s="37"/>
      <c r="U1288" s="36"/>
      <c r="V1288" s="36"/>
      <c r="W1288" s="36"/>
    </row>
    <row r="1289" spans="7:23" ht="38.25" hidden="1" thickBot="1" x14ac:dyDescent="0.35">
      <c r="G1289" s="621"/>
      <c r="H1289" s="622"/>
      <c r="I1289" s="74" t="s">
        <v>105</v>
      </c>
      <c r="J1289" s="74" t="s">
        <v>446</v>
      </c>
      <c r="K1289" s="74" t="s">
        <v>447</v>
      </c>
      <c r="L1289" s="137">
        <v>750</v>
      </c>
      <c r="M1289" s="503"/>
      <c r="N1289" s="574"/>
      <c r="O1289" s="119" t="s">
        <v>105</v>
      </c>
      <c r="P1289" s="118" t="s">
        <v>446</v>
      </c>
      <c r="Q1289" s="118" t="s">
        <v>447</v>
      </c>
      <c r="R1289" s="46">
        <v>750</v>
      </c>
      <c r="S1289" s="23"/>
      <c r="T1289" s="37"/>
      <c r="U1289" s="36"/>
      <c r="V1289" s="36"/>
      <c r="W1289" s="36"/>
    </row>
    <row r="1290" spans="7:23" ht="39" hidden="1" thickBot="1" x14ac:dyDescent="0.35">
      <c r="G1290" s="621"/>
      <c r="H1290" s="622"/>
      <c r="I1290" s="74" t="s">
        <v>194</v>
      </c>
      <c r="J1290" s="74" t="s">
        <v>447</v>
      </c>
      <c r="K1290" s="74" t="s">
        <v>5715</v>
      </c>
      <c r="L1290" s="138">
        <v>2200</v>
      </c>
      <c r="M1290" s="503"/>
      <c r="N1290" s="574"/>
      <c r="O1290" s="119" t="s">
        <v>194</v>
      </c>
      <c r="P1290" s="118" t="s">
        <v>492</v>
      </c>
      <c r="Q1290" s="118" t="s">
        <v>448</v>
      </c>
      <c r="R1290" s="46">
        <v>2200</v>
      </c>
      <c r="S1290" s="23"/>
      <c r="T1290" s="37"/>
      <c r="U1290" s="36"/>
      <c r="V1290" s="36"/>
      <c r="W1290" s="36"/>
    </row>
    <row r="1291" spans="7:23" ht="39" hidden="1" thickBot="1" x14ac:dyDescent="0.35">
      <c r="G1291" s="621"/>
      <c r="H1291" s="622"/>
      <c r="I1291" s="74" t="s">
        <v>129</v>
      </c>
      <c r="J1291" s="74" t="s">
        <v>449</v>
      </c>
      <c r="K1291" s="74" t="s">
        <v>5716</v>
      </c>
      <c r="L1291" s="137">
        <v>850</v>
      </c>
      <c r="M1291" s="503"/>
      <c r="N1291" s="574"/>
      <c r="O1291" s="119" t="s">
        <v>129</v>
      </c>
      <c r="P1291" s="118" t="s">
        <v>449</v>
      </c>
      <c r="Q1291" s="118" t="s">
        <v>450</v>
      </c>
      <c r="R1291" s="46">
        <v>850</v>
      </c>
      <c r="S1291" s="23"/>
      <c r="T1291" s="37"/>
      <c r="U1291" s="36"/>
      <c r="V1291" s="36"/>
      <c r="W1291" s="36"/>
    </row>
    <row r="1292" spans="7:23" ht="39" hidden="1" thickBot="1" x14ac:dyDescent="0.35">
      <c r="G1292" s="621"/>
      <c r="H1292" s="622"/>
      <c r="I1292" s="74" t="s">
        <v>105</v>
      </c>
      <c r="J1292" s="74" t="s">
        <v>5717</v>
      </c>
      <c r="K1292" s="74" t="s">
        <v>452</v>
      </c>
      <c r="L1292" s="137">
        <v>780</v>
      </c>
      <c r="M1292" s="503"/>
      <c r="N1292" s="574"/>
      <c r="O1292" s="119" t="s">
        <v>105</v>
      </c>
      <c r="P1292" s="118" t="s">
        <v>451</v>
      </c>
      <c r="Q1292" s="118" t="s">
        <v>452</v>
      </c>
      <c r="R1292" s="46">
        <v>780</v>
      </c>
      <c r="S1292" s="23"/>
      <c r="T1292" s="37"/>
      <c r="U1292" s="36"/>
      <c r="V1292" s="36"/>
      <c r="W1292" s="36"/>
    </row>
    <row r="1293" spans="7:23" ht="38.25" hidden="1" thickBot="1" x14ac:dyDescent="0.35">
      <c r="G1293" s="617"/>
      <c r="H1293" s="619"/>
      <c r="I1293" s="74" t="s">
        <v>86</v>
      </c>
      <c r="J1293" s="74" t="s">
        <v>452</v>
      </c>
      <c r="K1293" s="74" t="s">
        <v>453</v>
      </c>
      <c r="L1293" s="137">
        <v>550</v>
      </c>
      <c r="M1293" s="503"/>
      <c r="N1293" s="574"/>
      <c r="O1293" s="119" t="s">
        <v>86</v>
      </c>
      <c r="P1293" s="118" t="s">
        <v>452</v>
      </c>
      <c r="Q1293" s="118" t="s">
        <v>453</v>
      </c>
      <c r="R1293" s="46">
        <v>550</v>
      </c>
      <c r="S1293" s="23"/>
      <c r="T1293" s="37"/>
      <c r="U1293" s="36"/>
      <c r="V1293" s="36"/>
      <c r="W1293" s="36"/>
    </row>
    <row r="1294" spans="7:23" ht="37.5" hidden="1" x14ac:dyDescent="0.3">
      <c r="M1294" s="503"/>
      <c r="N1294" s="574"/>
      <c r="O1294" s="119" t="s">
        <v>90</v>
      </c>
      <c r="P1294" s="118" t="s">
        <v>453</v>
      </c>
      <c r="Q1294" s="118" t="s">
        <v>476</v>
      </c>
      <c r="R1294" s="46">
        <v>400</v>
      </c>
      <c r="S1294" s="23"/>
      <c r="T1294" s="37"/>
      <c r="U1294" s="36"/>
      <c r="V1294" s="36"/>
      <c r="W1294" s="36"/>
    </row>
    <row r="1295" spans="7:23" ht="37.5" hidden="1" x14ac:dyDescent="0.3">
      <c r="M1295" s="503"/>
      <c r="N1295" s="574"/>
      <c r="O1295" s="119" t="s">
        <v>88</v>
      </c>
      <c r="P1295" s="118" t="s">
        <v>476</v>
      </c>
      <c r="Q1295" s="118" t="s">
        <v>477</v>
      </c>
      <c r="R1295" s="46">
        <v>750</v>
      </c>
      <c r="S1295" s="23"/>
      <c r="T1295" s="37"/>
      <c r="U1295" s="36"/>
      <c r="V1295" s="36"/>
      <c r="W1295" s="36"/>
    </row>
    <row r="1296" spans="7:23" ht="37.5" hidden="1" x14ac:dyDescent="0.3">
      <c r="M1296" s="503"/>
      <c r="N1296" s="574"/>
      <c r="O1296" s="119" t="s">
        <v>90</v>
      </c>
      <c r="P1296" s="118" t="s">
        <v>477</v>
      </c>
      <c r="Q1296" s="118" t="s">
        <v>478</v>
      </c>
      <c r="R1296" s="46">
        <v>450</v>
      </c>
      <c r="S1296" s="23"/>
      <c r="T1296" s="37"/>
      <c r="U1296" s="36"/>
      <c r="V1296" s="36"/>
      <c r="W1296" s="36"/>
    </row>
    <row r="1297" spans="7:23" ht="38.25" hidden="1" thickBot="1" x14ac:dyDescent="0.35">
      <c r="M1297" s="503"/>
      <c r="N1297" s="574"/>
      <c r="O1297" s="119" t="s">
        <v>86</v>
      </c>
      <c r="P1297" s="118" t="s">
        <v>478</v>
      </c>
      <c r="Q1297" s="118" t="s">
        <v>479</v>
      </c>
      <c r="R1297" s="46">
        <v>500</v>
      </c>
      <c r="S1297" s="23"/>
      <c r="T1297" s="37"/>
      <c r="U1297" s="36"/>
      <c r="V1297" s="36"/>
      <c r="W1297" s="36"/>
    </row>
    <row r="1298" spans="7:23" ht="38.25" hidden="1" thickBot="1" x14ac:dyDescent="0.35">
      <c r="G1298" s="616">
        <v>2</v>
      </c>
      <c r="H1298" s="618" t="s">
        <v>5718</v>
      </c>
      <c r="I1298" s="72" t="s">
        <v>194</v>
      </c>
      <c r="J1298" s="72" t="s">
        <v>5719</v>
      </c>
      <c r="K1298" s="72" t="s">
        <v>454</v>
      </c>
      <c r="L1298" s="80">
        <v>600</v>
      </c>
      <c r="M1298" s="503" t="s">
        <v>4974</v>
      </c>
      <c r="N1298" s="636" t="s">
        <v>491</v>
      </c>
      <c r="O1298" s="120" t="s">
        <v>194</v>
      </c>
      <c r="P1298" s="118" t="s">
        <v>492</v>
      </c>
      <c r="Q1298" s="118" t="s">
        <v>454</v>
      </c>
      <c r="R1298" s="46">
        <v>600</v>
      </c>
      <c r="S1298" s="23"/>
      <c r="T1298" s="37"/>
      <c r="U1298" s="36"/>
      <c r="V1298" s="36"/>
      <c r="W1298" s="36"/>
    </row>
    <row r="1299" spans="7:23" ht="39" hidden="1" thickBot="1" x14ac:dyDescent="0.35">
      <c r="G1299" s="617"/>
      <c r="H1299" s="619"/>
      <c r="I1299" s="74" t="s">
        <v>129</v>
      </c>
      <c r="J1299" s="74" t="s">
        <v>454</v>
      </c>
      <c r="K1299" s="74" t="s">
        <v>455</v>
      </c>
      <c r="L1299" s="137">
        <v>450</v>
      </c>
      <c r="M1299" s="503"/>
      <c r="N1299" s="636"/>
      <c r="O1299" s="120" t="s">
        <v>129</v>
      </c>
      <c r="P1299" s="118" t="s">
        <v>454</v>
      </c>
      <c r="Q1299" s="118" t="s">
        <v>455</v>
      </c>
      <c r="R1299" s="46">
        <v>450</v>
      </c>
      <c r="S1299" s="23"/>
      <c r="T1299" s="37"/>
      <c r="U1299" s="36"/>
      <c r="V1299" s="36"/>
      <c r="W1299" s="36"/>
    </row>
    <row r="1300" spans="7:23" ht="39" hidden="1" thickBot="1" x14ac:dyDescent="0.35">
      <c r="G1300" s="616">
        <v>3</v>
      </c>
      <c r="H1300" s="618" t="s">
        <v>456</v>
      </c>
      <c r="I1300" s="72" t="s">
        <v>129</v>
      </c>
      <c r="J1300" s="72" t="s">
        <v>5720</v>
      </c>
      <c r="K1300" s="72" t="s">
        <v>457</v>
      </c>
      <c r="L1300" s="80">
        <v>900</v>
      </c>
      <c r="M1300" s="503" t="s">
        <v>4975</v>
      </c>
      <c r="N1300" s="574" t="s">
        <v>456</v>
      </c>
      <c r="O1300" s="120" t="s">
        <v>129</v>
      </c>
      <c r="P1300" s="118" t="s">
        <v>493</v>
      </c>
      <c r="Q1300" s="118" t="s">
        <v>457</v>
      </c>
      <c r="R1300" s="46">
        <v>900</v>
      </c>
      <c r="S1300" s="23"/>
      <c r="T1300" s="37"/>
      <c r="U1300" s="36"/>
      <c r="V1300" s="36"/>
      <c r="W1300" s="36"/>
    </row>
    <row r="1301" spans="7:23" ht="38.25" hidden="1" thickBot="1" x14ac:dyDescent="0.35">
      <c r="G1301" s="621"/>
      <c r="H1301" s="622"/>
      <c r="I1301" s="74" t="s">
        <v>194</v>
      </c>
      <c r="J1301" s="74" t="s">
        <v>457</v>
      </c>
      <c r="K1301" s="74" t="s">
        <v>458</v>
      </c>
      <c r="L1301" s="138">
        <v>1100</v>
      </c>
      <c r="M1301" s="503"/>
      <c r="N1301" s="574"/>
      <c r="O1301" s="120" t="s">
        <v>194</v>
      </c>
      <c r="P1301" s="118" t="s">
        <v>457</v>
      </c>
      <c r="Q1301" s="118" t="s">
        <v>458</v>
      </c>
      <c r="R1301" s="46">
        <v>1100</v>
      </c>
      <c r="S1301" s="23"/>
      <c r="T1301" s="37"/>
      <c r="U1301" s="36"/>
      <c r="V1301" s="36"/>
      <c r="W1301" s="36"/>
    </row>
    <row r="1302" spans="7:23" ht="38.25" hidden="1" thickBot="1" x14ac:dyDescent="0.35">
      <c r="G1302" s="617"/>
      <c r="H1302" s="619"/>
      <c r="I1302" s="74" t="s">
        <v>105</v>
      </c>
      <c r="J1302" s="74" t="s">
        <v>458</v>
      </c>
      <c r="K1302" s="74" t="s">
        <v>459</v>
      </c>
      <c r="L1302" s="137">
        <v>900</v>
      </c>
      <c r="M1302" s="503"/>
      <c r="N1302" s="574"/>
      <c r="O1302" s="120" t="s">
        <v>105</v>
      </c>
      <c r="P1302" s="118" t="s">
        <v>458</v>
      </c>
      <c r="Q1302" s="118" t="s">
        <v>459</v>
      </c>
      <c r="R1302" s="46">
        <v>900</v>
      </c>
      <c r="S1302" s="23"/>
      <c r="T1302" s="37"/>
      <c r="U1302" s="36"/>
      <c r="V1302" s="36"/>
      <c r="W1302" s="36"/>
    </row>
    <row r="1303" spans="7:23" ht="37.5" hidden="1" x14ac:dyDescent="0.3">
      <c r="M1303" s="503"/>
      <c r="N1303" s="574"/>
      <c r="O1303" s="119" t="s">
        <v>129</v>
      </c>
      <c r="P1303" s="118" t="s">
        <v>453</v>
      </c>
      <c r="Q1303" s="118" t="s">
        <v>476</v>
      </c>
      <c r="R1303" s="46">
        <v>600</v>
      </c>
      <c r="S1303" s="23"/>
      <c r="T1303" s="37"/>
      <c r="U1303" s="36"/>
      <c r="V1303" s="36"/>
      <c r="W1303" s="36"/>
    </row>
    <row r="1304" spans="7:23" ht="37.5" hidden="1" x14ac:dyDescent="0.3">
      <c r="M1304" s="503"/>
      <c r="N1304" s="574"/>
      <c r="O1304" s="119" t="s">
        <v>194</v>
      </c>
      <c r="P1304" s="118" t="s">
        <v>476</v>
      </c>
      <c r="Q1304" s="118" t="s">
        <v>477</v>
      </c>
      <c r="R1304" s="46">
        <v>750</v>
      </c>
      <c r="S1304" s="23"/>
      <c r="T1304" s="37"/>
      <c r="U1304" s="36"/>
      <c r="V1304" s="36"/>
      <c r="W1304" s="36"/>
    </row>
    <row r="1305" spans="7:23" ht="37.5" hidden="1" x14ac:dyDescent="0.3">
      <c r="M1305" s="503"/>
      <c r="N1305" s="574"/>
      <c r="O1305" s="119" t="s">
        <v>88</v>
      </c>
      <c r="P1305" s="118" t="s">
        <v>477</v>
      </c>
      <c r="Q1305" s="118" t="s">
        <v>478</v>
      </c>
      <c r="R1305" s="46">
        <v>700</v>
      </c>
      <c r="S1305" s="23"/>
      <c r="T1305" s="37"/>
      <c r="U1305" s="36"/>
      <c r="V1305" s="36"/>
      <c r="W1305" s="36"/>
    </row>
    <row r="1306" spans="7:23" ht="37.5" hidden="1" x14ac:dyDescent="0.3">
      <c r="M1306" s="503"/>
      <c r="N1306" s="574"/>
      <c r="O1306" s="119" t="s">
        <v>194</v>
      </c>
      <c r="P1306" s="118" t="s">
        <v>478</v>
      </c>
      <c r="Q1306" s="118" t="s">
        <v>480</v>
      </c>
      <c r="R1306" s="46">
        <v>750</v>
      </c>
      <c r="S1306" s="23"/>
      <c r="T1306" s="37"/>
      <c r="U1306" s="36"/>
      <c r="V1306" s="36"/>
      <c r="W1306" s="36"/>
    </row>
    <row r="1307" spans="7:23" ht="37.5" hidden="1" x14ac:dyDescent="0.3">
      <c r="M1307" s="503"/>
      <c r="N1307" s="574"/>
      <c r="O1307" s="119" t="s">
        <v>194</v>
      </c>
      <c r="P1307" s="118" t="s">
        <v>480</v>
      </c>
      <c r="Q1307" s="118" t="s">
        <v>481</v>
      </c>
      <c r="R1307" s="46">
        <v>750</v>
      </c>
      <c r="S1307" s="23"/>
      <c r="T1307" s="37"/>
      <c r="U1307" s="36"/>
      <c r="V1307" s="36"/>
      <c r="W1307" s="36"/>
    </row>
    <row r="1308" spans="7:23" ht="38.25" hidden="1" thickBot="1" x14ac:dyDescent="0.35">
      <c r="M1308" s="503"/>
      <c r="N1308" s="574"/>
      <c r="O1308" s="119" t="s">
        <v>194</v>
      </c>
      <c r="P1308" s="118" t="s">
        <v>481</v>
      </c>
      <c r="Q1308" s="118" t="s">
        <v>479</v>
      </c>
      <c r="R1308" s="46">
        <v>750</v>
      </c>
      <c r="S1308" s="23"/>
      <c r="T1308" s="37"/>
      <c r="U1308" s="36"/>
      <c r="V1308" s="36"/>
      <c r="W1308" s="36"/>
    </row>
    <row r="1309" spans="7:23" ht="51.75" hidden="1" thickBot="1" x14ac:dyDescent="0.35">
      <c r="G1309" s="616">
        <v>4</v>
      </c>
      <c r="H1309" s="618" t="s">
        <v>460</v>
      </c>
      <c r="I1309" s="72" t="s">
        <v>86</v>
      </c>
      <c r="J1309" s="72" t="s">
        <v>5710</v>
      </c>
      <c r="K1309" s="72" t="s">
        <v>446</v>
      </c>
      <c r="L1309" s="80">
        <v>500</v>
      </c>
      <c r="M1309" s="503" t="s">
        <v>4976</v>
      </c>
      <c r="N1309" s="574" t="s">
        <v>460</v>
      </c>
      <c r="O1309" s="119" t="s">
        <v>86</v>
      </c>
      <c r="P1309" s="118" t="s">
        <v>489</v>
      </c>
      <c r="Q1309" s="118" t="s">
        <v>446</v>
      </c>
      <c r="R1309" s="46">
        <v>500</v>
      </c>
      <c r="S1309" s="23"/>
      <c r="T1309" s="37"/>
      <c r="U1309" s="36"/>
      <c r="V1309" s="36"/>
      <c r="W1309" s="36"/>
    </row>
    <row r="1310" spans="7:23" ht="90" hidden="1" thickBot="1" x14ac:dyDescent="0.35">
      <c r="G1310" s="617"/>
      <c r="H1310" s="619"/>
      <c r="I1310" s="74" t="s">
        <v>88</v>
      </c>
      <c r="J1310" s="74" t="s">
        <v>446</v>
      </c>
      <c r="K1310" s="74" t="s">
        <v>5721</v>
      </c>
      <c r="L1310" s="137">
        <v>600</v>
      </c>
      <c r="M1310" s="503"/>
      <c r="N1310" s="574"/>
      <c r="O1310" s="119" t="s">
        <v>88</v>
      </c>
      <c r="P1310" s="118" t="s">
        <v>446</v>
      </c>
      <c r="Q1310" s="118" t="s">
        <v>494</v>
      </c>
      <c r="R1310" s="46">
        <v>600</v>
      </c>
      <c r="S1310" s="23"/>
      <c r="T1310" s="37"/>
      <c r="U1310" s="36"/>
      <c r="V1310" s="36"/>
      <c r="W1310" s="36"/>
    </row>
    <row r="1311" spans="7:23" ht="38.25" hidden="1" thickBot="1" x14ac:dyDescent="0.35">
      <c r="G1311" s="616">
        <v>5</v>
      </c>
      <c r="H1311" s="618" t="s">
        <v>461</v>
      </c>
      <c r="I1311" s="72" t="s">
        <v>129</v>
      </c>
      <c r="J1311" s="72" t="s">
        <v>445</v>
      </c>
      <c r="K1311" s="72" t="s">
        <v>462</v>
      </c>
      <c r="L1311" s="80">
        <v>800</v>
      </c>
      <c r="M1311" s="503" t="s">
        <v>4977</v>
      </c>
      <c r="N1311" s="574" t="s">
        <v>461</v>
      </c>
      <c r="O1311" s="119" t="s">
        <v>129</v>
      </c>
      <c r="P1311" s="118" t="s">
        <v>445</v>
      </c>
      <c r="Q1311" s="118" t="s">
        <v>462</v>
      </c>
      <c r="R1311" s="46">
        <v>800</v>
      </c>
      <c r="S1311" s="23"/>
      <c r="T1311" s="37"/>
      <c r="U1311" s="36"/>
      <c r="V1311" s="36"/>
      <c r="W1311" s="36"/>
    </row>
    <row r="1312" spans="7:23" ht="38.25" hidden="1" thickBot="1" x14ac:dyDescent="0.35">
      <c r="G1312" s="621"/>
      <c r="H1312" s="622"/>
      <c r="I1312" s="74" t="s">
        <v>88</v>
      </c>
      <c r="J1312" s="74" t="s">
        <v>462</v>
      </c>
      <c r="K1312" s="74" t="s">
        <v>463</v>
      </c>
      <c r="L1312" s="137">
        <v>550</v>
      </c>
      <c r="M1312" s="503"/>
      <c r="N1312" s="574"/>
      <c r="O1312" s="119" t="s">
        <v>88</v>
      </c>
      <c r="P1312" s="118" t="s">
        <v>462</v>
      </c>
      <c r="Q1312" s="118" t="s">
        <v>463</v>
      </c>
      <c r="R1312" s="46">
        <v>550</v>
      </c>
      <c r="S1312" s="23"/>
      <c r="T1312" s="37"/>
      <c r="U1312" s="36"/>
      <c r="V1312" s="36"/>
      <c r="W1312" s="36"/>
    </row>
    <row r="1313" spans="7:23" ht="51.75" hidden="1" thickBot="1" x14ac:dyDescent="0.35">
      <c r="G1313" s="617"/>
      <c r="H1313" s="619"/>
      <c r="I1313" s="74" t="s">
        <v>86</v>
      </c>
      <c r="J1313" s="74" t="s">
        <v>463</v>
      </c>
      <c r="K1313" s="74" t="s">
        <v>5710</v>
      </c>
      <c r="L1313" s="137">
        <v>500</v>
      </c>
      <c r="M1313" s="503"/>
      <c r="N1313" s="574"/>
      <c r="O1313" s="119" t="s">
        <v>86</v>
      </c>
      <c r="P1313" s="118" t="s">
        <v>463</v>
      </c>
      <c r="Q1313" s="118" t="s">
        <v>444</v>
      </c>
      <c r="R1313" s="46">
        <v>500</v>
      </c>
      <c r="S1313" s="23"/>
      <c r="T1313" s="37"/>
      <c r="U1313" s="36"/>
      <c r="V1313" s="36"/>
      <c r="W1313" s="36"/>
    </row>
    <row r="1314" spans="7:23" ht="26.25" hidden="1" customHeight="1" thickBot="1" x14ac:dyDescent="0.35">
      <c r="G1314" s="616">
        <v>6</v>
      </c>
      <c r="H1314" s="618" t="s">
        <v>464</v>
      </c>
      <c r="I1314" s="72" t="s">
        <v>194</v>
      </c>
      <c r="J1314" s="624" t="s">
        <v>465</v>
      </c>
      <c r="K1314" s="625"/>
      <c r="L1314" s="139">
        <v>3200</v>
      </c>
      <c r="M1314" s="503" t="s">
        <v>4978</v>
      </c>
      <c r="N1314" s="574" t="s">
        <v>464</v>
      </c>
      <c r="O1314" s="119" t="s">
        <v>194</v>
      </c>
      <c r="P1314" s="633" t="s">
        <v>465</v>
      </c>
      <c r="Q1314" s="633"/>
      <c r="R1314" s="46">
        <v>3200</v>
      </c>
      <c r="S1314" s="23"/>
      <c r="T1314" s="37"/>
      <c r="U1314" s="36"/>
      <c r="V1314" s="36"/>
      <c r="W1314" s="36"/>
    </row>
    <row r="1315" spans="7:23" ht="26.25" hidden="1" customHeight="1" thickBot="1" x14ac:dyDescent="0.35">
      <c r="G1315" s="621"/>
      <c r="H1315" s="622"/>
      <c r="I1315" s="74" t="s">
        <v>105</v>
      </c>
      <c r="J1315" s="624" t="s">
        <v>466</v>
      </c>
      <c r="K1315" s="625"/>
      <c r="L1315" s="138">
        <v>2600</v>
      </c>
      <c r="M1315" s="503"/>
      <c r="N1315" s="574"/>
      <c r="O1315" s="119" t="s">
        <v>105</v>
      </c>
      <c r="P1315" s="633" t="s">
        <v>466</v>
      </c>
      <c r="Q1315" s="633"/>
      <c r="R1315" s="46">
        <v>2600</v>
      </c>
      <c r="S1315" s="23"/>
      <c r="T1315" s="37"/>
      <c r="U1315" s="36"/>
      <c r="V1315" s="36"/>
      <c r="W1315" s="36"/>
    </row>
    <row r="1316" spans="7:23" ht="26.25" hidden="1" customHeight="1" thickBot="1" x14ac:dyDescent="0.35">
      <c r="G1316" s="617"/>
      <c r="H1316" s="619"/>
      <c r="I1316" s="74" t="s">
        <v>129</v>
      </c>
      <c r="J1316" s="624" t="s">
        <v>467</v>
      </c>
      <c r="K1316" s="625"/>
      <c r="L1316" s="138">
        <v>3000</v>
      </c>
      <c r="M1316" s="503"/>
      <c r="N1316" s="574"/>
      <c r="O1316" s="119" t="s">
        <v>129</v>
      </c>
      <c r="P1316" s="633" t="s">
        <v>467</v>
      </c>
      <c r="Q1316" s="633"/>
      <c r="R1316" s="46">
        <v>3000</v>
      </c>
      <c r="S1316" s="23"/>
      <c r="T1316" s="37"/>
      <c r="U1316" s="36"/>
      <c r="V1316" s="36"/>
      <c r="W1316" s="36"/>
    </row>
    <row r="1317" spans="7:23" ht="39" hidden="1" thickBot="1" x14ac:dyDescent="0.35">
      <c r="G1317" s="70">
        <v>7</v>
      </c>
      <c r="H1317" s="75" t="s">
        <v>468</v>
      </c>
      <c r="I1317" s="72" t="s">
        <v>194</v>
      </c>
      <c r="J1317" s="624" t="s">
        <v>205</v>
      </c>
      <c r="K1317" s="625"/>
      <c r="L1317" s="139">
        <v>1800</v>
      </c>
      <c r="M1317" s="73" t="s">
        <v>4979</v>
      </c>
      <c r="N1317" s="118" t="s">
        <v>468</v>
      </c>
      <c r="O1317" s="119" t="s">
        <v>194</v>
      </c>
      <c r="P1317" s="633" t="s">
        <v>205</v>
      </c>
      <c r="Q1317" s="633"/>
      <c r="R1317" s="46">
        <v>1800</v>
      </c>
      <c r="S1317" s="23"/>
      <c r="T1317" s="37"/>
      <c r="U1317" s="36"/>
      <c r="V1317" s="36"/>
      <c r="W1317" s="36"/>
    </row>
    <row r="1318" spans="7:23" ht="38.25" hidden="1" thickBot="1" x14ac:dyDescent="0.35">
      <c r="G1318" s="70">
        <v>8</v>
      </c>
      <c r="H1318" s="75" t="s">
        <v>469</v>
      </c>
      <c r="I1318" s="72" t="s">
        <v>194</v>
      </c>
      <c r="J1318" s="72" t="s">
        <v>5722</v>
      </c>
      <c r="K1318" s="72" t="s">
        <v>471</v>
      </c>
      <c r="L1318" s="139">
        <v>1300</v>
      </c>
      <c r="M1318" s="73" t="s">
        <v>4980</v>
      </c>
      <c r="N1318" s="118" t="s">
        <v>469</v>
      </c>
      <c r="O1318" s="119" t="s">
        <v>194</v>
      </c>
      <c r="P1318" s="118" t="s">
        <v>470</v>
      </c>
      <c r="Q1318" s="118" t="s">
        <v>471</v>
      </c>
      <c r="R1318" s="46">
        <v>1300</v>
      </c>
      <c r="S1318" s="23"/>
      <c r="T1318" s="37"/>
      <c r="U1318" s="36"/>
      <c r="V1318" s="36"/>
      <c r="W1318" s="36"/>
    </row>
    <row r="1319" spans="7:23" ht="38.25" hidden="1" thickBot="1" x14ac:dyDescent="0.35">
      <c r="G1319" s="70">
        <v>9</v>
      </c>
      <c r="H1319" s="75" t="s">
        <v>472</v>
      </c>
      <c r="I1319" s="72" t="s">
        <v>194</v>
      </c>
      <c r="J1319" s="72" t="s">
        <v>473</v>
      </c>
      <c r="K1319" s="72" t="s">
        <v>453</v>
      </c>
      <c r="L1319" s="139">
        <v>1300</v>
      </c>
      <c r="M1319" s="73" t="s">
        <v>4981</v>
      </c>
      <c r="N1319" s="118" t="s">
        <v>472</v>
      </c>
      <c r="O1319" s="119" t="s">
        <v>194</v>
      </c>
      <c r="P1319" s="118" t="s">
        <v>473</v>
      </c>
      <c r="Q1319" s="118" t="s">
        <v>453</v>
      </c>
      <c r="R1319" s="46">
        <v>1300</v>
      </c>
      <c r="S1319" s="23"/>
      <c r="T1319" s="37"/>
      <c r="U1319" s="36"/>
      <c r="V1319" s="36"/>
      <c r="W1319" s="36"/>
    </row>
    <row r="1320" spans="7:23" ht="38.25" hidden="1" thickBot="1" x14ac:dyDescent="0.35">
      <c r="M1320" s="73" t="s">
        <v>5967</v>
      </c>
      <c r="N1320" s="118" t="s">
        <v>474</v>
      </c>
      <c r="O1320" s="119" t="s">
        <v>194</v>
      </c>
      <c r="P1320" s="118" t="s">
        <v>473</v>
      </c>
      <c r="Q1320" s="118" t="s">
        <v>475</v>
      </c>
      <c r="R1320" s="46">
        <v>920</v>
      </c>
      <c r="S1320" s="15" t="s">
        <v>122</v>
      </c>
      <c r="T1320" s="88"/>
      <c r="U1320" s="36"/>
      <c r="V1320" s="36"/>
      <c r="W1320" s="36"/>
    </row>
    <row r="1321" spans="7:23" ht="39" hidden="1" thickBot="1" x14ac:dyDescent="0.25">
      <c r="G1321" s="616">
        <v>3</v>
      </c>
      <c r="H1321" s="618" t="s">
        <v>5723</v>
      </c>
      <c r="I1321" s="72" t="s">
        <v>194</v>
      </c>
      <c r="J1321" s="72" t="s">
        <v>483</v>
      </c>
      <c r="K1321" s="72" t="s">
        <v>484</v>
      </c>
      <c r="L1321" s="80">
        <v>750</v>
      </c>
      <c r="M1321" s="503" t="s">
        <v>4982</v>
      </c>
      <c r="N1321" s="574" t="s">
        <v>482</v>
      </c>
      <c r="O1321" s="119" t="s">
        <v>194</v>
      </c>
      <c r="P1321" s="118" t="s">
        <v>483</v>
      </c>
      <c r="Q1321" s="118" t="s">
        <v>484</v>
      </c>
      <c r="R1321" s="46">
        <v>750</v>
      </c>
      <c r="S1321" s="51"/>
      <c r="T1321" s="36"/>
      <c r="U1321" s="36"/>
      <c r="V1321" s="36"/>
      <c r="W1321" s="36"/>
    </row>
    <row r="1322" spans="7:23" ht="38.25" hidden="1" thickBot="1" x14ac:dyDescent="0.25">
      <c r="G1322" s="621"/>
      <c r="H1322" s="622"/>
      <c r="I1322" s="74" t="s">
        <v>129</v>
      </c>
      <c r="J1322" s="74" t="s">
        <v>484</v>
      </c>
      <c r="K1322" s="74" t="s">
        <v>485</v>
      </c>
      <c r="L1322" s="137">
        <v>400</v>
      </c>
      <c r="M1322" s="503"/>
      <c r="N1322" s="574"/>
      <c r="O1322" s="119" t="s">
        <v>129</v>
      </c>
      <c r="P1322" s="118" t="s">
        <v>484</v>
      </c>
      <c r="Q1322" s="118" t="s">
        <v>485</v>
      </c>
      <c r="R1322" s="46">
        <v>400</v>
      </c>
      <c r="S1322" s="51"/>
      <c r="T1322" s="36"/>
      <c r="U1322" s="36"/>
      <c r="V1322" s="36"/>
      <c r="W1322" s="36"/>
    </row>
    <row r="1323" spans="7:23" ht="39" hidden="1" thickBot="1" x14ac:dyDescent="0.25">
      <c r="G1323" s="617"/>
      <c r="H1323" s="619"/>
      <c r="I1323" s="74" t="s">
        <v>105</v>
      </c>
      <c r="J1323" s="74" t="s">
        <v>485</v>
      </c>
      <c r="K1323" s="74" t="s">
        <v>486</v>
      </c>
      <c r="L1323" s="137">
        <v>400</v>
      </c>
      <c r="M1323" s="503"/>
      <c r="N1323" s="574"/>
      <c r="O1323" s="119" t="s">
        <v>105</v>
      </c>
      <c r="P1323" s="118" t="s">
        <v>485</v>
      </c>
      <c r="Q1323" s="118" t="s">
        <v>486</v>
      </c>
      <c r="R1323" s="46">
        <v>400</v>
      </c>
      <c r="S1323" s="51"/>
      <c r="T1323" s="36"/>
      <c r="U1323" s="36"/>
      <c r="V1323" s="36"/>
      <c r="W1323" s="36"/>
    </row>
    <row r="1324" spans="7:23" ht="38.25" hidden="1" thickBot="1" x14ac:dyDescent="0.25">
      <c r="G1324" s="70">
        <v>4</v>
      </c>
      <c r="H1324" s="75" t="s">
        <v>487</v>
      </c>
      <c r="I1324" s="72" t="s">
        <v>86</v>
      </c>
      <c r="J1324" s="72" t="s">
        <v>488</v>
      </c>
      <c r="K1324" s="72" t="s">
        <v>489</v>
      </c>
      <c r="L1324" s="80">
        <v>400</v>
      </c>
      <c r="M1324" s="73" t="s">
        <v>4983</v>
      </c>
      <c r="N1324" s="118" t="s">
        <v>487</v>
      </c>
      <c r="O1324" s="119" t="s">
        <v>86</v>
      </c>
      <c r="P1324" s="118" t="s">
        <v>488</v>
      </c>
      <c r="Q1324" s="118" t="s">
        <v>489</v>
      </c>
      <c r="R1324" s="46">
        <v>400</v>
      </c>
      <c r="S1324" s="51"/>
      <c r="T1324" s="36"/>
      <c r="U1324" s="36"/>
      <c r="V1324" s="36"/>
      <c r="W1324" s="36"/>
    </row>
    <row r="1325" spans="7:23" hidden="1" x14ac:dyDescent="0.2">
      <c r="M1325" s="73" t="s">
        <v>4984</v>
      </c>
      <c r="N1325" s="30" t="s">
        <v>490</v>
      </c>
      <c r="O1325" s="19"/>
      <c r="P1325" s="523" t="s">
        <v>226</v>
      </c>
      <c r="Q1325" s="523"/>
      <c r="R1325" s="90"/>
      <c r="S1325" s="51" t="s">
        <v>440</v>
      </c>
      <c r="T1325" s="36"/>
      <c r="U1325" s="36"/>
      <c r="V1325" s="36"/>
      <c r="W1325" s="36"/>
    </row>
    <row r="1326" spans="7:23" ht="19.5" hidden="1" thickBot="1" x14ac:dyDescent="0.25">
      <c r="M1326" s="39">
        <v>54</v>
      </c>
      <c r="N1326" s="30" t="s">
        <v>63</v>
      </c>
      <c r="O1326" s="30"/>
      <c r="P1326" s="21"/>
      <c r="Q1326" s="21"/>
      <c r="R1326" s="90"/>
      <c r="S1326" s="51"/>
      <c r="T1326" s="36"/>
      <c r="U1326" s="36"/>
      <c r="V1326" s="36"/>
      <c r="W1326" s="36"/>
    </row>
    <row r="1327" spans="7:23" ht="77.25" hidden="1" customHeight="1" thickBot="1" x14ac:dyDescent="0.35">
      <c r="G1327" s="70">
        <v>1</v>
      </c>
      <c r="H1327" s="75" t="s">
        <v>721</v>
      </c>
      <c r="I1327" s="72" t="s">
        <v>555</v>
      </c>
      <c r="J1327" s="624" t="s">
        <v>722</v>
      </c>
      <c r="K1327" s="625"/>
      <c r="L1327" s="139">
        <v>3000</v>
      </c>
      <c r="M1327" s="73" t="s">
        <v>4985</v>
      </c>
      <c r="N1327" s="118" t="s">
        <v>721</v>
      </c>
      <c r="O1327" s="119" t="s">
        <v>555</v>
      </c>
      <c r="P1327" s="633" t="s">
        <v>722</v>
      </c>
      <c r="Q1327" s="633"/>
      <c r="R1327" s="46">
        <v>3000</v>
      </c>
      <c r="S1327" s="23" t="s">
        <v>750</v>
      </c>
      <c r="T1327" s="37"/>
      <c r="U1327" s="36"/>
      <c r="V1327" s="36"/>
      <c r="W1327" s="36"/>
    </row>
    <row r="1328" spans="7:23" ht="39" hidden="1" thickBot="1" x14ac:dyDescent="0.35">
      <c r="G1328" s="70">
        <v>2</v>
      </c>
      <c r="H1328" s="75" t="s">
        <v>723</v>
      </c>
      <c r="I1328" s="72" t="s">
        <v>194</v>
      </c>
      <c r="J1328" s="72" t="s">
        <v>5724</v>
      </c>
      <c r="K1328" s="72" t="s">
        <v>725</v>
      </c>
      <c r="L1328" s="139">
        <v>2000</v>
      </c>
      <c r="M1328" s="73" t="s">
        <v>4986</v>
      </c>
      <c r="N1328" s="118" t="s">
        <v>723</v>
      </c>
      <c r="O1328" s="119" t="s">
        <v>194</v>
      </c>
      <c r="P1328" s="118" t="s">
        <v>724</v>
      </c>
      <c r="Q1328" s="118" t="s">
        <v>725</v>
      </c>
      <c r="R1328" s="46">
        <v>2000</v>
      </c>
      <c r="S1328" s="23"/>
      <c r="T1328" s="37"/>
      <c r="U1328" s="36"/>
      <c r="V1328" s="36"/>
      <c r="W1328" s="36"/>
    </row>
    <row r="1329" spans="7:23" ht="38.25" hidden="1" thickBot="1" x14ac:dyDescent="0.35">
      <c r="G1329" s="616">
        <v>3</v>
      </c>
      <c r="H1329" s="618" t="s">
        <v>243</v>
      </c>
      <c r="I1329" s="72" t="s">
        <v>90</v>
      </c>
      <c r="J1329" s="72" t="s">
        <v>726</v>
      </c>
      <c r="K1329" s="72" t="s">
        <v>5725</v>
      </c>
      <c r="L1329" s="139">
        <v>1000</v>
      </c>
      <c r="M1329" s="503" t="s">
        <v>4987</v>
      </c>
      <c r="N1329" s="574" t="s">
        <v>243</v>
      </c>
      <c r="O1329" s="119" t="s">
        <v>90</v>
      </c>
      <c r="P1329" s="118" t="s">
        <v>772</v>
      </c>
      <c r="Q1329" s="118" t="s">
        <v>763</v>
      </c>
      <c r="R1329" s="46"/>
      <c r="S1329" s="23" t="s">
        <v>530</v>
      </c>
      <c r="T1329" s="37"/>
      <c r="U1329" s="36"/>
      <c r="V1329" s="36"/>
      <c r="W1329" s="36"/>
    </row>
    <row r="1330" spans="7:23" ht="38.25" hidden="1" thickBot="1" x14ac:dyDescent="0.35">
      <c r="G1330" s="621"/>
      <c r="H1330" s="622"/>
      <c r="I1330" s="74" t="s">
        <v>194</v>
      </c>
      <c r="J1330" s="74" t="s">
        <v>5725</v>
      </c>
      <c r="K1330" s="74" t="s">
        <v>5726</v>
      </c>
      <c r="L1330" s="138">
        <v>2400</v>
      </c>
      <c r="M1330" s="503"/>
      <c r="N1330" s="574"/>
      <c r="O1330" s="119" t="s">
        <v>194</v>
      </c>
      <c r="P1330" s="118" t="s">
        <v>773</v>
      </c>
      <c r="Q1330" s="118" t="s">
        <v>774</v>
      </c>
      <c r="R1330" s="46"/>
      <c r="S1330" s="23" t="s">
        <v>530</v>
      </c>
      <c r="T1330" s="37"/>
      <c r="U1330" s="36"/>
      <c r="V1330" s="36"/>
      <c r="W1330" s="36"/>
    </row>
    <row r="1331" spans="7:23" ht="38.25" hidden="1" thickBot="1" x14ac:dyDescent="0.35">
      <c r="G1331" s="621"/>
      <c r="H1331" s="622"/>
      <c r="I1331" s="74" t="s">
        <v>129</v>
      </c>
      <c r="J1331" s="74" t="s">
        <v>5726</v>
      </c>
      <c r="K1331" s="74" t="s">
        <v>1052</v>
      </c>
      <c r="L1331" s="138">
        <v>1900</v>
      </c>
      <c r="M1331" s="503"/>
      <c r="N1331" s="574"/>
      <c r="O1331" s="119" t="s">
        <v>129</v>
      </c>
      <c r="P1331" s="118" t="s">
        <v>774</v>
      </c>
      <c r="Q1331" s="118" t="s">
        <v>751</v>
      </c>
      <c r="R1331" s="46"/>
      <c r="S1331" s="23" t="s">
        <v>530</v>
      </c>
      <c r="T1331" s="37"/>
      <c r="U1331" s="36"/>
      <c r="V1331" s="36"/>
      <c r="W1331" s="36"/>
    </row>
    <row r="1332" spans="7:23" ht="38.25" hidden="1" thickBot="1" x14ac:dyDescent="0.35">
      <c r="G1332" s="621"/>
      <c r="H1332" s="622"/>
      <c r="I1332" s="74" t="s">
        <v>728</v>
      </c>
      <c r="J1332" s="74" t="s">
        <v>5727</v>
      </c>
      <c r="K1332" s="74" t="s">
        <v>729</v>
      </c>
      <c r="L1332" s="138">
        <v>1700</v>
      </c>
      <c r="M1332" s="503"/>
      <c r="N1332" s="574"/>
      <c r="O1332" s="119" t="s">
        <v>728</v>
      </c>
      <c r="P1332" s="118" t="s">
        <v>751</v>
      </c>
      <c r="Q1332" s="118" t="s">
        <v>775</v>
      </c>
      <c r="R1332" s="46"/>
      <c r="S1332" s="23" t="s">
        <v>530</v>
      </c>
      <c r="T1332" s="37"/>
      <c r="U1332" s="36"/>
      <c r="V1332" s="36"/>
      <c r="W1332" s="36"/>
    </row>
    <row r="1333" spans="7:23" ht="38.25" hidden="1" thickBot="1" x14ac:dyDescent="0.35">
      <c r="G1333" s="621"/>
      <c r="H1333" s="622"/>
      <c r="I1333" s="74" t="s">
        <v>86</v>
      </c>
      <c r="J1333" s="74" t="s">
        <v>729</v>
      </c>
      <c r="K1333" s="74" t="s">
        <v>5728</v>
      </c>
      <c r="L1333" s="138">
        <v>1500</v>
      </c>
      <c r="M1333" s="503"/>
      <c r="N1333" s="574"/>
      <c r="O1333" s="119" t="s">
        <v>86</v>
      </c>
      <c r="P1333" s="118" t="s">
        <v>775</v>
      </c>
      <c r="Q1333" s="118" t="s">
        <v>776</v>
      </c>
      <c r="R1333" s="46"/>
      <c r="S1333" s="23" t="s">
        <v>530</v>
      </c>
      <c r="T1333" s="37"/>
      <c r="U1333" s="36"/>
      <c r="V1333" s="36"/>
      <c r="W1333" s="36"/>
    </row>
    <row r="1334" spans="7:23" ht="39" hidden="1" thickBot="1" x14ac:dyDescent="0.35">
      <c r="G1334" s="621"/>
      <c r="H1334" s="622"/>
      <c r="I1334" s="74" t="s">
        <v>88</v>
      </c>
      <c r="J1334" s="74" t="s">
        <v>5728</v>
      </c>
      <c r="K1334" s="74" t="s">
        <v>5729</v>
      </c>
      <c r="L1334" s="138">
        <v>1650</v>
      </c>
      <c r="M1334" s="503"/>
      <c r="N1334" s="574"/>
      <c r="O1334" s="119" t="s">
        <v>88</v>
      </c>
      <c r="P1334" s="118" t="s">
        <v>776</v>
      </c>
      <c r="Q1334" s="118" t="s">
        <v>777</v>
      </c>
      <c r="R1334" s="46"/>
      <c r="S1334" s="23" t="s">
        <v>530</v>
      </c>
      <c r="T1334" s="37"/>
      <c r="U1334" s="36"/>
      <c r="V1334" s="36"/>
      <c r="W1334" s="36"/>
    </row>
    <row r="1335" spans="7:23" ht="39" hidden="1" thickBot="1" x14ac:dyDescent="0.35">
      <c r="G1335" s="617"/>
      <c r="H1335" s="619"/>
      <c r="I1335" s="74" t="s">
        <v>105</v>
      </c>
      <c r="J1335" s="74" t="s">
        <v>5730</v>
      </c>
      <c r="K1335" s="74" t="s">
        <v>5731</v>
      </c>
      <c r="L1335" s="138">
        <v>1800</v>
      </c>
      <c r="M1335" s="503"/>
      <c r="N1335" s="574"/>
      <c r="O1335" s="119" t="s">
        <v>105</v>
      </c>
      <c r="P1335" s="118" t="s">
        <v>778</v>
      </c>
      <c r="Q1335" s="118" t="s">
        <v>729</v>
      </c>
      <c r="R1335" s="46"/>
      <c r="S1335" s="23" t="s">
        <v>530</v>
      </c>
      <c r="T1335" s="37"/>
      <c r="U1335" s="36"/>
      <c r="V1335" s="36"/>
      <c r="W1335" s="36"/>
    </row>
    <row r="1336" spans="7:23" ht="19.5" hidden="1" thickBot="1" x14ac:dyDescent="0.35">
      <c r="M1336" s="503"/>
      <c r="N1336" s="574"/>
      <c r="O1336" s="119"/>
      <c r="P1336" s="118" t="s">
        <v>730</v>
      </c>
      <c r="Q1336" s="118" t="s">
        <v>489</v>
      </c>
      <c r="R1336" s="46"/>
      <c r="S1336" s="23" t="s">
        <v>530</v>
      </c>
      <c r="T1336" s="37"/>
      <c r="U1336" s="36"/>
      <c r="V1336" s="36"/>
      <c r="W1336" s="36"/>
    </row>
    <row r="1337" spans="7:23" ht="39" hidden="1" thickBot="1" x14ac:dyDescent="0.35">
      <c r="G1337" s="616">
        <v>4</v>
      </c>
      <c r="H1337" s="618" t="s">
        <v>731</v>
      </c>
      <c r="I1337" s="72" t="s">
        <v>86</v>
      </c>
      <c r="J1337" s="72" t="s">
        <v>1177</v>
      </c>
      <c r="K1337" s="72" t="s">
        <v>5732</v>
      </c>
      <c r="L1337" s="80">
        <v>850</v>
      </c>
      <c r="M1337" s="503" t="s">
        <v>4988</v>
      </c>
      <c r="N1337" s="574" t="s">
        <v>731</v>
      </c>
      <c r="O1337" s="119" t="s">
        <v>86</v>
      </c>
      <c r="P1337" s="118" t="s">
        <v>489</v>
      </c>
      <c r="Q1337" s="118" t="s">
        <v>779</v>
      </c>
      <c r="R1337" s="46"/>
      <c r="S1337" s="23" t="s">
        <v>530</v>
      </c>
      <c r="T1337" s="37"/>
      <c r="U1337" s="36"/>
      <c r="V1337" s="36"/>
      <c r="W1337" s="36"/>
    </row>
    <row r="1338" spans="7:23" ht="51.75" hidden="1" thickBot="1" x14ac:dyDescent="0.35">
      <c r="G1338" s="617"/>
      <c r="H1338" s="619"/>
      <c r="I1338" s="74" t="s">
        <v>88</v>
      </c>
      <c r="J1338" s="74" t="s">
        <v>5733</v>
      </c>
      <c r="K1338" s="74" t="s">
        <v>5710</v>
      </c>
      <c r="L1338" s="138">
        <v>1000</v>
      </c>
      <c r="M1338" s="503"/>
      <c r="N1338" s="574"/>
      <c r="O1338" s="119" t="s">
        <v>88</v>
      </c>
      <c r="P1338" s="118" t="s">
        <v>780</v>
      </c>
      <c r="Q1338" s="118" t="s">
        <v>652</v>
      </c>
      <c r="R1338" s="46"/>
      <c r="S1338" s="23" t="s">
        <v>530</v>
      </c>
      <c r="T1338" s="37"/>
      <c r="U1338" s="36"/>
      <c r="V1338" s="36"/>
      <c r="W1338" s="36"/>
    </row>
    <row r="1339" spans="7:23" ht="38.25" hidden="1" thickBot="1" x14ac:dyDescent="0.35">
      <c r="G1339" s="70">
        <v>5</v>
      </c>
      <c r="H1339" s="75" t="s">
        <v>732</v>
      </c>
      <c r="I1339" s="72" t="s">
        <v>86</v>
      </c>
      <c r="J1339" s="72" t="s">
        <v>628</v>
      </c>
      <c r="K1339" s="72" t="s">
        <v>5734</v>
      </c>
      <c r="L1339" s="139">
        <v>1500</v>
      </c>
      <c r="M1339" s="73" t="s">
        <v>4989</v>
      </c>
      <c r="N1339" s="118" t="s">
        <v>732</v>
      </c>
      <c r="O1339" s="119" t="s">
        <v>86</v>
      </c>
      <c r="P1339" s="118" t="s">
        <v>628</v>
      </c>
      <c r="Q1339" s="118" t="s">
        <v>489</v>
      </c>
      <c r="R1339" s="46"/>
      <c r="S1339" s="23" t="s">
        <v>530</v>
      </c>
      <c r="T1339" s="37"/>
      <c r="U1339" s="36"/>
      <c r="V1339" s="36"/>
      <c r="W1339" s="36"/>
    </row>
    <row r="1340" spans="7:23" ht="39" hidden="1" thickBot="1" x14ac:dyDescent="0.35">
      <c r="G1340" s="616">
        <v>2</v>
      </c>
      <c r="H1340" s="618" t="s">
        <v>5735</v>
      </c>
      <c r="I1340" s="72" t="s">
        <v>129</v>
      </c>
      <c r="J1340" s="72" t="s">
        <v>5736</v>
      </c>
      <c r="K1340" s="72" t="s">
        <v>5737</v>
      </c>
      <c r="L1340" s="139">
        <v>1600</v>
      </c>
      <c r="M1340" s="503" t="s">
        <v>4990</v>
      </c>
      <c r="N1340" s="574" t="s">
        <v>187</v>
      </c>
      <c r="O1340" s="119" t="s">
        <v>129</v>
      </c>
      <c r="P1340" s="118" t="s">
        <v>243</v>
      </c>
      <c r="Q1340" s="118" t="s">
        <v>752</v>
      </c>
      <c r="R1340" s="46"/>
      <c r="S1340" s="23" t="s">
        <v>530</v>
      </c>
      <c r="T1340" s="37"/>
      <c r="U1340" s="36"/>
      <c r="V1340" s="36"/>
      <c r="W1340" s="36"/>
    </row>
    <row r="1341" spans="7:23" ht="39" hidden="1" thickBot="1" x14ac:dyDescent="0.35">
      <c r="G1341" s="621"/>
      <c r="H1341" s="622"/>
      <c r="I1341" s="74" t="s">
        <v>194</v>
      </c>
      <c r="J1341" s="74" t="s">
        <v>5737</v>
      </c>
      <c r="K1341" s="74" t="s">
        <v>752</v>
      </c>
      <c r="L1341" s="138">
        <v>1100</v>
      </c>
      <c r="M1341" s="503"/>
      <c r="N1341" s="574"/>
      <c r="O1341" s="119" t="s">
        <v>194</v>
      </c>
      <c r="P1341" s="118" t="s">
        <v>752</v>
      </c>
      <c r="Q1341" s="21" t="s">
        <v>781</v>
      </c>
      <c r="R1341" s="46"/>
      <c r="S1341" s="23" t="s">
        <v>530</v>
      </c>
      <c r="T1341" s="37"/>
      <c r="U1341" s="36"/>
      <c r="V1341" s="36"/>
      <c r="W1341" s="36"/>
    </row>
    <row r="1342" spans="7:23" ht="38.25" hidden="1" thickBot="1" x14ac:dyDescent="0.35">
      <c r="G1342" s="621"/>
      <c r="H1342" s="622"/>
      <c r="I1342" s="74" t="s">
        <v>105</v>
      </c>
      <c r="J1342" s="74" t="s">
        <v>752</v>
      </c>
      <c r="K1342" s="74" t="s">
        <v>753</v>
      </c>
      <c r="L1342" s="137">
        <v>800</v>
      </c>
      <c r="M1342" s="503"/>
      <c r="N1342" s="574"/>
      <c r="O1342" s="119" t="s">
        <v>105</v>
      </c>
      <c r="P1342" s="21" t="s">
        <v>781</v>
      </c>
      <c r="Q1342" s="118" t="s">
        <v>489</v>
      </c>
      <c r="R1342" s="46"/>
      <c r="S1342" s="23" t="s">
        <v>530</v>
      </c>
      <c r="T1342" s="37"/>
      <c r="U1342" s="36"/>
      <c r="V1342" s="36"/>
      <c r="W1342" s="36"/>
    </row>
    <row r="1343" spans="7:23" ht="38.25" hidden="1" thickBot="1" x14ac:dyDescent="0.35">
      <c r="G1343" s="617"/>
      <c r="H1343" s="619"/>
      <c r="I1343" s="74" t="s">
        <v>728</v>
      </c>
      <c r="J1343" s="74" t="s">
        <v>753</v>
      </c>
      <c r="K1343" s="74" t="s">
        <v>754</v>
      </c>
      <c r="L1343" s="137">
        <v>600</v>
      </c>
      <c r="M1343" s="503"/>
      <c r="N1343" s="574"/>
      <c r="O1343" s="119" t="s">
        <v>728</v>
      </c>
      <c r="P1343" s="118" t="s">
        <v>753</v>
      </c>
      <c r="Q1343" s="118" t="s">
        <v>754</v>
      </c>
      <c r="R1343" s="46"/>
      <c r="S1343" s="23" t="s">
        <v>530</v>
      </c>
      <c r="T1343" s="37"/>
      <c r="U1343" s="36"/>
      <c r="V1343" s="36"/>
      <c r="W1343" s="36"/>
    </row>
    <row r="1344" spans="7:23" ht="38.25" hidden="1" thickBot="1" x14ac:dyDescent="0.35">
      <c r="G1344" s="616">
        <v>3</v>
      </c>
      <c r="H1344" s="618" t="s">
        <v>5738</v>
      </c>
      <c r="I1344" s="72" t="s">
        <v>88</v>
      </c>
      <c r="J1344" s="72" t="s">
        <v>759</v>
      </c>
      <c r="K1344" s="72" t="s">
        <v>5739</v>
      </c>
      <c r="L1344" s="80">
        <v>600</v>
      </c>
      <c r="M1344" s="503" t="s">
        <v>4991</v>
      </c>
      <c r="N1344" s="574" t="s">
        <v>755</v>
      </c>
      <c r="O1344" s="119" t="s">
        <v>88</v>
      </c>
      <c r="P1344" s="118" t="s">
        <v>187</v>
      </c>
      <c r="Q1344" s="118" t="s">
        <v>756</v>
      </c>
      <c r="R1344" s="46"/>
      <c r="S1344" s="23" t="s">
        <v>530</v>
      </c>
      <c r="T1344" s="37"/>
      <c r="U1344" s="36"/>
      <c r="V1344" s="36"/>
      <c r="W1344" s="36"/>
    </row>
    <row r="1345" spans="1:23" ht="38.25" hidden="1" thickBot="1" x14ac:dyDescent="0.35">
      <c r="G1345" s="617"/>
      <c r="H1345" s="619"/>
      <c r="I1345" s="74" t="s">
        <v>86</v>
      </c>
      <c r="J1345" s="74" t="s">
        <v>5739</v>
      </c>
      <c r="K1345" s="74" t="s">
        <v>5735</v>
      </c>
      <c r="L1345" s="137">
        <v>450</v>
      </c>
      <c r="M1345" s="503"/>
      <c r="N1345" s="574"/>
      <c r="O1345" s="119" t="s">
        <v>86</v>
      </c>
      <c r="P1345" s="118" t="s">
        <v>756</v>
      </c>
      <c r="Q1345" s="118" t="s">
        <v>489</v>
      </c>
      <c r="R1345" s="46"/>
      <c r="S1345" s="23" t="s">
        <v>530</v>
      </c>
      <c r="T1345" s="37"/>
      <c r="U1345" s="36"/>
      <c r="V1345" s="36"/>
      <c r="W1345" s="36"/>
    </row>
    <row r="1346" spans="1:23" ht="39" hidden="1" thickBot="1" x14ac:dyDescent="0.35">
      <c r="G1346" s="70">
        <v>5</v>
      </c>
      <c r="H1346" s="75" t="s">
        <v>757</v>
      </c>
      <c r="I1346" s="72" t="s">
        <v>90</v>
      </c>
      <c r="J1346" s="72" t="s">
        <v>5738</v>
      </c>
      <c r="K1346" s="72" t="s">
        <v>1108</v>
      </c>
      <c r="L1346" s="80">
        <v>300</v>
      </c>
      <c r="M1346" s="503" t="s">
        <v>4992</v>
      </c>
      <c r="N1346" s="574" t="s">
        <v>744</v>
      </c>
      <c r="O1346" s="119" t="s">
        <v>88</v>
      </c>
      <c r="P1346" s="118" t="s">
        <v>782</v>
      </c>
      <c r="Q1346" s="118" t="s">
        <v>243</v>
      </c>
      <c r="R1346" s="46"/>
      <c r="S1346" s="23" t="s">
        <v>530</v>
      </c>
      <c r="T1346" s="37"/>
      <c r="U1346" s="36"/>
      <c r="V1346" s="36"/>
      <c r="W1346" s="36"/>
    </row>
    <row r="1347" spans="1:23" ht="38.25" hidden="1" thickBot="1" x14ac:dyDescent="0.35">
      <c r="M1347" s="503"/>
      <c r="N1347" s="574"/>
      <c r="O1347" s="119" t="s">
        <v>90</v>
      </c>
      <c r="P1347" s="118" t="s">
        <v>243</v>
      </c>
      <c r="Q1347" s="118" t="s">
        <v>652</v>
      </c>
      <c r="R1347" s="46"/>
      <c r="S1347" s="23" t="s">
        <v>530</v>
      </c>
      <c r="T1347" s="37"/>
      <c r="U1347" s="36"/>
      <c r="V1347" s="36"/>
      <c r="W1347" s="36"/>
    </row>
    <row r="1348" spans="1:23" ht="39" hidden="1" thickBot="1" x14ac:dyDescent="0.35">
      <c r="G1348" s="616">
        <v>2</v>
      </c>
      <c r="H1348" s="618" t="s">
        <v>764</v>
      </c>
      <c r="I1348" s="72" t="s">
        <v>86</v>
      </c>
      <c r="J1348" s="72" t="s">
        <v>5743</v>
      </c>
      <c r="K1348" s="72" t="s">
        <v>765</v>
      </c>
      <c r="L1348" s="80">
        <v>500</v>
      </c>
      <c r="M1348" s="503" t="s">
        <v>4993</v>
      </c>
      <c r="N1348" s="574" t="s">
        <v>764</v>
      </c>
      <c r="O1348" s="119" t="s">
        <v>86</v>
      </c>
      <c r="P1348" s="118" t="s">
        <v>783</v>
      </c>
      <c r="Q1348" s="118" t="s">
        <v>765</v>
      </c>
      <c r="R1348" s="46">
        <v>500</v>
      </c>
      <c r="S1348" s="23" t="s">
        <v>530</v>
      </c>
      <c r="T1348" s="37"/>
      <c r="U1348" s="36"/>
      <c r="V1348" s="36"/>
      <c r="W1348" s="36"/>
    </row>
    <row r="1349" spans="1:23" ht="38.25" hidden="1" thickBot="1" x14ac:dyDescent="0.35">
      <c r="G1349" s="617"/>
      <c r="H1349" s="619"/>
      <c r="I1349" s="74" t="s">
        <v>86</v>
      </c>
      <c r="J1349" s="74" t="s">
        <v>765</v>
      </c>
      <c r="K1349" s="74" t="s">
        <v>5744</v>
      </c>
      <c r="L1349" s="137">
        <v>450</v>
      </c>
      <c r="M1349" s="503"/>
      <c r="N1349" s="574"/>
      <c r="O1349" s="119" t="s">
        <v>86</v>
      </c>
      <c r="P1349" s="118" t="s">
        <v>765</v>
      </c>
      <c r="Q1349" s="118" t="s">
        <v>489</v>
      </c>
      <c r="R1349" s="46">
        <v>450</v>
      </c>
      <c r="S1349" s="23" t="s">
        <v>530</v>
      </c>
      <c r="T1349" s="37"/>
      <c r="U1349" s="36"/>
      <c r="V1349" s="36"/>
      <c r="W1349" s="36"/>
    </row>
    <row r="1350" spans="1:23" s="94" customFormat="1" ht="37.5" hidden="1" x14ac:dyDescent="0.3">
      <c r="A1350" s="62"/>
      <c r="B1350" s="62"/>
      <c r="C1350" s="62"/>
      <c r="D1350" s="62"/>
      <c r="E1350" s="62"/>
      <c r="F1350" s="62"/>
      <c r="M1350" s="73" t="s">
        <v>5968</v>
      </c>
      <c r="N1350" s="121" t="s">
        <v>784</v>
      </c>
      <c r="O1350" s="122"/>
      <c r="P1350" s="118" t="s">
        <v>652</v>
      </c>
      <c r="Q1350" s="118" t="s">
        <v>757</v>
      </c>
      <c r="R1350" s="123"/>
      <c r="S1350" s="15" t="s">
        <v>797</v>
      </c>
      <c r="T1350" s="88"/>
      <c r="U1350" s="93"/>
      <c r="V1350" s="93"/>
      <c r="W1350" s="93"/>
    </row>
    <row r="1351" spans="1:23" ht="37.5" hidden="1" x14ac:dyDescent="0.3">
      <c r="M1351" s="73" t="s">
        <v>4994</v>
      </c>
      <c r="N1351" s="121" t="s">
        <v>785</v>
      </c>
      <c r="O1351" s="119"/>
      <c r="P1351" s="118" t="s">
        <v>628</v>
      </c>
      <c r="Q1351" s="118" t="s">
        <v>757</v>
      </c>
      <c r="R1351" s="46"/>
      <c r="S1351" s="23" t="s">
        <v>797</v>
      </c>
      <c r="T1351" s="37"/>
      <c r="U1351" s="36"/>
      <c r="V1351" s="36"/>
      <c r="W1351" s="36"/>
    </row>
    <row r="1352" spans="1:23" ht="37.5" hidden="1" x14ac:dyDescent="0.3">
      <c r="A1352" s="94"/>
      <c r="B1352" s="94"/>
      <c r="C1352" s="94"/>
      <c r="D1352" s="94"/>
      <c r="E1352" s="94"/>
      <c r="F1352" s="94"/>
      <c r="M1352" s="73" t="s">
        <v>4995</v>
      </c>
      <c r="N1352" s="121" t="s">
        <v>786</v>
      </c>
      <c r="O1352" s="119"/>
      <c r="P1352" s="118" t="s">
        <v>652</v>
      </c>
      <c r="Q1352" s="118" t="s">
        <v>243</v>
      </c>
      <c r="R1352" s="46"/>
      <c r="S1352" s="23" t="s">
        <v>797</v>
      </c>
      <c r="T1352" s="37"/>
      <c r="U1352" s="36"/>
      <c r="V1352" s="36"/>
      <c r="W1352" s="36"/>
    </row>
    <row r="1353" spans="1:23" hidden="1" x14ac:dyDescent="0.3">
      <c r="M1353" s="73" t="s">
        <v>4996</v>
      </c>
      <c r="N1353" s="121" t="s">
        <v>787</v>
      </c>
      <c r="O1353" s="119"/>
      <c r="P1353" s="118" t="s">
        <v>759</v>
      </c>
      <c r="Q1353" s="118" t="s">
        <v>757</v>
      </c>
      <c r="R1353" s="46"/>
      <c r="S1353" s="23" t="s">
        <v>797</v>
      </c>
      <c r="T1353" s="37"/>
      <c r="U1353" s="36"/>
      <c r="V1353" s="36"/>
      <c r="W1353" s="36"/>
    </row>
    <row r="1354" spans="1:23" ht="37.5" hidden="1" x14ac:dyDescent="0.3">
      <c r="M1354" s="73" t="s">
        <v>4997</v>
      </c>
      <c r="N1354" s="121" t="s">
        <v>788</v>
      </c>
      <c r="O1354" s="119"/>
      <c r="P1354" s="118" t="s">
        <v>732</v>
      </c>
      <c r="Q1354" s="118" t="s">
        <v>789</v>
      </c>
      <c r="R1354" s="46"/>
      <c r="S1354" s="23" t="s">
        <v>797</v>
      </c>
      <c r="T1354" s="37"/>
      <c r="U1354" s="36"/>
      <c r="V1354" s="36"/>
      <c r="W1354" s="36"/>
    </row>
    <row r="1355" spans="1:23" hidden="1" x14ac:dyDescent="0.3">
      <c r="M1355" s="73" t="s">
        <v>4998</v>
      </c>
      <c r="N1355" s="121" t="s">
        <v>790</v>
      </c>
      <c r="O1355" s="119"/>
      <c r="P1355" s="118" t="s">
        <v>791</v>
      </c>
      <c r="Q1355" s="118" t="s">
        <v>792</v>
      </c>
      <c r="R1355" s="46"/>
      <c r="S1355" s="23" t="s">
        <v>797</v>
      </c>
      <c r="T1355" s="37"/>
      <c r="U1355" s="36"/>
      <c r="V1355" s="36"/>
      <c r="W1355" s="36"/>
    </row>
    <row r="1356" spans="1:23" ht="37.5" hidden="1" x14ac:dyDescent="0.3">
      <c r="M1356" s="73" t="s">
        <v>4999</v>
      </c>
      <c r="N1356" s="121" t="s">
        <v>793</v>
      </c>
      <c r="O1356" s="119"/>
      <c r="P1356" s="118" t="s">
        <v>794</v>
      </c>
      <c r="Q1356" s="118" t="s">
        <v>652</v>
      </c>
      <c r="R1356" s="46"/>
      <c r="S1356" s="23" t="s">
        <v>797</v>
      </c>
      <c r="T1356" s="37"/>
      <c r="U1356" s="36"/>
      <c r="V1356" s="36"/>
      <c r="W1356" s="36"/>
    </row>
    <row r="1357" spans="1:23" ht="38.25" hidden="1" thickBot="1" x14ac:dyDescent="0.35">
      <c r="M1357" s="73" t="s">
        <v>5000</v>
      </c>
      <c r="N1357" s="118" t="s">
        <v>745</v>
      </c>
      <c r="O1357" s="119" t="s">
        <v>88</v>
      </c>
      <c r="P1357" s="118" t="s">
        <v>746</v>
      </c>
      <c r="Q1357" s="118" t="s">
        <v>747</v>
      </c>
      <c r="R1357" s="46">
        <v>300</v>
      </c>
      <c r="S1357" s="23"/>
      <c r="T1357" s="37"/>
      <c r="U1357" s="36"/>
      <c r="V1357" s="36"/>
      <c r="W1357" s="36"/>
    </row>
    <row r="1358" spans="1:23" ht="39" hidden="1" thickBot="1" x14ac:dyDescent="0.35">
      <c r="G1358" s="70">
        <v>8</v>
      </c>
      <c r="H1358" s="75" t="s">
        <v>758</v>
      </c>
      <c r="I1358" s="72" t="s">
        <v>90</v>
      </c>
      <c r="J1358" s="72" t="s">
        <v>1108</v>
      </c>
      <c r="K1358" s="72" t="s">
        <v>5740</v>
      </c>
      <c r="L1358" s="80">
        <v>300</v>
      </c>
      <c r="M1358" s="73" t="s">
        <v>5001</v>
      </c>
      <c r="N1358" s="574" t="s">
        <v>758</v>
      </c>
      <c r="O1358" s="119" t="s">
        <v>90</v>
      </c>
      <c r="P1358" s="118" t="s">
        <v>489</v>
      </c>
      <c r="Q1358" s="118" t="s">
        <v>795</v>
      </c>
      <c r="R1358" s="46">
        <v>300</v>
      </c>
      <c r="S1358" s="23"/>
      <c r="T1358" s="37"/>
      <c r="U1358" s="36"/>
      <c r="V1358" s="36"/>
      <c r="W1358" s="36"/>
    </row>
    <row r="1359" spans="1:23" ht="37.5" hidden="1" x14ac:dyDescent="0.3">
      <c r="M1359" s="73" t="s">
        <v>5002</v>
      </c>
      <c r="N1359" s="574"/>
      <c r="O1359" s="119" t="s">
        <v>90</v>
      </c>
      <c r="P1359" s="118" t="s">
        <v>795</v>
      </c>
      <c r="Q1359" s="118" t="s">
        <v>243</v>
      </c>
      <c r="R1359" s="46"/>
      <c r="S1359" s="23" t="s">
        <v>796</v>
      </c>
      <c r="T1359" s="37"/>
      <c r="U1359" s="36"/>
      <c r="V1359" s="36"/>
      <c r="W1359" s="36"/>
    </row>
    <row r="1360" spans="1:23" hidden="1" x14ac:dyDescent="0.3">
      <c r="M1360" s="73" t="s">
        <v>5969</v>
      </c>
      <c r="N1360" s="121" t="s">
        <v>798</v>
      </c>
      <c r="O1360" s="119"/>
      <c r="P1360" s="118" t="s">
        <v>799</v>
      </c>
      <c r="Q1360" s="118" t="s">
        <v>792</v>
      </c>
      <c r="R1360" s="46"/>
      <c r="S1360" s="23" t="s">
        <v>440</v>
      </c>
      <c r="T1360" s="37"/>
      <c r="U1360" s="36"/>
      <c r="V1360" s="36"/>
      <c r="W1360" s="36"/>
    </row>
    <row r="1361" spans="7:23" ht="37.5" hidden="1" x14ac:dyDescent="0.3">
      <c r="M1361" s="73" t="s">
        <v>5003</v>
      </c>
      <c r="N1361" s="121" t="s">
        <v>800</v>
      </c>
      <c r="O1361" s="119"/>
      <c r="P1361" s="118" t="s">
        <v>489</v>
      </c>
      <c r="Q1361" s="118" t="s">
        <v>243</v>
      </c>
      <c r="R1361" s="46"/>
      <c r="S1361" s="23" t="s">
        <v>440</v>
      </c>
      <c r="T1361" s="37"/>
      <c r="U1361" s="36"/>
      <c r="V1361" s="36"/>
      <c r="W1361" s="36"/>
    </row>
    <row r="1362" spans="7:23" ht="19.5" hidden="1" thickBot="1" x14ac:dyDescent="0.35">
      <c r="M1362" s="73" t="s">
        <v>5004</v>
      </c>
      <c r="N1362" s="121" t="s">
        <v>801</v>
      </c>
      <c r="O1362" s="119"/>
      <c r="P1362" s="118" t="s">
        <v>782</v>
      </c>
      <c r="Q1362" s="118" t="s">
        <v>726</v>
      </c>
      <c r="R1362" s="46"/>
      <c r="S1362" s="23" t="s">
        <v>440</v>
      </c>
      <c r="T1362" s="37"/>
      <c r="U1362" s="36"/>
      <c r="V1362" s="36"/>
      <c r="W1362" s="36"/>
    </row>
    <row r="1363" spans="7:23" ht="39" hidden="1" thickBot="1" x14ac:dyDescent="0.35">
      <c r="G1363" s="70">
        <v>6</v>
      </c>
      <c r="H1363" s="75" t="s">
        <v>5741</v>
      </c>
      <c r="I1363" s="72" t="s">
        <v>90</v>
      </c>
      <c r="J1363" s="72" t="s">
        <v>5738</v>
      </c>
      <c r="K1363" s="72" t="s">
        <v>5742</v>
      </c>
      <c r="L1363" s="80">
        <v>300</v>
      </c>
      <c r="M1363" s="73" t="s">
        <v>5005</v>
      </c>
      <c r="N1363" s="118" t="s">
        <v>795</v>
      </c>
      <c r="O1363" s="119"/>
      <c r="P1363" s="118" t="s">
        <v>782</v>
      </c>
      <c r="Q1363" s="118" t="s">
        <v>802</v>
      </c>
      <c r="R1363" s="46">
        <v>300</v>
      </c>
      <c r="S1363" s="23"/>
      <c r="T1363" s="37"/>
      <c r="U1363" s="36"/>
      <c r="V1363" s="36"/>
      <c r="W1363" s="36"/>
    </row>
    <row r="1364" spans="7:23" hidden="1" x14ac:dyDescent="0.3">
      <c r="M1364" s="73" t="s">
        <v>5006</v>
      </c>
      <c r="N1364" s="118" t="s">
        <v>803</v>
      </c>
      <c r="O1364" s="119"/>
      <c r="P1364" s="633" t="s">
        <v>77</v>
      </c>
      <c r="Q1364" s="633"/>
      <c r="R1364" s="46">
        <v>300</v>
      </c>
      <c r="S1364" s="23"/>
      <c r="T1364" s="37"/>
      <c r="U1364" s="36"/>
      <c r="V1364" s="36"/>
      <c r="W1364" s="36"/>
    </row>
    <row r="1365" spans="7:23" ht="37.5" hidden="1" x14ac:dyDescent="0.3">
      <c r="M1365" s="503" t="s">
        <v>5007</v>
      </c>
      <c r="N1365" s="637" t="s">
        <v>804</v>
      </c>
      <c r="O1365" s="119"/>
      <c r="P1365" s="118" t="s">
        <v>187</v>
      </c>
      <c r="Q1365" s="118" t="s">
        <v>805</v>
      </c>
      <c r="R1365" s="46"/>
      <c r="S1365" s="23" t="s">
        <v>440</v>
      </c>
      <c r="T1365" s="37"/>
      <c r="U1365" s="36"/>
      <c r="V1365" s="36"/>
      <c r="W1365" s="36"/>
    </row>
    <row r="1366" spans="7:23" hidden="1" x14ac:dyDescent="0.3">
      <c r="M1366" s="503"/>
      <c r="N1366" s="637"/>
      <c r="O1366" s="119"/>
      <c r="P1366" s="118" t="s">
        <v>806</v>
      </c>
      <c r="Q1366" s="118" t="s">
        <v>807</v>
      </c>
      <c r="R1366" s="46"/>
      <c r="S1366" s="23" t="s">
        <v>440</v>
      </c>
      <c r="T1366" s="37"/>
      <c r="U1366" s="36"/>
      <c r="V1366" s="36"/>
      <c r="W1366" s="36"/>
    </row>
    <row r="1367" spans="7:23" ht="38.25" hidden="1" thickBot="1" x14ac:dyDescent="0.35">
      <c r="M1367" s="73" t="s">
        <v>5008</v>
      </c>
      <c r="N1367" s="121" t="s">
        <v>808</v>
      </c>
      <c r="O1367" s="119"/>
      <c r="P1367" s="118" t="s">
        <v>243</v>
      </c>
      <c r="Q1367" s="118" t="s">
        <v>809</v>
      </c>
      <c r="R1367" s="46"/>
      <c r="S1367" s="23" t="s">
        <v>440</v>
      </c>
      <c r="T1367" s="37"/>
      <c r="U1367" s="36"/>
      <c r="V1367" s="36"/>
      <c r="W1367" s="36"/>
    </row>
    <row r="1368" spans="7:23" ht="39" hidden="1" thickBot="1" x14ac:dyDescent="0.35">
      <c r="G1368" s="616">
        <v>3</v>
      </c>
      <c r="H1368" s="618" t="s">
        <v>766</v>
      </c>
      <c r="I1368" s="72" t="s">
        <v>88</v>
      </c>
      <c r="J1368" s="72" t="s">
        <v>767</v>
      </c>
      <c r="K1368" s="72" t="s">
        <v>768</v>
      </c>
      <c r="L1368" s="80">
        <v>550</v>
      </c>
      <c r="M1368" s="503" t="s">
        <v>5009</v>
      </c>
      <c r="N1368" s="574" t="s">
        <v>766</v>
      </c>
      <c r="O1368" s="119" t="s">
        <v>88</v>
      </c>
      <c r="P1368" s="118" t="s">
        <v>767</v>
      </c>
      <c r="Q1368" s="118" t="s">
        <v>768</v>
      </c>
      <c r="R1368" s="46">
        <v>550</v>
      </c>
      <c r="S1368" s="23"/>
      <c r="T1368" s="37"/>
      <c r="U1368" s="36"/>
      <c r="V1368" s="36"/>
      <c r="W1368" s="36"/>
    </row>
    <row r="1369" spans="7:23" ht="38.25" hidden="1" thickBot="1" x14ac:dyDescent="0.35">
      <c r="G1369" s="617"/>
      <c r="H1369" s="619"/>
      <c r="I1369" s="74" t="s">
        <v>86</v>
      </c>
      <c r="J1369" s="74" t="s">
        <v>768</v>
      </c>
      <c r="K1369" s="74" t="s">
        <v>769</v>
      </c>
      <c r="L1369" s="137">
        <v>500</v>
      </c>
      <c r="M1369" s="503"/>
      <c r="N1369" s="574"/>
      <c r="O1369" s="119" t="s">
        <v>86</v>
      </c>
      <c r="P1369" s="118" t="s">
        <v>768</v>
      </c>
      <c r="Q1369" s="118" t="s">
        <v>769</v>
      </c>
      <c r="R1369" s="46">
        <v>500</v>
      </c>
      <c r="S1369" s="23"/>
      <c r="T1369" s="37"/>
      <c r="U1369" s="36"/>
      <c r="V1369" s="36"/>
      <c r="W1369" s="36"/>
    </row>
    <row r="1370" spans="7:23" hidden="1" x14ac:dyDescent="0.3">
      <c r="M1370" s="73" t="s">
        <v>5010</v>
      </c>
      <c r="N1370" s="121" t="s">
        <v>810</v>
      </c>
      <c r="O1370" s="119"/>
      <c r="P1370" s="118" t="s">
        <v>187</v>
      </c>
      <c r="Q1370" s="118" t="s">
        <v>243</v>
      </c>
      <c r="R1370" s="46"/>
      <c r="S1370" s="23" t="s">
        <v>440</v>
      </c>
      <c r="T1370" s="37"/>
      <c r="U1370" s="36"/>
      <c r="V1370" s="36"/>
      <c r="W1370" s="36"/>
    </row>
    <row r="1371" spans="7:23" hidden="1" x14ac:dyDescent="0.3">
      <c r="M1371" s="503" t="s">
        <v>5011</v>
      </c>
      <c r="N1371" s="637" t="s">
        <v>811</v>
      </c>
      <c r="O1371" s="119"/>
      <c r="P1371" s="118" t="s">
        <v>187</v>
      </c>
      <c r="Q1371" s="118" t="s">
        <v>812</v>
      </c>
      <c r="R1371" s="46"/>
      <c r="S1371" s="23" t="s">
        <v>440</v>
      </c>
      <c r="T1371" s="37"/>
      <c r="U1371" s="36"/>
      <c r="V1371" s="36"/>
      <c r="W1371" s="36"/>
    </row>
    <row r="1372" spans="7:23" ht="37.5" hidden="1" x14ac:dyDescent="0.3">
      <c r="M1372" s="503"/>
      <c r="N1372" s="637"/>
      <c r="O1372" s="119"/>
      <c r="P1372" s="118" t="s">
        <v>813</v>
      </c>
      <c r="Q1372" s="118" t="s">
        <v>243</v>
      </c>
      <c r="R1372" s="46"/>
      <c r="S1372" s="23" t="s">
        <v>440</v>
      </c>
      <c r="T1372" s="37"/>
      <c r="U1372" s="36"/>
      <c r="V1372" s="36"/>
      <c r="W1372" s="36"/>
    </row>
    <row r="1373" spans="7:23" ht="37.5" hidden="1" x14ac:dyDescent="0.3">
      <c r="M1373" s="73" t="s">
        <v>5971</v>
      </c>
      <c r="N1373" s="118" t="s">
        <v>814</v>
      </c>
      <c r="O1373" s="119"/>
      <c r="P1373" s="25" t="s">
        <v>771</v>
      </c>
      <c r="Q1373" s="118" t="s">
        <v>815</v>
      </c>
      <c r="R1373" s="46">
        <v>380</v>
      </c>
      <c r="S1373" s="23"/>
      <c r="T1373" s="37"/>
      <c r="U1373" s="36"/>
      <c r="V1373" s="36"/>
      <c r="W1373" s="36"/>
    </row>
    <row r="1374" spans="7:23" hidden="1" x14ac:dyDescent="0.3">
      <c r="M1374" s="73" t="s">
        <v>5012</v>
      </c>
      <c r="N1374" s="121" t="s">
        <v>816</v>
      </c>
      <c r="O1374" s="119"/>
      <c r="P1374" s="25" t="s">
        <v>770</v>
      </c>
      <c r="Q1374" s="118" t="s">
        <v>726</v>
      </c>
      <c r="R1374" s="46"/>
      <c r="S1374" s="23" t="s">
        <v>440</v>
      </c>
      <c r="T1374" s="37"/>
      <c r="U1374" s="36"/>
      <c r="V1374" s="36"/>
      <c r="W1374" s="36"/>
    </row>
    <row r="1375" spans="7:23" ht="37.5" hidden="1" x14ac:dyDescent="0.3">
      <c r="M1375" s="73" t="s">
        <v>5013</v>
      </c>
      <c r="N1375" s="121" t="s">
        <v>817</v>
      </c>
      <c r="O1375" s="119"/>
      <c r="P1375" s="25" t="s">
        <v>764</v>
      </c>
      <c r="Q1375" s="118" t="s">
        <v>810</v>
      </c>
      <c r="R1375" s="46"/>
      <c r="S1375" s="23" t="s">
        <v>440</v>
      </c>
      <c r="T1375" s="37"/>
      <c r="U1375" s="36"/>
      <c r="V1375" s="36"/>
      <c r="W1375" s="36"/>
    </row>
    <row r="1376" spans="7:23" hidden="1" x14ac:dyDescent="0.3">
      <c r="M1376" s="73" t="s">
        <v>5014</v>
      </c>
      <c r="N1376" s="121" t="s">
        <v>818</v>
      </c>
      <c r="O1376" s="119"/>
      <c r="P1376" s="25" t="s">
        <v>819</v>
      </c>
      <c r="Q1376" s="118" t="s">
        <v>820</v>
      </c>
      <c r="R1376" s="46"/>
      <c r="S1376" s="23" t="s">
        <v>440</v>
      </c>
      <c r="T1376" s="37"/>
      <c r="U1376" s="36"/>
      <c r="V1376" s="36"/>
      <c r="W1376" s="36"/>
    </row>
    <row r="1377" spans="13:23" ht="37.5" hidden="1" x14ac:dyDescent="0.3">
      <c r="M1377" s="73" t="s">
        <v>5015</v>
      </c>
      <c r="N1377" s="105" t="s">
        <v>733</v>
      </c>
      <c r="O1377" s="119" t="s">
        <v>86</v>
      </c>
      <c r="P1377" s="627" t="s">
        <v>734</v>
      </c>
      <c r="Q1377" s="627"/>
      <c r="R1377" s="46">
        <v>600</v>
      </c>
      <c r="S1377" s="23" t="s">
        <v>440</v>
      </c>
      <c r="T1377" s="37"/>
      <c r="U1377" s="36"/>
      <c r="V1377" s="36"/>
      <c r="W1377" s="36"/>
    </row>
    <row r="1378" spans="13:23" ht="37.5" hidden="1" x14ac:dyDescent="0.3">
      <c r="M1378" s="73" t="s">
        <v>5016</v>
      </c>
      <c r="N1378" s="118" t="s">
        <v>748</v>
      </c>
      <c r="O1378" s="119" t="s">
        <v>86</v>
      </c>
      <c r="P1378" s="633" t="s">
        <v>749</v>
      </c>
      <c r="Q1378" s="633"/>
      <c r="R1378" s="46">
        <v>2271</v>
      </c>
      <c r="S1378" s="15" t="s">
        <v>122</v>
      </c>
      <c r="T1378" s="88"/>
      <c r="U1378" s="36"/>
      <c r="V1378" s="36"/>
      <c r="W1378" s="36"/>
    </row>
    <row r="1379" spans="13:23" ht="37.5" hidden="1" x14ac:dyDescent="0.3">
      <c r="M1379" s="503" t="s">
        <v>5017</v>
      </c>
      <c r="N1379" s="524" t="s">
        <v>760</v>
      </c>
      <c r="O1379" s="119" t="s">
        <v>90</v>
      </c>
      <c r="P1379" s="633" t="s">
        <v>761</v>
      </c>
      <c r="Q1379" s="633"/>
      <c r="R1379" s="46">
        <v>1745</v>
      </c>
      <c r="S1379" s="15" t="s">
        <v>122</v>
      </c>
      <c r="T1379" s="88"/>
      <c r="U1379" s="36"/>
      <c r="V1379" s="36"/>
      <c r="W1379" s="36"/>
    </row>
    <row r="1380" spans="13:23" ht="37.5" hidden="1" x14ac:dyDescent="0.3">
      <c r="M1380" s="503"/>
      <c r="N1380" s="524"/>
      <c r="O1380" s="119" t="s">
        <v>90</v>
      </c>
      <c r="P1380" s="633" t="s">
        <v>762</v>
      </c>
      <c r="Q1380" s="633"/>
      <c r="R1380" s="46">
        <v>1608</v>
      </c>
      <c r="S1380" s="23"/>
      <c r="T1380" s="37"/>
      <c r="U1380" s="36"/>
      <c r="V1380" s="36"/>
      <c r="W1380" s="36"/>
    </row>
    <row r="1381" spans="13:23" ht="37.5" hidden="1" x14ac:dyDescent="0.2">
      <c r="M1381" s="503" t="s">
        <v>5018</v>
      </c>
      <c r="N1381" s="574" t="s">
        <v>658</v>
      </c>
      <c r="O1381" s="119" t="s">
        <v>129</v>
      </c>
      <c r="P1381" s="118" t="s">
        <v>727</v>
      </c>
      <c r="Q1381" s="118" t="s">
        <v>735</v>
      </c>
      <c r="R1381" s="46">
        <v>1400</v>
      </c>
      <c r="S1381" s="51"/>
      <c r="T1381" s="36"/>
      <c r="U1381" s="36"/>
      <c r="V1381" s="36"/>
      <c r="W1381" s="36"/>
    </row>
    <row r="1382" spans="13:23" ht="37.5" hidden="1" x14ac:dyDescent="0.2">
      <c r="M1382" s="503"/>
      <c r="N1382" s="574"/>
      <c r="O1382" s="119" t="s">
        <v>129</v>
      </c>
      <c r="P1382" s="118" t="s">
        <v>727</v>
      </c>
      <c r="Q1382" s="118" t="s">
        <v>736</v>
      </c>
      <c r="R1382" s="46">
        <v>1400</v>
      </c>
      <c r="S1382" s="51"/>
      <c r="T1382" s="36"/>
      <c r="U1382" s="36"/>
      <c r="V1382" s="36"/>
      <c r="W1382" s="36"/>
    </row>
    <row r="1383" spans="13:23" ht="56.25" hidden="1" x14ac:dyDescent="0.2">
      <c r="M1383" s="503"/>
      <c r="N1383" s="574"/>
      <c r="O1383" s="119" t="s">
        <v>86</v>
      </c>
      <c r="P1383" s="118" t="s">
        <v>736</v>
      </c>
      <c r="Q1383" s="118" t="s">
        <v>737</v>
      </c>
      <c r="R1383" s="46">
        <v>1000</v>
      </c>
      <c r="S1383" s="51"/>
      <c r="T1383" s="36"/>
      <c r="U1383" s="36"/>
      <c r="V1383" s="36"/>
      <c r="W1383" s="36"/>
    </row>
    <row r="1384" spans="13:23" ht="37.5" hidden="1" x14ac:dyDescent="0.2">
      <c r="M1384" s="503"/>
      <c r="N1384" s="574"/>
      <c r="O1384" s="119" t="s">
        <v>194</v>
      </c>
      <c r="P1384" s="118" t="s">
        <v>738</v>
      </c>
      <c r="Q1384" s="118" t="s">
        <v>739</v>
      </c>
      <c r="R1384" s="46">
        <v>1500</v>
      </c>
      <c r="S1384" s="51"/>
      <c r="T1384" s="36"/>
      <c r="U1384" s="36"/>
      <c r="V1384" s="36"/>
      <c r="W1384" s="36"/>
    </row>
    <row r="1385" spans="13:23" ht="37.5" hidden="1" x14ac:dyDescent="0.2">
      <c r="M1385" s="503"/>
      <c r="N1385" s="574"/>
      <c r="O1385" s="119" t="s">
        <v>88</v>
      </c>
      <c r="P1385" s="118" t="s">
        <v>740</v>
      </c>
      <c r="Q1385" s="118" t="s">
        <v>741</v>
      </c>
      <c r="R1385" s="46">
        <v>1100</v>
      </c>
      <c r="S1385" s="51"/>
      <c r="T1385" s="36"/>
      <c r="U1385" s="36"/>
      <c r="V1385" s="36"/>
      <c r="W1385" s="36"/>
    </row>
    <row r="1386" spans="13:23" ht="37.5" hidden="1" x14ac:dyDescent="0.2">
      <c r="M1386" s="503"/>
      <c r="N1386" s="574"/>
      <c r="O1386" s="119" t="s">
        <v>105</v>
      </c>
      <c r="P1386" s="118" t="s">
        <v>742</v>
      </c>
      <c r="Q1386" s="118" t="s">
        <v>743</v>
      </c>
      <c r="R1386" s="46">
        <v>1400</v>
      </c>
      <c r="S1386" s="51"/>
      <c r="T1386" s="36"/>
      <c r="U1386" s="36"/>
      <c r="V1386" s="36"/>
      <c r="W1386" s="36"/>
    </row>
    <row r="1387" spans="13:23" hidden="1" x14ac:dyDescent="0.2">
      <c r="M1387" s="73" t="s">
        <v>5019</v>
      </c>
      <c r="N1387" s="121" t="s">
        <v>823</v>
      </c>
      <c r="O1387" s="119"/>
      <c r="P1387" s="118"/>
      <c r="Q1387" s="118"/>
      <c r="R1387" s="46"/>
      <c r="S1387" s="51" t="s">
        <v>440</v>
      </c>
      <c r="T1387" s="36"/>
      <c r="U1387" s="36"/>
      <c r="V1387" s="36"/>
      <c r="W1387" s="36"/>
    </row>
    <row r="1388" spans="13:23" hidden="1" x14ac:dyDescent="0.2">
      <c r="M1388" s="73" t="s">
        <v>5020</v>
      </c>
      <c r="N1388" s="121" t="s">
        <v>821</v>
      </c>
      <c r="O1388" s="119"/>
      <c r="P1388" s="118"/>
      <c r="Q1388" s="118"/>
      <c r="R1388" s="46"/>
      <c r="S1388" s="51" t="s">
        <v>440</v>
      </c>
      <c r="T1388" s="36"/>
      <c r="U1388" s="36"/>
      <c r="V1388" s="36"/>
      <c r="W1388" s="36"/>
    </row>
    <row r="1389" spans="13:23" hidden="1" x14ac:dyDescent="0.2">
      <c r="M1389" s="503" t="s">
        <v>5970</v>
      </c>
      <c r="N1389" s="637" t="s">
        <v>822</v>
      </c>
      <c r="O1389" s="119"/>
      <c r="P1389" s="633" t="s">
        <v>824</v>
      </c>
      <c r="Q1389" s="633"/>
      <c r="R1389" s="46"/>
      <c r="S1389" s="51" t="s">
        <v>440</v>
      </c>
      <c r="T1389" s="36"/>
      <c r="U1389" s="36"/>
      <c r="V1389" s="36"/>
      <c r="W1389" s="36"/>
    </row>
    <row r="1390" spans="13:23" hidden="1" x14ac:dyDescent="0.2">
      <c r="M1390" s="503"/>
      <c r="N1390" s="637"/>
      <c r="O1390" s="119"/>
      <c r="P1390" s="118" t="s">
        <v>243</v>
      </c>
      <c r="Q1390" s="118" t="s">
        <v>770</v>
      </c>
      <c r="R1390" s="46"/>
      <c r="S1390" s="51" t="s">
        <v>440</v>
      </c>
      <c r="T1390" s="36"/>
      <c r="U1390" s="36"/>
      <c r="V1390" s="36"/>
      <c r="W1390" s="36"/>
    </row>
    <row r="1391" spans="13:23" hidden="1" x14ac:dyDescent="0.2">
      <c r="M1391" s="73" t="s">
        <v>5021</v>
      </c>
      <c r="N1391" s="121" t="s">
        <v>490</v>
      </c>
      <c r="O1391" s="119"/>
      <c r="P1391" s="118" t="s">
        <v>243</v>
      </c>
      <c r="Q1391" s="118" t="s">
        <v>794</v>
      </c>
      <c r="R1391" s="46"/>
      <c r="S1391" s="51" t="s">
        <v>440</v>
      </c>
      <c r="T1391" s="36"/>
      <c r="U1391" s="36"/>
      <c r="V1391" s="36"/>
      <c r="W1391" s="36"/>
    </row>
    <row r="1392" spans="13:23" ht="56.25" hidden="1" x14ac:dyDescent="0.2">
      <c r="M1392" s="73" t="s">
        <v>5022</v>
      </c>
      <c r="N1392" s="121" t="s">
        <v>825</v>
      </c>
      <c r="O1392" s="119"/>
      <c r="P1392" s="118"/>
      <c r="Q1392" s="118"/>
      <c r="R1392" s="46"/>
      <c r="S1392" s="51" t="s">
        <v>440</v>
      </c>
      <c r="T1392" s="36"/>
      <c r="U1392" s="36"/>
      <c r="V1392" s="36"/>
      <c r="W1392" s="36"/>
    </row>
    <row r="1393" spans="13:23" ht="56.25" hidden="1" x14ac:dyDescent="0.2">
      <c r="M1393" s="73" t="s">
        <v>5023</v>
      </c>
      <c r="N1393" s="121" t="s">
        <v>826</v>
      </c>
      <c r="O1393" s="119"/>
      <c r="P1393" s="118"/>
      <c r="Q1393" s="118"/>
      <c r="R1393" s="46"/>
      <c r="S1393" s="51" t="s">
        <v>440</v>
      </c>
      <c r="T1393" s="36"/>
      <c r="U1393" s="36"/>
      <c r="V1393" s="36"/>
      <c r="W1393" s="36"/>
    </row>
    <row r="1394" spans="13:23" hidden="1" x14ac:dyDescent="0.2">
      <c r="M1394" s="73" t="s">
        <v>5024</v>
      </c>
      <c r="N1394" s="121" t="s">
        <v>827</v>
      </c>
      <c r="O1394" s="119"/>
      <c r="P1394" s="118"/>
      <c r="Q1394" s="118"/>
      <c r="R1394" s="46"/>
      <c r="S1394" s="51" t="s">
        <v>440</v>
      </c>
      <c r="T1394" s="36"/>
      <c r="U1394" s="36"/>
      <c r="V1394" s="36"/>
      <c r="W1394" s="36"/>
    </row>
    <row r="1395" spans="13:23" hidden="1" x14ac:dyDescent="0.2">
      <c r="M1395" s="39">
        <v>55</v>
      </c>
      <c r="N1395" s="30" t="s">
        <v>64</v>
      </c>
      <c r="O1395" s="30"/>
      <c r="P1395" s="21"/>
      <c r="Q1395" s="21"/>
      <c r="R1395" s="90"/>
      <c r="S1395" s="51"/>
      <c r="T1395" s="36"/>
      <c r="U1395" s="36"/>
      <c r="V1395" s="36"/>
      <c r="W1395" s="36"/>
    </row>
    <row r="1396" spans="13:23" ht="37.5" hidden="1" x14ac:dyDescent="0.3">
      <c r="M1396" s="503" t="s">
        <v>5025</v>
      </c>
      <c r="N1396" s="524" t="s">
        <v>1236</v>
      </c>
      <c r="O1396" s="23" t="s">
        <v>105</v>
      </c>
      <c r="P1396" s="21" t="s">
        <v>84</v>
      </c>
      <c r="Q1396" s="21" t="s">
        <v>1237</v>
      </c>
      <c r="R1396" s="46">
        <v>750</v>
      </c>
      <c r="S1396" s="23" t="s">
        <v>1277</v>
      </c>
      <c r="T1396" s="37"/>
      <c r="U1396" s="36"/>
      <c r="V1396" s="36"/>
      <c r="W1396" s="36"/>
    </row>
    <row r="1397" spans="13:23" ht="37.5" hidden="1" x14ac:dyDescent="0.3">
      <c r="M1397" s="503"/>
      <c r="N1397" s="524"/>
      <c r="O1397" s="23" t="s">
        <v>129</v>
      </c>
      <c r="P1397" s="21" t="s">
        <v>1238</v>
      </c>
      <c r="Q1397" s="21" t="s">
        <v>1239</v>
      </c>
      <c r="R1397" s="46">
        <v>850</v>
      </c>
      <c r="S1397" s="23"/>
      <c r="T1397" s="37"/>
      <c r="U1397" s="36"/>
      <c r="V1397" s="36"/>
      <c r="W1397" s="36"/>
    </row>
    <row r="1398" spans="13:23" ht="37.5" hidden="1" x14ac:dyDescent="0.3">
      <c r="M1398" s="503"/>
      <c r="N1398" s="524"/>
      <c r="O1398" s="23" t="s">
        <v>105</v>
      </c>
      <c r="P1398" s="21" t="s">
        <v>1239</v>
      </c>
      <c r="Q1398" s="21" t="s">
        <v>1240</v>
      </c>
      <c r="R1398" s="46">
        <v>750</v>
      </c>
      <c r="S1398" s="23"/>
      <c r="T1398" s="37"/>
      <c r="U1398" s="36"/>
      <c r="V1398" s="36"/>
      <c r="W1398" s="36"/>
    </row>
    <row r="1399" spans="13:23" ht="37.5" hidden="1" x14ac:dyDescent="0.3">
      <c r="M1399" s="503"/>
      <c r="N1399" s="565" t="s">
        <v>1285</v>
      </c>
      <c r="O1399" s="26" t="s">
        <v>88</v>
      </c>
      <c r="P1399" s="25" t="s">
        <v>1286</v>
      </c>
      <c r="Q1399" s="25" t="s">
        <v>1287</v>
      </c>
      <c r="R1399" s="46">
        <v>1000</v>
      </c>
      <c r="S1399" s="23"/>
      <c r="T1399" s="37"/>
      <c r="U1399" s="36"/>
      <c r="V1399" s="36"/>
      <c r="W1399" s="36"/>
    </row>
    <row r="1400" spans="13:23" ht="37.5" hidden="1" x14ac:dyDescent="0.3">
      <c r="M1400" s="503"/>
      <c r="N1400" s="565"/>
      <c r="O1400" s="26" t="s">
        <v>105</v>
      </c>
      <c r="P1400" s="25" t="s">
        <v>1287</v>
      </c>
      <c r="Q1400" s="25" t="s">
        <v>1288</v>
      </c>
      <c r="R1400" s="46">
        <v>1200</v>
      </c>
      <c r="S1400" s="23"/>
      <c r="T1400" s="37"/>
      <c r="U1400" s="36"/>
      <c r="V1400" s="36"/>
      <c r="W1400" s="36"/>
    </row>
    <row r="1401" spans="13:23" ht="37.5" hidden="1" x14ac:dyDescent="0.3">
      <c r="M1401" s="503"/>
      <c r="N1401" s="565"/>
      <c r="O1401" s="26" t="s">
        <v>194</v>
      </c>
      <c r="P1401" s="25" t="s">
        <v>1289</v>
      </c>
      <c r="Q1401" s="25" t="s">
        <v>1290</v>
      </c>
      <c r="R1401" s="46">
        <v>2000</v>
      </c>
      <c r="S1401" s="23"/>
      <c r="T1401" s="37"/>
      <c r="U1401" s="36"/>
      <c r="V1401" s="36"/>
      <c r="W1401" s="36"/>
    </row>
    <row r="1402" spans="13:23" ht="37.5" hidden="1" x14ac:dyDescent="0.3">
      <c r="M1402" s="503"/>
      <c r="N1402" s="565"/>
      <c r="O1402" s="26" t="s">
        <v>129</v>
      </c>
      <c r="P1402" s="25" t="s">
        <v>1291</v>
      </c>
      <c r="Q1402" s="25" t="s">
        <v>1292</v>
      </c>
      <c r="R1402" s="46">
        <v>1500</v>
      </c>
      <c r="S1402" s="23"/>
      <c r="T1402" s="37"/>
      <c r="U1402" s="36"/>
      <c r="V1402" s="36"/>
      <c r="W1402" s="36"/>
    </row>
    <row r="1403" spans="13:23" ht="37.5" hidden="1" x14ac:dyDescent="0.3">
      <c r="M1403" s="503"/>
      <c r="N1403" s="565"/>
      <c r="O1403" s="26" t="s">
        <v>86</v>
      </c>
      <c r="P1403" s="25" t="s">
        <v>1292</v>
      </c>
      <c r="Q1403" s="25" t="s">
        <v>1293</v>
      </c>
      <c r="R1403" s="46">
        <v>900</v>
      </c>
      <c r="S1403" s="23"/>
      <c r="T1403" s="37"/>
      <c r="U1403" s="36"/>
      <c r="V1403" s="36"/>
      <c r="W1403" s="36"/>
    </row>
    <row r="1404" spans="13:23" ht="37.5" hidden="1" x14ac:dyDescent="0.3">
      <c r="M1404" s="503"/>
      <c r="N1404" s="565" t="s">
        <v>1278</v>
      </c>
      <c r="O1404" s="26" t="s">
        <v>194</v>
      </c>
      <c r="P1404" s="25" t="s">
        <v>1279</v>
      </c>
      <c r="Q1404" s="25" t="s">
        <v>1280</v>
      </c>
      <c r="R1404" s="46">
        <v>900</v>
      </c>
      <c r="S1404" s="23"/>
      <c r="T1404" s="37"/>
      <c r="U1404" s="36"/>
      <c r="V1404" s="36"/>
      <c r="W1404" s="36"/>
    </row>
    <row r="1405" spans="13:23" ht="37.5" hidden="1" x14ac:dyDescent="0.3">
      <c r="M1405" s="503"/>
      <c r="N1405" s="565"/>
      <c r="O1405" s="26" t="s">
        <v>129</v>
      </c>
      <c r="P1405" s="25" t="s">
        <v>1280</v>
      </c>
      <c r="Q1405" s="25" t="s">
        <v>1281</v>
      </c>
      <c r="R1405" s="46">
        <v>700</v>
      </c>
      <c r="S1405" s="23"/>
      <c r="T1405" s="37"/>
      <c r="U1405" s="36"/>
      <c r="V1405" s="36"/>
      <c r="W1405" s="36"/>
    </row>
    <row r="1406" spans="13:23" ht="37.5" hidden="1" x14ac:dyDescent="0.3">
      <c r="M1406" s="73" t="s">
        <v>5026</v>
      </c>
      <c r="N1406" s="25" t="s">
        <v>1294</v>
      </c>
      <c r="O1406" s="26" t="s">
        <v>194</v>
      </c>
      <c r="P1406" s="25" t="s">
        <v>1288</v>
      </c>
      <c r="Q1406" s="25" t="s">
        <v>1295</v>
      </c>
      <c r="R1406" s="46">
        <v>1000</v>
      </c>
      <c r="S1406" s="23"/>
      <c r="T1406" s="37"/>
      <c r="U1406" s="36"/>
      <c r="V1406" s="36"/>
      <c r="W1406" s="36"/>
    </row>
    <row r="1407" spans="13:23" ht="37.5" hidden="1" x14ac:dyDescent="0.3">
      <c r="M1407" s="73" t="s">
        <v>5027</v>
      </c>
      <c r="N1407" s="25" t="s">
        <v>1296</v>
      </c>
      <c r="O1407" s="26" t="s">
        <v>86</v>
      </c>
      <c r="P1407" s="25" t="s">
        <v>1292</v>
      </c>
      <c r="Q1407" s="25" t="s">
        <v>1297</v>
      </c>
      <c r="R1407" s="46">
        <v>400</v>
      </c>
      <c r="S1407" s="23"/>
      <c r="T1407" s="37"/>
      <c r="U1407" s="36"/>
      <c r="V1407" s="36"/>
      <c r="W1407" s="36"/>
    </row>
    <row r="1408" spans="13:23" ht="37.5" hidden="1" x14ac:dyDescent="0.3">
      <c r="M1408" s="73" t="s">
        <v>5028</v>
      </c>
      <c r="N1408" s="25" t="s">
        <v>1298</v>
      </c>
      <c r="O1408" s="26" t="s">
        <v>88</v>
      </c>
      <c r="P1408" s="25" t="s">
        <v>1299</v>
      </c>
      <c r="Q1408" s="25" t="s">
        <v>1300</v>
      </c>
      <c r="R1408" s="46">
        <v>500</v>
      </c>
      <c r="S1408" s="23"/>
      <c r="T1408" s="37"/>
      <c r="U1408" s="36"/>
      <c r="V1408" s="36"/>
      <c r="W1408" s="36"/>
    </row>
    <row r="1409" spans="13:23" ht="37.5" hidden="1" x14ac:dyDescent="0.3">
      <c r="M1409" s="73" t="s">
        <v>5029</v>
      </c>
      <c r="N1409" s="25" t="s">
        <v>1301</v>
      </c>
      <c r="O1409" s="26" t="s">
        <v>90</v>
      </c>
      <c r="P1409" s="25" t="s">
        <v>1302</v>
      </c>
      <c r="Q1409" s="25" t="s">
        <v>1303</v>
      </c>
      <c r="R1409" s="46">
        <v>300</v>
      </c>
      <c r="S1409" s="23"/>
      <c r="T1409" s="37"/>
      <c r="U1409" s="36"/>
      <c r="V1409" s="36"/>
      <c r="W1409" s="36"/>
    </row>
    <row r="1410" spans="13:23" ht="37.5" hidden="1" x14ac:dyDescent="0.3">
      <c r="M1410" s="73" t="s">
        <v>5030</v>
      </c>
      <c r="N1410" s="25" t="s">
        <v>1304</v>
      </c>
      <c r="O1410" s="26" t="s">
        <v>88</v>
      </c>
      <c r="P1410" s="25" t="s">
        <v>1305</v>
      </c>
      <c r="Q1410" s="25" t="s">
        <v>1306</v>
      </c>
      <c r="R1410" s="46">
        <v>300</v>
      </c>
      <c r="S1410" s="23"/>
      <c r="T1410" s="37"/>
      <c r="U1410" s="36"/>
      <c r="V1410" s="36"/>
      <c r="W1410" s="36"/>
    </row>
    <row r="1411" spans="13:23" ht="37.5" hidden="1" x14ac:dyDescent="0.3">
      <c r="M1411" s="73" t="s">
        <v>5031</v>
      </c>
      <c r="N1411" s="25" t="s">
        <v>1282</v>
      </c>
      <c r="O1411" s="26" t="s">
        <v>90</v>
      </c>
      <c r="P1411" s="25" t="s">
        <v>1283</v>
      </c>
      <c r="Q1411" s="25" t="s">
        <v>1284</v>
      </c>
      <c r="R1411" s="46">
        <v>400</v>
      </c>
      <c r="S1411" s="23"/>
      <c r="T1411" s="37"/>
      <c r="U1411" s="36"/>
      <c r="V1411" s="36"/>
      <c r="W1411" s="36"/>
    </row>
    <row r="1412" spans="13:23" ht="37.5" hidden="1" x14ac:dyDescent="0.3">
      <c r="M1412" s="73" t="s">
        <v>5032</v>
      </c>
      <c r="N1412" s="21" t="s">
        <v>1241</v>
      </c>
      <c r="O1412" s="23" t="s">
        <v>86</v>
      </c>
      <c r="P1412" s="21" t="s">
        <v>1242</v>
      </c>
      <c r="Q1412" s="21" t="s">
        <v>165</v>
      </c>
      <c r="R1412" s="46">
        <v>400</v>
      </c>
      <c r="S1412" s="23"/>
      <c r="T1412" s="37"/>
      <c r="U1412" s="36"/>
      <c r="V1412" s="36"/>
      <c r="W1412" s="36"/>
    </row>
    <row r="1413" spans="13:23" ht="37.5" hidden="1" x14ac:dyDescent="0.3">
      <c r="M1413" s="73" t="s">
        <v>5033</v>
      </c>
      <c r="N1413" s="21" t="s">
        <v>228</v>
      </c>
      <c r="O1413" s="23" t="s">
        <v>86</v>
      </c>
      <c r="P1413" s="21" t="s">
        <v>1243</v>
      </c>
      <c r="Q1413" s="21" t="s">
        <v>165</v>
      </c>
      <c r="R1413" s="46">
        <v>400</v>
      </c>
      <c r="S1413" s="23"/>
      <c r="T1413" s="37"/>
      <c r="U1413" s="36"/>
      <c r="V1413" s="36"/>
      <c r="W1413" s="36"/>
    </row>
    <row r="1414" spans="13:23" ht="37.5" hidden="1" x14ac:dyDescent="0.3">
      <c r="M1414" s="73" t="s">
        <v>5025</v>
      </c>
      <c r="N1414" s="21" t="s">
        <v>1244</v>
      </c>
      <c r="O1414" s="23" t="s">
        <v>90</v>
      </c>
      <c r="P1414" s="21" t="s">
        <v>1245</v>
      </c>
      <c r="Q1414" s="21" t="s">
        <v>1246</v>
      </c>
      <c r="R1414" s="46">
        <v>300</v>
      </c>
      <c r="S1414" s="23"/>
      <c r="T1414" s="37"/>
      <c r="U1414" s="36"/>
      <c r="V1414" s="36"/>
      <c r="W1414" s="36"/>
    </row>
    <row r="1415" spans="13:23" ht="37.5" hidden="1" x14ac:dyDescent="0.3">
      <c r="M1415" s="73" t="s">
        <v>5034</v>
      </c>
      <c r="N1415" s="21" t="s">
        <v>1247</v>
      </c>
      <c r="O1415" s="23" t="s">
        <v>90</v>
      </c>
      <c r="P1415" s="21" t="s">
        <v>1248</v>
      </c>
      <c r="Q1415" s="21" t="s">
        <v>93</v>
      </c>
      <c r="R1415" s="46">
        <v>300</v>
      </c>
      <c r="S1415" s="23"/>
      <c r="T1415" s="37"/>
      <c r="U1415" s="36"/>
      <c r="V1415" s="36"/>
      <c r="W1415" s="36"/>
    </row>
    <row r="1416" spans="13:23" ht="37.5" hidden="1" x14ac:dyDescent="0.3">
      <c r="M1416" s="73">
        <v>5512</v>
      </c>
      <c r="N1416" s="21" t="s">
        <v>1249</v>
      </c>
      <c r="O1416" s="23" t="s">
        <v>90</v>
      </c>
      <c r="P1416" s="21" t="s">
        <v>1239</v>
      </c>
      <c r="Q1416" s="21" t="s">
        <v>93</v>
      </c>
      <c r="R1416" s="46">
        <v>400</v>
      </c>
      <c r="S1416" s="23"/>
      <c r="T1416" s="37"/>
      <c r="U1416" s="36"/>
      <c r="V1416" s="36"/>
      <c r="W1416" s="36"/>
    </row>
    <row r="1417" spans="13:23" ht="37.5" hidden="1" x14ac:dyDescent="0.3">
      <c r="M1417" s="73" t="s">
        <v>5035</v>
      </c>
      <c r="N1417" s="21" t="s">
        <v>1250</v>
      </c>
      <c r="O1417" s="23" t="s">
        <v>90</v>
      </c>
      <c r="P1417" s="21" t="s">
        <v>424</v>
      </c>
      <c r="Q1417" s="21" t="s">
        <v>1251</v>
      </c>
      <c r="R1417" s="46">
        <v>300</v>
      </c>
      <c r="S1417" s="23"/>
      <c r="T1417" s="37"/>
      <c r="U1417" s="36"/>
      <c r="V1417" s="36"/>
      <c r="W1417" s="36"/>
    </row>
    <row r="1418" spans="13:23" ht="37.5" hidden="1" x14ac:dyDescent="0.3">
      <c r="M1418" s="73" t="s">
        <v>5036</v>
      </c>
      <c r="N1418" s="21" t="s">
        <v>1252</v>
      </c>
      <c r="O1418" s="23" t="s">
        <v>90</v>
      </c>
      <c r="P1418" s="21" t="s">
        <v>1253</v>
      </c>
      <c r="Q1418" s="21" t="s">
        <v>1254</v>
      </c>
      <c r="R1418" s="46">
        <v>300</v>
      </c>
      <c r="S1418" s="23"/>
      <c r="T1418" s="37"/>
      <c r="U1418" s="36"/>
      <c r="V1418" s="36"/>
      <c r="W1418" s="36"/>
    </row>
    <row r="1419" spans="13:23" ht="37.5" hidden="1" x14ac:dyDescent="0.3">
      <c r="M1419" s="73" t="s">
        <v>5037</v>
      </c>
      <c r="N1419" s="21" t="s">
        <v>1255</v>
      </c>
      <c r="O1419" s="23" t="s">
        <v>90</v>
      </c>
      <c r="P1419" s="21" t="s">
        <v>1256</v>
      </c>
      <c r="Q1419" s="21" t="s">
        <v>1257</v>
      </c>
      <c r="R1419" s="46">
        <v>300</v>
      </c>
      <c r="S1419" s="23"/>
      <c r="T1419" s="37"/>
      <c r="U1419" s="36"/>
      <c r="V1419" s="36"/>
      <c r="W1419" s="36"/>
    </row>
    <row r="1420" spans="13:23" ht="37.5" hidden="1" x14ac:dyDescent="0.3">
      <c r="M1420" s="73" t="s">
        <v>5038</v>
      </c>
      <c r="N1420" s="21" t="s">
        <v>1258</v>
      </c>
      <c r="O1420" s="23" t="s">
        <v>90</v>
      </c>
      <c r="P1420" s="21" t="s">
        <v>1259</v>
      </c>
      <c r="Q1420" s="21" t="s">
        <v>1260</v>
      </c>
      <c r="R1420" s="46">
        <v>300</v>
      </c>
      <c r="S1420" s="23"/>
      <c r="T1420" s="37"/>
      <c r="U1420" s="36"/>
      <c r="V1420" s="36"/>
      <c r="W1420" s="36"/>
    </row>
    <row r="1421" spans="13:23" ht="37.5" hidden="1" x14ac:dyDescent="0.3">
      <c r="M1421" s="73" t="s">
        <v>5039</v>
      </c>
      <c r="N1421" s="21" t="s">
        <v>1261</v>
      </c>
      <c r="O1421" s="23" t="s">
        <v>90</v>
      </c>
      <c r="P1421" s="21" t="s">
        <v>1262</v>
      </c>
      <c r="Q1421" s="21" t="s">
        <v>93</v>
      </c>
      <c r="R1421" s="46">
        <v>300</v>
      </c>
      <c r="S1421" s="23"/>
      <c r="T1421" s="37"/>
      <c r="U1421" s="36"/>
      <c r="V1421" s="36"/>
      <c r="W1421" s="36"/>
    </row>
    <row r="1422" spans="13:23" ht="37.5" hidden="1" x14ac:dyDescent="0.3">
      <c r="M1422" s="73" t="s">
        <v>5040</v>
      </c>
      <c r="N1422" s="21" t="s">
        <v>1263</v>
      </c>
      <c r="O1422" s="23" t="s">
        <v>90</v>
      </c>
      <c r="P1422" s="21" t="s">
        <v>1245</v>
      </c>
      <c r="Q1422" s="21" t="s">
        <v>84</v>
      </c>
      <c r="R1422" s="46">
        <v>400</v>
      </c>
      <c r="S1422" s="23"/>
      <c r="T1422" s="37"/>
      <c r="U1422" s="36"/>
      <c r="V1422" s="36"/>
      <c r="W1422" s="36"/>
    </row>
    <row r="1423" spans="13:23" ht="37.5" hidden="1" x14ac:dyDescent="0.3">
      <c r="M1423" s="73" t="s">
        <v>5041</v>
      </c>
      <c r="N1423" s="21" t="s">
        <v>1264</v>
      </c>
      <c r="O1423" s="23" t="s">
        <v>90</v>
      </c>
      <c r="P1423" s="21" t="s">
        <v>365</v>
      </c>
      <c r="Q1423" s="21" t="s">
        <v>1265</v>
      </c>
      <c r="R1423" s="46">
        <v>300</v>
      </c>
      <c r="S1423" s="23"/>
      <c r="T1423" s="37"/>
      <c r="U1423" s="36"/>
      <c r="V1423" s="36"/>
      <c r="W1423" s="36"/>
    </row>
    <row r="1424" spans="13:23" ht="37.5" hidden="1" x14ac:dyDescent="0.3">
      <c r="M1424" s="73" t="s">
        <v>5026</v>
      </c>
      <c r="N1424" s="19" t="s">
        <v>1266</v>
      </c>
      <c r="O1424" s="23" t="s">
        <v>90</v>
      </c>
      <c r="P1424" s="21" t="s">
        <v>1267</v>
      </c>
      <c r="Q1424" s="21" t="s">
        <v>1268</v>
      </c>
      <c r="R1424" s="46">
        <v>300</v>
      </c>
      <c r="S1424" s="23"/>
      <c r="T1424" s="37"/>
      <c r="U1424" s="36"/>
      <c r="V1424" s="36"/>
      <c r="W1424" s="36"/>
    </row>
    <row r="1425" spans="7:23" ht="37.5" hidden="1" x14ac:dyDescent="0.3">
      <c r="M1425" s="73" t="s">
        <v>5042</v>
      </c>
      <c r="N1425" s="19" t="s">
        <v>1269</v>
      </c>
      <c r="O1425" s="23" t="s">
        <v>86</v>
      </c>
      <c r="P1425" s="21" t="s">
        <v>1270</v>
      </c>
      <c r="Q1425" s="21" t="s">
        <v>1271</v>
      </c>
      <c r="R1425" s="46">
        <v>430</v>
      </c>
      <c r="S1425" s="15" t="s">
        <v>122</v>
      </c>
      <c r="T1425" s="88"/>
      <c r="U1425" s="36"/>
      <c r="V1425" s="36"/>
      <c r="W1425" s="36"/>
    </row>
    <row r="1426" spans="7:23" ht="37.5" hidden="1" x14ac:dyDescent="0.3">
      <c r="M1426" s="73" t="s">
        <v>5043</v>
      </c>
      <c r="N1426" s="19" t="s">
        <v>1272</v>
      </c>
      <c r="O1426" s="23" t="s">
        <v>86</v>
      </c>
      <c r="P1426" s="21" t="s">
        <v>1273</v>
      </c>
      <c r="Q1426" s="21" t="s">
        <v>1274</v>
      </c>
      <c r="R1426" s="46">
        <v>430</v>
      </c>
      <c r="S1426" s="23"/>
      <c r="T1426" s="37"/>
      <c r="U1426" s="36"/>
      <c r="V1426" s="36"/>
      <c r="W1426" s="36"/>
    </row>
    <row r="1427" spans="7:23" ht="37.5" hidden="1" x14ac:dyDescent="0.3">
      <c r="M1427" s="503" t="s">
        <v>5044</v>
      </c>
      <c r="N1427" s="524" t="s">
        <v>187</v>
      </c>
      <c r="O1427" s="23" t="s">
        <v>90</v>
      </c>
      <c r="P1427" s="21" t="s">
        <v>1275</v>
      </c>
      <c r="Q1427" s="21" t="s">
        <v>1276</v>
      </c>
      <c r="R1427" s="46">
        <v>600</v>
      </c>
      <c r="S1427" s="23"/>
      <c r="T1427" s="37"/>
      <c r="U1427" s="36"/>
      <c r="V1427" s="36"/>
      <c r="W1427" s="36"/>
    </row>
    <row r="1428" spans="7:23" hidden="1" x14ac:dyDescent="0.2">
      <c r="M1428" s="503"/>
      <c r="N1428" s="524"/>
      <c r="O1428" s="30"/>
      <c r="P1428" s="21" t="s">
        <v>1307</v>
      </c>
      <c r="Q1428" s="21" t="s">
        <v>1308</v>
      </c>
      <c r="R1428" s="90"/>
      <c r="S1428" s="51" t="s">
        <v>1311</v>
      </c>
      <c r="T1428" s="36"/>
      <c r="U1428" s="36"/>
      <c r="V1428" s="36"/>
      <c r="W1428" s="36"/>
    </row>
    <row r="1429" spans="7:23" hidden="1" x14ac:dyDescent="0.2">
      <c r="M1429" s="503"/>
      <c r="N1429" s="524"/>
      <c r="O1429" s="30"/>
      <c r="P1429" s="21" t="s">
        <v>1309</v>
      </c>
      <c r="Q1429" s="21" t="s">
        <v>1310</v>
      </c>
      <c r="R1429" s="90"/>
      <c r="S1429" s="51" t="s">
        <v>1311</v>
      </c>
      <c r="T1429" s="36"/>
      <c r="U1429" s="36"/>
      <c r="V1429" s="36"/>
      <c r="W1429" s="36"/>
    </row>
    <row r="1430" spans="7:23" ht="131.25" hidden="1" x14ac:dyDescent="0.2">
      <c r="M1430" s="73" t="s">
        <v>5045</v>
      </c>
      <c r="N1430" s="30" t="s">
        <v>1312</v>
      </c>
      <c r="O1430" s="30"/>
      <c r="P1430" s="21"/>
      <c r="Q1430" s="21"/>
      <c r="R1430" s="90"/>
      <c r="S1430" s="51" t="s">
        <v>1313</v>
      </c>
      <c r="T1430" s="36"/>
      <c r="U1430" s="36"/>
      <c r="V1430" s="36"/>
      <c r="W1430" s="36"/>
    </row>
    <row r="1431" spans="7:23" ht="19.5" hidden="1" thickBot="1" x14ac:dyDescent="0.25">
      <c r="M1431" s="39">
        <v>56</v>
      </c>
      <c r="N1431" s="30" t="s">
        <v>65</v>
      </c>
      <c r="O1431" s="30"/>
      <c r="P1431" s="21"/>
      <c r="Q1431" s="21"/>
      <c r="R1431" s="90"/>
      <c r="S1431" s="51"/>
      <c r="T1431" s="36"/>
      <c r="U1431" s="36"/>
      <c r="V1431" s="36"/>
      <c r="W1431" s="36"/>
    </row>
    <row r="1432" spans="7:23" ht="38.25" hidden="1" thickBot="1" x14ac:dyDescent="0.35">
      <c r="G1432" s="616">
        <v>1</v>
      </c>
      <c r="H1432" s="618" t="s">
        <v>4077</v>
      </c>
      <c r="I1432" s="72">
        <v>1</v>
      </c>
      <c r="J1432" s="72" t="s">
        <v>4078</v>
      </c>
      <c r="K1432" s="72" t="s">
        <v>647</v>
      </c>
      <c r="L1432" s="139">
        <v>3700</v>
      </c>
      <c r="M1432" s="503" t="s">
        <v>5046</v>
      </c>
      <c r="N1432" s="524" t="s">
        <v>4077</v>
      </c>
      <c r="O1432" s="23">
        <v>1</v>
      </c>
      <c r="P1432" s="21" t="s">
        <v>4078</v>
      </c>
      <c r="Q1432" s="21" t="s">
        <v>647</v>
      </c>
      <c r="R1432" s="46">
        <v>3700</v>
      </c>
      <c r="S1432" s="23" t="s">
        <v>4288</v>
      </c>
      <c r="T1432" s="37"/>
      <c r="U1432" s="36"/>
      <c r="V1432" s="36"/>
      <c r="W1432" s="36"/>
    </row>
    <row r="1433" spans="7:23" ht="39" hidden="1" thickBot="1" x14ac:dyDescent="0.35">
      <c r="G1433" s="621"/>
      <c r="H1433" s="622"/>
      <c r="I1433" s="74">
        <v>2</v>
      </c>
      <c r="J1433" s="74" t="s">
        <v>647</v>
      </c>
      <c r="K1433" s="74" t="s">
        <v>2642</v>
      </c>
      <c r="L1433" s="138">
        <v>3500</v>
      </c>
      <c r="M1433" s="503"/>
      <c r="N1433" s="524"/>
      <c r="O1433" s="23">
        <v>2</v>
      </c>
      <c r="P1433" s="21" t="s">
        <v>647</v>
      </c>
      <c r="Q1433" s="21" t="s">
        <v>2642</v>
      </c>
      <c r="R1433" s="46">
        <v>3500</v>
      </c>
      <c r="S1433" s="23"/>
      <c r="T1433" s="37"/>
      <c r="U1433" s="36"/>
      <c r="V1433" s="36"/>
      <c r="W1433" s="36"/>
    </row>
    <row r="1434" spans="7:23" ht="64.5" hidden="1" thickBot="1" x14ac:dyDescent="0.35">
      <c r="G1434" s="621"/>
      <c r="H1434" s="622"/>
      <c r="I1434" s="74">
        <v>3</v>
      </c>
      <c r="J1434" s="74" t="s">
        <v>2642</v>
      </c>
      <c r="K1434" s="74" t="s">
        <v>4079</v>
      </c>
      <c r="L1434" s="138">
        <v>1400</v>
      </c>
      <c r="M1434" s="503"/>
      <c r="N1434" s="524"/>
      <c r="O1434" s="23">
        <v>3</v>
      </c>
      <c r="P1434" s="21" t="s">
        <v>2642</v>
      </c>
      <c r="Q1434" s="21" t="s">
        <v>4079</v>
      </c>
      <c r="R1434" s="46">
        <v>1400</v>
      </c>
      <c r="S1434" s="23"/>
      <c r="T1434" s="37"/>
      <c r="U1434" s="36"/>
      <c r="V1434" s="36"/>
      <c r="W1434" s="36"/>
    </row>
    <row r="1435" spans="7:23" ht="39" hidden="1" thickBot="1" x14ac:dyDescent="0.35">
      <c r="G1435" s="617"/>
      <c r="H1435" s="619"/>
      <c r="I1435" s="74">
        <v>4</v>
      </c>
      <c r="J1435" s="74" t="s">
        <v>4078</v>
      </c>
      <c r="K1435" s="74" t="s">
        <v>4080</v>
      </c>
      <c r="L1435" s="138">
        <v>1200</v>
      </c>
      <c r="M1435" s="503"/>
      <c r="N1435" s="524"/>
      <c r="O1435" s="23">
        <v>4</v>
      </c>
      <c r="P1435" s="21" t="s">
        <v>4078</v>
      </c>
      <c r="Q1435" s="21" t="s">
        <v>4080</v>
      </c>
      <c r="R1435" s="46">
        <v>1200</v>
      </c>
      <c r="S1435" s="23"/>
      <c r="T1435" s="37"/>
      <c r="U1435" s="36"/>
      <c r="V1435" s="36"/>
      <c r="W1435" s="36"/>
    </row>
    <row r="1436" spans="7:23" ht="39" hidden="1" thickBot="1" x14ac:dyDescent="0.35">
      <c r="G1436" s="68">
        <v>2</v>
      </c>
      <c r="H1436" s="83" t="s">
        <v>4081</v>
      </c>
      <c r="I1436" s="74">
        <v>1</v>
      </c>
      <c r="J1436" s="74" t="s">
        <v>620</v>
      </c>
      <c r="K1436" s="74" t="s">
        <v>4082</v>
      </c>
      <c r="L1436" s="138">
        <v>1100</v>
      </c>
      <c r="M1436" s="73" t="s">
        <v>5047</v>
      </c>
      <c r="N1436" s="21" t="s">
        <v>4081</v>
      </c>
      <c r="O1436" s="23">
        <v>1</v>
      </c>
      <c r="P1436" s="21" t="s">
        <v>620</v>
      </c>
      <c r="Q1436" s="21" t="s">
        <v>4082</v>
      </c>
      <c r="R1436" s="46">
        <v>1100</v>
      </c>
      <c r="S1436" s="23"/>
      <c r="T1436" s="37"/>
      <c r="U1436" s="36"/>
      <c r="V1436" s="36"/>
      <c r="W1436" s="36"/>
    </row>
    <row r="1437" spans="7:23" ht="38.25" hidden="1" thickBot="1" x14ac:dyDescent="0.35">
      <c r="G1437" s="68">
        <v>3</v>
      </c>
      <c r="H1437" s="83" t="s">
        <v>2646</v>
      </c>
      <c r="I1437" s="74">
        <v>1</v>
      </c>
      <c r="J1437" s="74" t="s">
        <v>4077</v>
      </c>
      <c r="K1437" s="74" t="s">
        <v>829</v>
      </c>
      <c r="L1437" s="138">
        <v>3700</v>
      </c>
      <c r="M1437" s="73" t="s">
        <v>5048</v>
      </c>
      <c r="N1437" s="21" t="s">
        <v>2646</v>
      </c>
      <c r="O1437" s="23">
        <v>1</v>
      </c>
      <c r="P1437" s="21" t="s">
        <v>4077</v>
      </c>
      <c r="Q1437" s="21" t="s">
        <v>829</v>
      </c>
      <c r="R1437" s="46">
        <v>3700</v>
      </c>
      <c r="S1437" s="23"/>
      <c r="T1437" s="37"/>
      <c r="U1437" s="36"/>
      <c r="V1437" s="36"/>
      <c r="W1437" s="36"/>
    </row>
    <row r="1438" spans="7:23" ht="39" hidden="1" thickBot="1" x14ac:dyDescent="0.35">
      <c r="G1438" s="68">
        <v>4</v>
      </c>
      <c r="H1438" s="83" t="s">
        <v>4083</v>
      </c>
      <c r="I1438" s="74">
        <v>1</v>
      </c>
      <c r="J1438" s="74" t="s">
        <v>4077</v>
      </c>
      <c r="K1438" s="74" t="s">
        <v>829</v>
      </c>
      <c r="L1438" s="138">
        <v>4000</v>
      </c>
      <c r="M1438" s="73" t="s">
        <v>4811</v>
      </c>
      <c r="N1438" s="21" t="s">
        <v>4083</v>
      </c>
      <c r="O1438" s="23">
        <v>1</v>
      </c>
      <c r="P1438" s="21" t="s">
        <v>4077</v>
      </c>
      <c r="Q1438" s="21" t="s">
        <v>829</v>
      </c>
      <c r="R1438" s="46">
        <v>4000</v>
      </c>
      <c r="S1438" s="23"/>
      <c r="T1438" s="37"/>
      <c r="U1438" s="36"/>
      <c r="V1438" s="36"/>
      <c r="W1438" s="36"/>
    </row>
    <row r="1439" spans="7:23" ht="38.25" hidden="1" thickBot="1" x14ac:dyDescent="0.35">
      <c r="G1439" s="616">
        <v>5</v>
      </c>
      <c r="H1439" s="618" t="s">
        <v>636</v>
      </c>
      <c r="I1439" s="74">
        <v>1</v>
      </c>
      <c r="J1439" s="74" t="s">
        <v>620</v>
      </c>
      <c r="K1439" s="74" t="s">
        <v>647</v>
      </c>
      <c r="L1439" s="138">
        <v>3800</v>
      </c>
      <c r="M1439" s="503" t="s">
        <v>5049</v>
      </c>
      <c r="N1439" s="524" t="s">
        <v>636</v>
      </c>
      <c r="O1439" s="23">
        <v>1</v>
      </c>
      <c r="P1439" s="21" t="s">
        <v>620</v>
      </c>
      <c r="Q1439" s="21" t="s">
        <v>647</v>
      </c>
      <c r="R1439" s="46">
        <v>3800</v>
      </c>
      <c r="S1439" s="23"/>
      <c r="T1439" s="37"/>
      <c r="U1439" s="36"/>
      <c r="V1439" s="36"/>
      <c r="W1439" s="36"/>
    </row>
    <row r="1440" spans="7:23" ht="39" hidden="1" thickBot="1" x14ac:dyDescent="0.35">
      <c r="G1440" s="617"/>
      <c r="H1440" s="619"/>
      <c r="I1440" s="74">
        <v>2</v>
      </c>
      <c r="J1440" s="74" t="s">
        <v>647</v>
      </c>
      <c r="K1440" s="74" t="s">
        <v>2642</v>
      </c>
      <c r="L1440" s="138">
        <v>2400</v>
      </c>
      <c r="M1440" s="503"/>
      <c r="N1440" s="524"/>
      <c r="O1440" s="23">
        <v>2</v>
      </c>
      <c r="P1440" s="21" t="s">
        <v>647</v>
      </c>
      <c r="Q1440" s="21" t="s">
        <v>2642</v>
      </c>
      <c r="R1440" s="46">
        <v>2400</v>
      </c>
      <c r="S1440" s="23"/>
      <c r="T1440" s="37"/>
      <c r="U1440" s="36"/>
      <c r="V1440" s="36"/>
      <c r="W1440" s="36"/>
    </row>
    <row r="1441" spans="7:23" ht="38.25" hidden="1" thickBot="1" x14ac:dyDescent="0.35">
      <c r="G1441" s="68">
        <v>6</v>
      </c>
      <c r="H1441" s="83" t="s">
        <v>647</v>
      </c>
      <c r="I1441" s="74">
        <v>1</v>
      </c>
      <c r="J1441" s="74" t="s">
        <v>4077</v>
      </c>
      <c r="K1441" s="74" t="s">
        <v>829</v>
      </c>
      <c r="L1441" s="138">
        <v>3200</v>
      </c>
      <c r="M1441" s="73" t="s">
        <v>5050</v>
      </c>
      <c r="N1441" s="21" t="s">
        <v>647</v>
      </c>
      <c r="O1441" s="23">
        <v>1</v>
      </c>
      <c r="P1441" s="21" t="s">
        <v>4077</v>
      </c>
      <c r="Q1441" s="21" t="s">
        <v>829</v>
      </c>
      <c r="R1441" s="46">
        <v>3200</v>
      </c>
      <c r="S1441" s="23"/>
      <c r="T1441" s="37"/>
      <c r="U1441" s="36"/>
      <c r="V1441" s="36"/>
      <c r="W1441" s="36"/>
    </row>
    <row r="1442" spans="7:23" ht="38.25" hidden="1" thickBot="1" x14ac:dyDescent="0.35">
      <c r="G1442" s="616">
        <v>7</v>
      </c>
      <c r="H1442" s="618" t="s">
        <v>1160</v>
      </c>
      <c r="I1442" s="74">
        <v>1</v>
      </c>
      <c r="J1442" s="74" t="s">
        <v>503</v>
      </c>
      <c r="K1442" s="74" t="s">
        <v>5750</v>
      </c>
      <c r="L1442" s="138">
        <v>3800</v>
      </c>
      <c r="M1442" s="503" t="s">
        <v>5051</v>
      </c>
      <c r="N1442" s="524" t="s">
        <v>1160</v>
      </c>
      <c r="O1442" s="23">
        <v>1</v>
      </c>
      <c r="P1442" s="21" t="s">
        <v>503</v>
      </c>
      <c r="Q1442" s="21" t="s">
        <v>4156</v>
      </c>
      <c r="R1442" s="46">
        <v>3800</v>
      </c>
      <c r="S1442" s="23"/>
      <c r="T1442" s="37"/>
      <c r="U1442" s="36"/>
      <c r="V1442" s="36"/>
      <c r="W1442" s="36"/>
    </row>
    <row r="1443" spans="7:23" ht="39" hidden="1" thickBot="1" x14ac:dyDescent="0.35">
      <c r="G1443" s="621"/>
      <c r="H1443" s="622"/>
      <c r="I1443" s="74">
        <v>2</v>
      </c>
      <c r="J1443" s="74" t="s">
        <v>4084</v>
      </c>
      <c r="K1443" s="74" t="s">
        <v>4085</v>
      </c>
      <c r="L1443" s="138">
        <v>2500</v>
      </c>
      <c r="M1443" s="503"/>
      <c r="N1443" s="524"/>
      <c r="O1443" s="23">
        <v>2</v>
      </c>
      <c r="P1443" s="21" t="s">
        <v>4084</v>
      </c>
      <c r="Q1443" s="21" t="s">
        <v>4085</v>
      </c>
      <c r="R1443" s="46">
        <v>2500</v>
      </c>
      <c r="S1443" s="23"/>
      <c r="T1443" s="37"/>
      <c r="U1443" s="36"/>
      <c r="V1443" s="36"/>
      <c r="W1443" s="36"/>
    </row>
    <row r="1444" spans="7:23" ht="19.5" hidden="1" thickBot="1" x14ac:dyDescent="0.35">
      <c r="G1444" s="621"/>
      <c r="H1444" s="622"/>
      <c r="I1444" s="74">
        <v>3</v>
      </c>
      <c r="J1444" s="74" t="s">
        <v>4086</v>
      </c>
      <c r="K1444" s="74" t="s">
        <v>4087</v>
      </c>
      <c r="L1444" s="138">
        <v>1900</v>
      </c>
      <c r="M1444" s="503"/>
      <c r="N1444" s="524"/>
      <c r="O1444" s="23">
        <v>3</v>
      </c>
      <c r="P1444" s="21" t="s">
        <v>4086</v>
      </c>
      <c r="Q1444" s="21" t="s">
        <v>4087</v>
      </c>
      <c r="R1444" s="46">
        <v>1900</v>
      </c>
      <c r="S1444" s="23"/>
      <c r="T1444" s="37"/>
      <c r="U1444" s="36"/>
      <c r="V1444" s="36"/>
      <c r="W1444" s="36"/>
    </row>
    <row r="1445" spans="7:23" ht="26.25" hidden="1" thickBot="1" x14ac:dyDescent="0.35">
      <c r="G1445" s="621"/>
      <c r="H1445" s="622"/>
      <c r="I1445" s="74">
        <v>4</v>
      </c>
      <c r="J1445" s="74" t="s">
        <v>4087</v>
      </c>
      <c r="K1445" s="74" t="s">
        <v>4088</v>
      </c>
      <c r="L1445" s="138">
        <v>1800</v>
      </c>
      <c r="M1445" s="503"/>
      <c r="N1445" s="524"/>
      <c r="O1445" s="23">
        <v>4</v>
      </c>
      <c r="P1445" s="21" t="s">
        <v>4087</v>
      </c>
      <c r="Q1445" s="21" t="s">
        <v>4088</v>
      </c>
      <c r="R1445" s="46">
        <v>1800</v>
      </c>
      <c r="S1445" s="23"/>
      <c r="T1445" s="37"/>
      <c r="U1445" s="36"/>
      <c r="V1445" s="36"/>
      <c r="W1445" s="36"/>
    </row>
    <row r="1446" spans="7:23" ht="26.25" hidden="1" thickBot="1" x14ac:dyDescent="0.35">
      <c r="G1446" s="617"/>
      <c r="H1446" s="619"/>
      <c r="I1446" s="74">
        <v>5</v>
      </c>
      <c r="J1446" s="74" t="s">
        <v>4088</v>
      </c>
      <c r="K1446" s="74" t="s">
        <v>4089</v>
      </c>
      <c r="L1446" s="138">
        <v>1400</v>
      </c>
      <c r="M1446" s="503"/>
      <c r="N1446" s="524"/>
      <c r="O1446" s="23">
        <v>5</v>
      </c>
      <c r="P1446" s="21" t="s">
        <v>4088</v>
      </c>
      <c r="Q1446" s="21" t="s">
        <v>4089</v>
      </c>
      <c r="R1446" s="46">
        <v>1400</v>
      </c>
      <c r="S1446" s="23"/>
      <c r="T1446" s="37"/>
      <c r="U1446" s="36"/>
      <c r="V1446" s="36"/>
      <c r="W1446" s="36"/>
    </row>
    <row r="1447" spans="7:23" ht="39" hidden="1" thickBot="1" x14ac:dyDescent="0.35">
      <c r="G1447" s="68">
        <v>8</v>
      </c>
      <c r="H1447" s="83" t="s">
        <v>4090</v>
      </c>
      <c r="I1447" s="74">
        <v>1</v>
      </c>
      <c r="J1447" s="74" t="s">
        <v>1160</v>
      </c>
      <c r="K1447" s="74" t="s">
        <v>4091</v>
      </c>
      <c r="L1447" s="138">
        <v>2400</v>
      </c>
      <c r="M1447" s="73" t="s">
        <v>5052</v>
      </c>
      <c r="N1447" s="21" t="s">
        <v>4090</v>
      </c>
      <c r="O1447" s="23">
        <v>1</v>
      </c>
      <c r="P1447" s="21" t="s">
        <v>1160</v>
      </c>
      <c r="Q1447" s="21" t="s">
        <v>4091</v>
      </c>
      <c r="R1447" s="46">
        <v>2400</v>
      </c>
      <c r="S1447" s="23"/>
      <c r="T1447" s="37"/>
      <c r="U1447" s="36"/>
      <c r="V1447" s="36"/>
      <c r="W1447" s="36"/>
    </row>
    <row r="1448" spans="7:23" ht="39" hidden="1" thickBot="1" x14ac:dyDescent="0.35">
      <c r="G1448" s="616">
        <v>9</v>
      </c>
      <c r="H1448" s="618" t="s">
        <v>829</v>
      </c>
      <c r="I1448" s="74">
        <v>1</v>
      </c>
      <c r="J1448" s="74" t="s">
        <v>1160</v>
      </c>
      <c r="K1448" s="74" t="s">
        <v>2642</v>
      </c>
      <c r="L1448" s="138">
        <v>4000</v>
      </c>
      <c r="M1448" s="503" t="s">
        <v>5053</v>
      </c>
      <c r="N1448" s="524" t="s">
        <v>829</v>
      </c>
      <c r="O1448" s="23">
        <v>1</v>
      </c>
      <c r="P1448" s="21" t="s">
        <v>1160</v>
      </c>
      <c r="Q1448" s="21" t="s">
        <v>2642</v>
      </c>
      <c r="R1448" s="46">
        <v>4000</v>
      </c>
      <c r="S1448" s="23"/>
      <c r="T1448" s="37"/>
      <c r="U1448" s="36"/>
      <c r="V1448" s="36"/>
      <c r="W1448" s="36"/>
    </row>
    <row r="1449" spans="7:23" ht="26.25" hidden="1" thickBot="1" x14ac:dyDescent="0.35">
      <c r="G1449" s="621"/>
      <c r="H1449" s="622"/>
      <c r="I1449" s="74">
        <v>2</v>
      </c>
      <c r="J1449" s="74" t="s">
        <v>4092</v>
      </c>
      <c r="K1449" s="74" t="s">
        <v>569</v>
      </c>
      <c r="L1449" s="138">
        <v>3600</v>
      </c>
      <c r="M1449" s="503"/>
      <c r="N1449" s="524"/>
      <c r="O1449" s="23">
        <v>2</v>
      </c>
      <c r="P1449" s="21" t="s">
        <v>4092</v>
      </c>
      <c r="Q1449" s="21" t="s">
        <v>569</v>
      </c>
      <c r="R1449" s="46">
        <v>3600</v>
      </c>
      <c r="S1449" s="23"/>
      <c r="T1449" s="37"/>
      <c r="U1449" s="36"/>
      <c r="V1449" s="36"/>
      <c r="W1449" s="36"/>
    </row>
    <row r="1450" spans="7:23" ht="39" hidden="1" thickBot="1" x14ac:dyDescent="0.35">
      <c r="G1450" s="617"/>
      <c r="H1450" s="619"/>
      <c r="I1450" s="74">
        <v>3</v>
      </c>
      <c r="J1450" s="74" t="s">
        <v>569</v>
      </c>
      <c r="K1450" s="74" t="s">
        <v>4093</v>
      </c>
      <c r="L1450" s="138">
        <v>1100</v>
      </c>
      <c r="M1450" s="503"/>
      <c r="N1450" s="524"/>
      <c r="O1450" s="23">
        <v>3</v>
      </c>
      <c r="P1450" s="21" t="s">
        <v>569</v>
      </c>
      <c r="Q1450" s="21" t="s">
        <v>4093</v>
      </c>
      <c r="R1450" s="46">
        <v>1100</v>
      </c>
      <c r="S1450" s="23"/>
      <c r="T1450" s="37"/>
      <c r="U1450" s="36"/>
      <c r="V1450" s="36"/>
      <c r="W1450" s="36"/>
    </row>
    <row r="1451" spans="7:23" ht="39" hidden="1" thickBot="1" x14ac:dyDescent="0.35">
      <c r="G1451" s="70">
        <v>10</v>
      </c>
      <c r="H1451" s="75" t="s">
        <v>4094</v>
      </c>
      <c r="I1451" s="72">
        <v>1</v>
      </c>
      <c r="J1451" s="72" t="s">
        <v>4095</v>
      </c>
      <c r="K1451" s="72" t="s">
        <v>4096</v>
      </c>
      <c r="L1451" s="80">
        <v>420</v>
      </c>
      <c r="M1451" s="73" t="s">
        <v>5981</v>
      </c>
      <c r="N1451" s="21" t="s">
        <v>4094</v>
      </c>
      <c r="O1451" s="23">
        <v>1</v>
      </c>
      <c r="P1451" s="21" t="s">
        <v>4095</v>
      </c>
      <c r="Q1451" s="21" t="s">
        <v>4155</v>
      </c>
      <c r="R1451" s="46">
        <v>420</v>
      </c>
      <c r="S1451" s="23"/>
      <c r="T1451" s="37"/>
      <c r="U1451" s="36"/>
      <c r="V1451" s="36"/>
      <c r="W1451" s="36"/>
    </row>
    <row r="1452" spans="7:23" ht="38.25" hidden="1" thickBot="1" x14ac:dyDescent="0.35">
      <c r="G1452" s="68">
        <v>11</v>
      </c>
      <c r="H1452" s="83" t="s">
        <v>2690</v>
      </c>
      <c r="I1452" s="74">
        <v>1</v>
      </c>
      <c r="J1452" s="74" t="s">
        <v>4077</v>
      </c>
      <c r="K1452" s="74" t="s">
        <v>829</v>
      </c>
      <c r="L1452" s="138">
        <v>2600</v>
      </c>
      <c r="M1452" s="73" t="s">
        <v>5054</v>
      </c>
      <c r="N1452" s="21" t="s">
        <v>2690</v>
      </c>
      <c r="O1452" s="23">
        <v>1</v>
      </c>
      <c r="P1452" s="21" t="s">
        <v>4077</v>
      </c>
      <c r="Q1452" s="21" t="s">
        <v>829</v>
      </c>
      <c r="R1452" s="46">
        <v>2600</v>
      </c>
      <c r="S1452" s="23"/>
      <c r="T1452" s="37"/>
      <c r="U1452" s="36"/>
      <c r="V1452" s="36"/>
      <c r="W1452" s="36"/>
    </row>
    <row r="1453" spans="7:23" ht="39" hidden="1" thickBot="1" x14ac:dyDescent="0.35">
      <c r="G1453" s="68">
        <v>12</v>
      </c>
      <c r="H1453" s="83" t="s">
        <v>2717</v>
      </c>
      <c r="I1453" s="74">
        <v>1</v>
      </c>
      <c r="J1453" s="74" t="s">
        <v>620</v>
      </c>
      <c r="K1453" s="74" t="s">
        <v>4097</v>
      </c>
      <c r="L1453" s="138">
        <v>2400</v>
      </c>
      <c r="M1453" s="73" t="s">
        <v>5055</v>
      </c>
      <c r="N1453" s="21" t="s">
        <v>2717</v>
      </c>
      <c r="O1453" s="23">
        <v>1</v>
      </c>
      <c r="P1453" s="21" t="s">
        <v>620</v>
      </c>
      <c r="Q1453" s="21" t="s">
        <v>4097</v>
      </c>
      <c r="R1453" s="46">
        <v>2400</v>
      </c>
      <c r="S1453" s="23"/>
      <c r="T1453" s="37"/>
      <c r="U1453" s="36"/>
      <c r="V1453" s="36"/>
      <c r="W1453" s="36"/>
    </row>
    <row r="1454" spans="7:23" ht="38.25" hidden="1" thickBot="1" x14ac:dyDescent="0.35">
      <c r="G1454" s="616">
        <v>13</v>
      </c>
      <c r="H1454" s="618" t="s">
        <v>2696</v>
      </c>
      <c r="I1454" s="74">
        <v>1</v>
      </c>
      <c r="J1454" s="74" t="s">
        <v>4078</v>
      </c>
      <c r="K1454" s="74" t="s">
        <v>4092</v>
      </c>
      <c r="L1454" s="138">
        <v>2200</v>
      </c>
      <c r="M1454" s="503" t="s">
        <v>5056</v>
      </c>
      <c r="N1454" s="524" t="s">
        <v>2696</v>
      </c>
      <c r="O1454" s="23">
        <v>1</v>
      </c>
      <c r="P1454" s="21" t="s">
        <v>4078</v>
      </c>
      <c r="Q1454" s="21" t="s">
        <v>4092</v>
      </c>
      <c r="R1454" s="46">
        <v>2200</v>
      </c>
      <c r="S1454" s="23"/>
      <c r="T1454" s="37"/>
      <c r="U1454" s="36"/>
      <c r="V1454" s="36"/>
      <c r="W1454" s="36"/>
    </row>
    <row r="1455" spans="7:23" ht="38.25" hidden="1" thickBot="1" x14ac:dyDescent="0.35">
      <c r="G1455" s="617"/>
      <c r="H1455" s="619"/>
      <c r="I1455" s="74">
        <v>2</v>
      </c>
      <c r="J1455" s="74" t="s">
        <v>4092</v>
      </c>
      <c r="K1455" s="74" t="s">
        <v>4098</v>
      </c>
      <c r="L1455" s="138">
        <v>1300</v>
      </c>
      <c r="M1455" s="503"/>
      <c r="N1455" s="524"/>
      <c r="O1455" s="23">
        <v>2</v>
      </c>
      <c r="P1455" s="21" t="s">
        <v>4092</v>
      </c>
      <c r="Q1455" s="21" t="s">
        <v>4098</v>
      </c>
      <c r="R1455" s="46">
        <v>1300</v>
      </c>
      <c r="S1455" s="23"/>
      <c r="T1455" s="37"/>
      <c r="U1455" s="36"/>
      <c r="V1455" s="36"/>
      <c r="W1455" s="36"/>
    </row>
    <row r="1456" spans="7:23" ht="64.5" hidden="1" thickBot="1" x14ac:dyDescent="0.35">
      <c r="G1456" s="68">
        <v>14</v>
      </c>
      <c r="H1456" s="83" t="s">
        <v>5751</v>
      </c>
      <c r="I1456" s="74">
        <v>1</v>
      </c>
      <c r="J1456" s="74" t="s">
        <v>620</v>
      </c>
      <c r="K1456" s="74" t="s">
        <v>84</v>
      </c>
      <c r="L1456" s="138">
        <v>3500</v>
      </c>
      <c r="M1456" s="73" t="s">
        <v>5057</v>
      </c>
      <c r="N1456" s="21" t="s">
        <v>4099</v>
      </c>
      <c r="O1456" s="23">
        <v>1</v>
      </c>
      <c r="P1456" s="21" t="s">
        <v>620</v>
      </c>
      <c r="Q1456" s="21" t="s">
        <v>84</v>
      </c>
      <c r="R1456" s="46">
        <v>3500</v>
      </c>
      <c r="S1456" s="23"/>
      <c r="T1456" s="37"/>
      <c r="U1456" s="36"/>
      <c r="V1456" s="36"/>
      <c r="W1456" s="36"/>
    </row>
    <row r="1457" spans="7:23" ht="64.5" hidden="1" thickBot="1" x14ac:dyDescent="0.35">
      <c r="G1457" s="68">
        <v>15</v>
      </c>
      <c r="H1457" s="83" t="s">
        <v>2642</v>
      </c>
      <c r="I1457" s="74">
        <v>1</v>
      </c>
      <c r="J1457" s="74" t="s">
        <v>5751</v>
      </c>
      <c r="K1457" s="74" t="s">
        <v>829</v>
      </c>
      <c r="L1457" s="138">
        <v>3200</v>
      </c>
      <c r="M1457" s="73" t="s">
        <v>5058</v>
      </c>
      <c r="N1457" s="21" t="s">
        <v>2642</v>
      </c>
      <c r="O1457" s="23">
        <v>1</v>
      </c>
      <c r="P1457" s="21" t="s">
        <v>4099</v>
      </c>
      <c r="Q1457" s="124" t="s">
        <v>829</v>
      </c>
      <c r="R1457" s="46">
        <v>3200</v>
      </c>
      <c r="S1457" s="23"/>
      <c r="T1457" s="37"/>
      <c r="U1457" s="36"/>
      <c r="V1457" s="36"/>
      <c r="W1457" s="36"/>
    </row>
    <row r="1458" spans="7:23" ht="39" hidden="1" thickBot="1" x14ac:dyDescent="0.35">
      <c r="G1458" s="68">
        <v>16</v>
      </c>
      <c r="H1458" s="83" t="s">
        <v>4100</v>
      </c>
      <c r="I1458" s="74">
        <v>1</v>
      </c>
      <c r="J1458" s="74" t="s">
        <v>4101</v>
      </c>
      <c r="K1458" s="74" t="s">
        <v>4102</v>
      </c>
      <c r="L1458" s="138">
        <v>2400</v>
      </c>
      <c r="M1458" s="73" t="s">
        <v>5059</v>
      </c>
      <c r="N1458" s="21" t="s">
        <v>4100</v>
      </c>
      <c r="O1458" s="23">
        <v>1</v>
      </c>
      <c r="P1458" s="21" t="s">
        <v>4101</v>
      </c>
      <c r="Q1458" s="21" t="s">
        <v>4102</v>
      </c>
      <c r="R1458" s="46">
        <v>2400</v>
      </c>
      <c r="S1458" s="23"/>
      <c r="T1458" s="37"/>
      <c r="U1458" s="36"/>
      <c r="V1458" s="36"/>
      <c r="W1458" s="36"/>
    </row>
    <row r="1459" spans="7:23" ht="39" hidden="1" thickBot="1" x14ac:dyDescent="0.35">
      <c r="G1459" s="68">
        <v>17</v>
      </c>
      <c r="H1459" s="83" t="s">
        <v>4103</v>
      </c>
      <c r="I1459" s="74">
        <v>1</v>
      </c>
      <c r="J1459" s="74" t="s">
        <v>1160</v>
      </c>
      <c r="K1459" s="74" t="s">
        <v>4104</v>
      </c>
      <c r="L1459" s="138">
        <v>1300</v>
      </c>
      <c r="M1459" s="73" t="s">
        <v>5060</v>
      </c>
      <c r="N1459" s="21" t="s">
        <v>4103</v>
      </c>
      <c r="O1459" s="23">
        <v>1</v>
      </c>
      <c r="P1459" s="21" t="s">
        <v>1160</v>
      </c>
      <c r="Q1459" s="21" t="s">
        <v>4104</v>
      </c>
      <c r="R1459" s="46">
        <v>1300</v>
      </c>
      <c r="S1459" s="23"/>
      <c r="T1459" s="37"/>
      <c r="U1459" s="36"/>
      <c r="V1459" s="36"/>
      <c r="W1459" s="36"/>
    </row>
    <row r="1460" spans="7:23" ht="26.25" hidden="1" thickBot="1" x14ac:dyDescent="0.35">
      <c r="G1460" s="70">
        <v>18</v>
      </c>
      <c r="H1460" s="75" t="s">
        <v>632</v>
      </c>
      <c r="I1460" s="72">
        <v>1</v>
      </c>
      <c r="J1460" s="624" t="s">
        <v>1206</v>
      </c>
      <c r="K1460" s="625"/>
      <c r="L1460" s="139">
        <v>2200</v>
      </c>
      <c r="M1460" s="73" t="s">
        <v>5061</v>
      </c>
      <c r="N1460" s="21" t="s">
        <v>632</v>
      </c>
      <c r="O1460" s="23">
        <v>1</v>
      </c>
      <c r="P1460" s="523" t="s">
        <v>1206</v>
      </c>
      <c r="Q1460" s="523"/>
      <c r="R1460" s="46">
        <v>2200</v>
      </c>
      <c r="S1460" s="23"/>
      <c r="T1460" s="37"/>
      <c r="U1460" s="36"/>
      <c r="V1460" s="36"/>
      <c r="W1460" s="36"/>
    </row>
    <row r="1461" spans="7:23" ht="19.5" hidden="1" thickBot="1" x14ac:dyDescent="0.35">
      <c r="G1461" s="65"/>
      <c r="H1461" s="77"/>
      <c r="I1461" s="74"/>
      <c r="J1461" s="137"/>
      <c r="K1461" s="74"/>
      <c r="L1461" s="138"/>
      <c r="M1461" s="73"/>
      <c r="N1461" s="21"/>
      <c r="O1461" s="23"/>
      <c r="P1461" s="23"/>
      <c r="Q1461" s="23"/>
      <c r="R1461" s="46"/>
      <c r="S1461" s="23"/>
      <c r="T1461" s="37"/>
      <c r="U1461" s="36"/>
      <c r="V1461" s="36"/>
      <c r="W1461" s="36"/>
    </row>
    <row r="1462" spans="7:23" ht="39" hidden="1" thickBot="1" x14ac:dyDescent="0.35">
      <c r="G1462" s="616">
        <v>19</v>
      </c>
      <c r="H1462" s="618" t="s">
        <v>4105</v>
      </c>
      <c r="I1462" s="74">
        <v>1</v>
      </c>
      <c r="J1462" s="74" t="s">
        <v>4106</v>
      </c>
      <c r="K1462" s="74" t="s">
        <v>4107</v>
      </c>
      <c r="L1462" s="137">
        <v>800</v>
      </c>
      <c r="M1462" s="503" t="s">
        <v>5062</v>
      </c>
      <c r="N1462" s="524" t="s">
        <v>4105</v>
      </c>
      <c r="O1462" s="23">
        <v>1</v>
      </c>
      <c r="P1462" s="21" t="s">
        <v>4106</v>
      </c>
      <c r="Q1462" s="21" t="s">
        <v>4107</v>
      </c>
      <c r="R1462" s="46">
        <v>800</v>
      </c>
      <c r="S1462" s="23"/>
      <c r="T1462" s="37"/>
      <c r="U1462" s="36"/>
      <c r="V1462" s="36"/>
      <c r="W1462" s="36"/>
    </row>
    <row r="1463" spans="7:23" ht="39" hidden="1" thickBot="1" x14ac:dyDescent="0.35">
      <c r="G1463" s="617"/>
      <c r="H1463" s="619"/>
      <c r="I1463" s="74">
        <v>2</v>
      </c>
      <c r="J1463" s="74" t="s">
        <v>4107</v>
      </c>
      <c r="K1463" s="74" t="s">
        <v>165</v>
      </c>
      <c r="L1463" s="137">
        <v>650</v>
      </c>
      <c r="M1463" s="503"/>
      <c r="N1463" s="524"/>
      <c r="O1463" s="23">
        <v>2</v>
      </c>
      <c r="P1463" s="21" t="s">
        <v>4107</v>
      </c>
      <c r="Q1463" s="21" t="s">
        <v>4157</v>
      </c>
      <c r="R1463" s="46">
        <v>650</v>
      </c>
      <c r="S1463" s="23"/>
      <c r="T1463" s="37"/>
      <c r="U1463" s="36"/>
      <c r="V1463" s="36"/>
      <c r="W1463" s="36"/>
    </row>
    <row r="1464" spans="7:23" ht="26.25" hidden="1" thickBot="1" x14ac:dyDescent="0.35">
      <c r="G1464" s="68">
        <v>20</v>
      </c>
      <c r="H1464" s="83" t="s">
        <v>267</v>
      </c>
      <c r="I1464" s="74">
        <v>1</v>
      </c>
      <c r="J1464" s="74" t="s">
        <v>620</v>
      </c>
      <c r="K1464" s="74" t="s">
        <v>1104</v>
      </c>
      <c r="L1464" s="138">
        <v>1400</v>
      </c>
      <c r="M1464" s="73" t="s">
        <v>5980</v>
      </c>
      <c r="N1464" s="21" t="s">
        <v>267</v>
      </c>
      <c r="O1464" s="23">
        <v>1</v>
      </c>
      <c r="P1464" s="21" t="s">
        <v>620</v>
      </c>
      <c r="Q1464" s="21" t="s">
        <v>1104</v>
      </c>
      <c r="R1464" s="46">
        <v>1400</v>
      </c>
      <c r="S1464" s="23"/>
      <c r="T1464" s="37"/>
      <c r="U1464" s="36"/>
      <c r="V1464" s="36"/>
      <c r="W1464" s="36"/>
    </row>
    <row r="1465" spans="7:23" ht="38.25" hidden="1" thickBot="1" x14ac:dyDescent="0.35">
      <c r="G1465" s="68">
        <v>21</v>
      </c>
      <c r="H1465" s="83" t="s">
        <v>4108</v>
      </c>
      <c r="I1465" s="74">
        <v>1</v>
      </c>
      <c r="J1465" s="74" t="s">
        <v>5752</v>
      </c>
      <c r="K1465" s="74" t="s">
        <v>165</v>
      </c>
      <c r="L1465" s="137">
        <v>550</v>
      </c>
      <c r="M1465" s="73" t="s">
        <v>5063</v>
      </c>
      <c r="N1465" s="21" t="s">
        <v>4108</v>
      </c>
      <c r="O1465" s="23">
        <v>1</v>
      </c>
      <c r="P1465" s="21" t="s">
        <v>4158</v>
      </c>
      <c r="Q1465" s="21" t="s">
        <v>4157</v>
      </c>
      <c r="R1465" s="46">
        <v>550</v>
      </c>
      <c r="S1465" s="23"/>
      <c r="T1465" s="37"/>
      <c r="U1465" s="36"/>
      <c r="V1465" s="36"/>
      <c r="W1465" s="36"/>
    </row>
    <row r="1466" spans="7:23" ht="51.75" hidden="1" thickBot="1" x14ac:dyDescent="0.35">
      <c r="G1466" s="68">
        <v>22</v>
      </c>
      <c r="H1466" s="83" t="s">
        <v>4109</v>
      </c>
      <c r="I1466" s="74">
        <v>1</v>
      </c>
      <c r="J1466" s="74" t="s">
        <v>4082</v>
      </c>
      <c r="K1466" s="74" t="s">
        <v>5753</v>
      </c>
      <c r="L1466" s="137">
        <v>650</v>
      </c>
      <c r="M1466" s="73" t="s">
        <v>5064</v>
      </c>
      <c r="N1466" s="21" t="s">
        <v>4109</v>
      </c>
      <c r="O1466" s="23">
        <v>1</v>
      </c>
      <c r="P1466" s="21" t="s">
        <v>4082</v>
      </c>
      <c r="Q1466" s="21" t="s">
        <v>4159</v>
      </c>
      <c r="R1466" s="46">
        <v>650</v>
      </c>
      <c r="S1466" s="23"/>
      <c r="T1466" s="37"/>
      <c r="U1466" s="36"/>
      <c r="V1466" s="36"/>
      <c r="W1466" s="36"/>
    </row>
    <row r="1467" spans="7:23" ht="51.75" hidden="1" thickBot="1" x14ac:dyDescent="0.35">
      <c r="G1467" s="68">
        <v>23</v>
      </c>
      <c r="H1467" s="83" t="s">
        <v>5754</v>
      </c>
      <c r="I1467" s="74">
        <v>1</v>
      </c>
      <c r="J1467" s="74" t="s">
        <v>569</v>
      </c>
      <c r="K1467" s="74" t="s">
        <v>333</v>
      </c>
      <c r="L1467" s="138">
        <v>2900</v>
      </c>
      <c r="M1467" s="73" t="s">
        <v>5065</v>
      </c>
      <c r="N1467" s="21" t="s">
        <v>4110</v>
      </c>
      <c r="O1467" s="23">
        <v>1</v>
      </c>
      <c r="P1467" s="21" t="s">
        <v>569</v>
      </c>
      <c r="Q1467" s="21" t="s">
        <v>333</v>
      </c>
      <c r="R1467" s="46">
        <v>2900</v>
      </c>
      <c r="S1467" s="23"/>
      <c r="T1467" s="37"/>
      <c r="U1467" s="36"/>
      <c r="V1467" s="36"/>
      <c r="W1467" s="36"/>
    </row>
    <row r="1468" spans="7:23" ht="39" hidden="1" thickBot="1" x14ac:dyDescent="0.35">
      <c r="G1468" s="68">
        <v>24</v>
      </c>
      <c r="H1468" s="83" t="s">
        <v>4111</v>
      </c>
      <c r="I1468" s="74">
        <v>1</v>
      </c>
      <c r="J1468" s="74" t="s">
        <v>4112</v>
      </c>
      <c r="K1468" s="74" t="s">
        <v>4113</v>
      </c>
      <c r="L1468" s="137">
        <v>450</v>
      </c>
      <c r="M1468" s="73" t="s">
        <v>5066</v>
      </c>
      <c r="N1468" s="21" t="s">
        <v>4111</v>
      </c>
      <c r="O1468" s="23">
        <v>1</v>
      </c>
      <c r="P1468" s="21" t="s">
        <v>4112</v>
      </c>
      <c r="Q1468" s="21" t="s">
        <v>4113</v>
      </c>
      <c r="R1468" s="46">
        <v>450</v>
      </c>
      <c r="S1468" s="23"/>
      <c r="T1468" s="37"/>
      <c r="U1468" s="36"/>
      <c r="V1468" s="36"/>
      <c r="W1468" s="36"/>
    </row>
    <row r="1469" spans="7:23" ht="57" hidden="1" thickBot="1" x14ac:dyDescent="0.35">
      <c r="G1469" s="70">
        <v>25</v>
      </c>
      <c r="H1469" s="75" t="s">
        <v>4114</v>
      </c>
      <c r="I1469" s="72">
        <v>1</v>
      </c>
      <c r="J1469" s="72" t="s">
        <v>4082</v>
      </c>
      <c r="K1469" s="72" t="s">
        <v>174</v>
      </c>
      <c r="L1469" s="80">
        <v>500</v>
      </c>
      <c r="M1469" s="73" t="s">
        <v>5067</v>
      </c>
      <c r="N1469" s="21" t="s">
        <v>4114</v>
      </c>
      <c r="O1469" s="23">
        <v>1</v>
      </c>
      <c r="P1469" s="21" t="s">
        <v>4082</v>
      </c>
      <c r="Q1469" s="21" t="s">
        <v>4160</v>
      </c>
      <c r="R1469" s="46">
        <v>500</v>
      </c>
      <c r="S1469" s="23"/>
      <c r="T1469" s="37"/>
      <c r="U1469" s="36"/>
      <c r="V1469" s="36"/>
      <c r="W1469" s="36"/>
    </row>
    <row r="1470" spans="7:23" ht="39" hidden="1" thickBot="1" x14ac:dyDescent="0.35">
      <c r="G1470" s="68">
        <v>26</v>
      </c>
      <c r="H1470" s="83" t="s">
        <v>4115</v>
      </c>
      <c r="I1470" s="74">
        <v>1</v>
      </c>
      <c r="J1470" s="74" t="s">
        <v>645</v>
      </c>
      <c r="K1470" s="74" t="s">
        <v>4100</v>
      </c>
      <c r="L1470" s="137">
        <v>700</v>
      </c>
      <c r="M1470" s="73" t="s">
        <v>5068</v>
      </c>
      <c r="N1470" s="21" t="s">
        <v>4115</v>
      </c>
      <c r="O1470" s="23">
        <v>1</v>
      </c>
      <c r="P1470" s="21" t="s">
        <v>645</v>
      </c>
      <c r="Q1470" s="21" t="s">
        <v>4100</v>
      </c>
      <c r="R1470" s="46">
        <v>700</v>
      </c>
      <c r="S1470" s="23"/>
      <c r="T1470" s="37"/>
      <c r="U1470" s="36"/>
      <c r="V1470" s="36"/>
      <c r="W1470" s="36"/>
    </row>
    <row r="1471" spans="7:23" ht="39" hidden="1" thickBot="1" x14ac:dyDescent="0.35">
      <c r="G1471" s="68">
        <v>27</v>
      </c>
      <c r="H1471" s="83" t="s">
        <v>4116</v>
      </c>
      <c r="I1471" s="74">
        <v>1</v>
      </c>
      <c r="J1471" s="74" t="s">
        <v>645</v>
      </c>
      <c r="K1471" s="74" t="s">
        <v>4103</v>
      </c>
      <c r="L1471" s="137">
        <v>700</v>
      </c>
      <c r="M1471" s="73" t="s">
        <v>5069</v>
      </c>
      <c r="N1471" s="21" t="s">
        <v>4116</v>
      </c>
      <c r="O1471" s="23">
        <v>1</v>
      </c>
      <c r="P1471" s="21" t="s">
        <v>645</v>
      </c>
      <c r="Q1471" s="21" t="s">
        <v>4103</v>
      </c>
      <c r="R1471" s="46">
        <v>700</v>
      </c>
      <c r="S1471" s="23"/>
      <c r="T1471" s="37"/>
      <c r="U1471" s="36"/>
      <c r="V1471" s="36"/>
      <c r="W1471" s="36"/>
    </row>
    <row r="1472" spans="7:23" ht="26.25" hidden="1" thickBot="1" x14ac:dyDescent="0.35">
      <c r="G1472" s="68">
        <v>28</v>
      </c>
      <c r="H1472" s="83" t="s">
        <v>5755</v>
      </c>
      <c r="I1472" s="74">
        <v>1</v>
      </c>
      <c r="J1472" s="624" t="s">
        <v>77</v>
      </c>
      <c r="K1472" s="625"/>
      <c r="L1472" s="137">
        <v>700</v>
      </c>
      <c r="M1472" s="73" t="s">
        <v>5070</v>
      </c>
      <c r="N1472" s="21" t="s">
        <v>4117</v>
      </c>
      <c r="O1472" s="23">
        <v>1</v>
      </c>
      <c r="P1472" s="523" t="s">
        <v>77</v>
      </c>
      <c r="Q1472" s="523"/>
      <c r="R1472" s="46">
        <v>700</v>
      </c>
      <c r="S1472" s="23"/>
      <c r="T1472" s="37"/>
      <c r="U1472" s="36"/>
      <c r="V1472" s="36"/>
      <c r="W1472" s="36"/>
    </row>
    <row r="1473" spans="7:23" ht="64.5" hidden="1" thickBot="1" x14ac:dyDescent="0.35">
      <c r="G1473" s="68">
        <v>29</v>
      </c>
      <c r="H1473" s="83" t="s">
        <v>4118</v>
      </c>
      <c r="I1473" s="74">
        <v>1</v>
      </c>
      <c r="J1473" s="74" t="s">
        <v>5751</v>
      </c>
      <c r="K1473" s="74" t="s">
        <v>4119</v>
      </c>
      <c r="L1473" s="137">
        <v>600</v>
      </c>
      <c r="M1473" s="73" t="s">
        <v>5071</v>
      </c>
      <c r="N1473" s="21" t="s">
        <v>4118</v>
      </c>
      <c r="O1473" s="23">
        <v>1</v>
      </c>
      <c r="P1473" s="21" t="s">
        <v>4099</v>
      </c>
      <c r="Q1473" s="21" t="s">
        <v>4119</v>
      </c>
      <c r="R1473" s="46">
        <v>600</v>
      </c>
      <c r="S1473" s="23"/>
      <c r="T1473" s="37"/>
      <c r="U1473" s="36"/>
      <c r="V1473" s="36"/>
      <c r="W1473" s="36"/>
    </row>
    <row r="1474" spans="7:23" ht="39" hidden="1" thickBot="1" x14ac:dyDescent="0.35">
      <c r="G1474" s="68">
        <v>30</v>
      </c>
      <c r="H1474" s="83" t="s">
        <v>4120</v>
      </c>
      <c r="I1474" s="74">
        <v>1</v>
      </c>
      <c r="J1474" s="74" t="s">
        <v>645</v>
      </c>
      <c r="K1474" s="74" t="s">
        <v>4121</v>
      </c>
      <c r="L1474" s="137">
        <v>750</v>
      </c>
      <c r="M1474" s="73" t="s">
        <v>5979</v>
      </c>
      <c r="N1474" s="21" t="s">
        <v>4120</v>
      </c>
      <c r="O1474" s="23">
        <v>1</v>
      </c>
      <c r="P1474" s="21" t="s">
        <v>645</v>
      </c>
      <c r="Q1474" s="21" t="s">
        <v>4121</v>
      </c>
      <c r="R1474" s="46">
        <v>750</v>
      </c>
      <c r="S1474" s="23"/>
      <c r="T1474" s="37"/>
      <c r="U1474" s="36"/>
      <c r="V1474" s="36"/>
      <c r="W1474" s="36"/>
    </row>
    <row r="1475" spans="7:23" ht="39" hidden="1" thickBot="1" x14ac:dyDescent="0.35">
      <c r="G1475" s="68">
        <v>31</v>
      </c>
      <c r="H1475" s="83" t="s">
        <v>4122</v>
      </c>
      <c r="I1475" s="74">
        <v>1</v>
      </c>
      <c r="J1475" s="624" t="s">
        <v>77</v>
      </c>
      <c r="K1475" s="625"/>
      <c r="L1475" s="137">
        <v>800</v>
      </c>
      <c r="M1475" s="73" t="s">
        <v>5072</v>
      </c>
      <c r="N1475" s="21" t="s">
        <v>4122</v>
      </c>
      <c r="O1475" s="23">
        <v>1</v>
      </c>
      <c r="P1475" s="523" t="s">
        <v>77</v>
      </c>
      <c r="Q1475" s="523"/>
      <c r="R1475" s="46">
        <v>800</v>
      </c>
      <c r="S1475" s="23"/>
      <c r="T1475" s="37"/>
      <c r="U1475" s="36"/>
      <c r="V1475" s="36"/>
      <c r="W1475" s="36"/>
    </row>
    <row r="1476" spans="7:23" ht="39" hidden="1" thickBot="1" x14ac:dyDescent="0.35">
      <c r="G1476" s="68">
        <v>32</v>
      </c>
      <c r="H1476" s="83" t="s">
        <v>4123</v>
      </c>
      <c r="I1476" s="74">
        <v>1</v>
      </c>
      <c r="J1476" s="74" t="s">
        <v>645</v>
      </c>
      <c r="K1476" s="74" t="s">
        <v>4124</v>
      </c>
      <c r="L1476" s="137">
        <v>750</v>
      </c>
      <c r="M1476" s="73" t="s">
        <v>5073</v>
      </c>
      <c r="N1476" s="21" t="s">
        <v>4123</v>
      </c>
      <c r="O1476" s="23">
        <v>1</v>
      </c>
      <c r="P1476" s="21" t="s">
        <v>645</v>
      </c>
      <c r="Q1476" s="21" t="s">
        <v>4124</v>
      </c>
      <c r="R1476" s="46">
        <v>750</v>
      </c>
      <c r="S1476" s="23"/>
      <c r="T1476" s="37"/>
      <c r="U1476" s="36"/>
      <c r="V1476" s="36"/>
      <c r="W1476" s="36"/>
    </row>
    <row r="1477" spans="7:23" ht="38.25" hidden="1" thickBot="1" x14ac:dyDescent="0.35">
      <c r="G1477" s="70">
        <v>33</v>
      </c>
      <c r="H1477" s="75" t="s">
        <v>5756</v>
      </c>
      <c r="I1477" s="72">
        <v>1</v>
      </c>
      <c r="J1477" s="72" t="s">
        <v>645</v>
      </c>
      <c r="K1477" s="72" t="s">
        <v>5757</v>
      </c>
      <c r="L1477" s="80">
        <v>700</v>
      </c>
      <c r="M1477" s="73" t="s">
        <v>5074</v>
      </c>
      <c r="N1477" s="21" t="s">
        <v>4125</v>
      </c>
      <c r="O1477" s="23">
        <v>1</v>
      </c>
      <c r="P1477" s="21" t="s">
        <v>645</v>
      </c>
      <c r="Q1477" s="21" t="s">
        <v>4126</v>
      </c>
      <c r="R1477" s="46">
        <v>700</v>
      </c>
      <c r="S1477" s="23"/>
      <c r="T1477" s="37"/>
      <c r="U1477" s="36"/>
      <c r="V1477" s="36"/>
      <c r="W1477" s="36"/>
    </row>
    <row r="1478" spans="7:23" ht="26.25" hidden="1" thickBot="1" x14ac:dyDescent="0.35">
      <c r="G1478" s="68">
        <v>34</v>
      </c>
      <c r="H1478" s="83" t="s">
        <v>4127</v>
      </c>
      <c r="I1478" s="74">
        <v>1</v>
      </c>
      <c r="J1478" s="74" t="s">
        <v>645</v>
      </c>
      <c r="K1478" s="74" t="s">
        <v>4128</v>
      </c>
      <c r="L1478" s="137">
        <v>700</v>
      </c>
      <c r="M1478" s="73" t="s">
        <v>5075</v>
      </c>
      <c r="N1478" s="21" t="s">
        <v>4127</v>
      </c>
      <c r="O1478" s="23">
        <v>1</v>
      </c>
      <c r="P1478" s="21" t="s">
        <v>645</v>
      </c>
      <c r="Q1478" s="21" t="s">
        <v>4128</v>
      </c>
      <c r="R1478" s="46">
        <v>700</v>
      </c>
      <c r="S1478" s="23"/>
      <c r="T1478" s="37"/>
      <c r="U1478" s="36"/>
      <c r="V1478" s="36"/>
      <c r="W1478" s="36"/>
    </row>
    <row r="1479" spans="7:23" ht="38.25" hidden="1" thickBot="1" x14ac:dyDescent="0.35">
      <c r="G1479" s="68">
        <v>35</v>
      </c>
      <c r="H1479" s="83" t="s">
        <v>4087</v>
      </c>
      <c r="I1479" s="74">
        <v>1</v>
      </c>
      <c r="J1479" s="74" t="s">
        <v>645</v>
      </c>
      <c r="K1479" s="74" t="s">
        <v>5757</v>
      </c>
      <c r="L1479" s="137">
        <v>600</v>
      </c>
      <c r="M1479" s="73" t="s">
        <v>5076</v>
      </c>
      <c r="N1479" s="21" t="s">
        <v>4087</v>
      </c>
      <c r="O1479" s="23">
        <v>1</v>
      </c>
      <c r="P1479" s="21" t="s">
        <v>645</v>
      </c>
      <c r="Q1479" s="21" t="s">
        <v>4126</v>
      </c>
      <c r="R1479" s="46">
        <v>600</v>
      </c>
      <c r="S1479" s="23"/>
      <c r="T1479" s="37"/>
      <c r="U1479" s="36"/>
      <c r="V1479" s="36"/>
      <c r="W1479" s="36"/>
    </row>
    <row r="1480" spans="7:23" ht="39" hidden="1" thickBot="1" x14ac:dyDescent="0.35">
      <c r="G1480" s="68">
        <v>36</v>
      </c>
      <c r="H1480" s="83" t="s">
        <v>4129</v>
      </c>
      <c r="I1480" s="74">
        <v>1</v>
      </c>
      <c r="J1480" s="74" t="s">
        <v>645</v>
      </c>
      <c r="K1480" s="74" t="s">
        <v>4130</v>
      </c>
      <c r="L1480" s="137">
        <v>600</v>
      </c>
      <c r="M1480" s="73" t="s">
        <v>5077</v>
      </c>
      <c r="N1480" s="21" t="s">
        <v>4129</v>
      </c>
      <c r="O1480" s="23">
        <v>1</v>
      </c>
      <c r="P1480" s="21" t="s">
        <v>645</v>
      </c>
      <c r="Q1480" s="21" t="s">
        <v>4130</v>
      </c>
      <c r="R1480" s="46">
        <v>600</v>
      </c>
      <c r="S1480" s="23"/>
      <c r="T1480" s="37"/>
      <c r="U1480" s="36"/>
      <c r="V1480" s="36"/>
      <c r="W1480" s="36"/>
    </row>
    <row r="1481" spans="7:23" ht="38.25" hidden="1" thickBot="1" x14ac:dyDescent="0.35">
      <c r="G1481" s="68">
        <v>37</v>
      </c>
      <c r="H1481" s="83" t="s">
        <v>4131</v>
      </c>
      <c r="I1481" s="74">
        <v>1</v>
      </c>
      <c r="J1481" s="74" t="s">
        <v>4132</v>
      </c>
      <c r="K1481" s="74" t="s">
        <v>636</v>
      </c>
      <c r="L1481" s="138">
        <v>2500</v>
      </c>
      <c r="M1481" s="73" t="s">
        <v>5078</v>
      </c>
      <c r="N1481" s="19" t="s">
        <v>4131</v>
      </c>
      <c r="O1481" s="23">
        <v>1</v>
      </c>
      <c r="P1481" s="21" t="s">
        <v>4132</v>
      </c>
      <c r="Q1481" s="21" t="s">
        <v>636</v>
      </c>
      <c r="R1481" s="46">
        <v>2500</v>
      </c>
      <c r="S1481" s="23"/>
      <c r="T1481" s="37"/>
      <c r="U1481" s="36"/>
      <c r="V1481" s="36"/>
      <c r="W1481" s="36"/>
    </row>
    <row r="1482" spans="7:23" ht="39" hidden="1" thickBot="1" x14ac:dyDescent="0.35">
      <c r="G1482" s="68">
        <v>38</v>
      </c>
      <c r="H1482" s="83" t="s">
        <v>4133</v>
      </c>
      <c r="I1482" s="74">
        <v>1</v>
      </c>
      <c r="J1482" s="74" t="s">
        <v>4132</v>
      </c>
      <c r="K1482" s="74" t="s">
        <v>4134</v>
      </c>
      <c r="L1482" s="137">
        <v>800</v>
      </c>
      <c r="M1482" s="73" t="s">
        <v>5079</v>
      </c>
      <c r="N1482" s="19" t="s">
        <v>4133</v>
      </c>
      <c r="O1482" s="23">
        <v>1</v>
      </c>
      <c r="P1482" s="21" t="s">
        <v>4132</v>
      </c>
      <c r="Q1482" s="21" t="s">
        <v>4134</v>
      </c>
      <c r="R1482" s="46">
        <v>800</v>
      </c>
      <c r="S1482" s="23"/>
      <c r="T1482" s="37"/>
      <c r="U1482" s="36"/>
      <c r="V1482" s="36"/>
      <c r="W1482" s="36"/>
    </row>
    <row r="1483" spans="7:23" ht="39" hidden="1" thickBot="1" x14ac:dyDescent="0.35">
      <c r="G1483" s="70">
        <v>39</v>
      </c>
      <c r="H1483" s="75" t="s">
        <v>4135</v>
      </c>
      <c r="I1483" s="72">
        <v>1</v>
      </c>
      <c r="J1483" s="72" t="s">
        <v>4132</v>
      </c>
      <c r="K1483" s="72" t="s">
        <v>4134</v>
      </c>
      <c r="L1483" s="80">
        <v>600</v>
      </c>
      <c r="M1483" s="73" t="s">
        <v>5080</v>
      </c>
      <c r="N1483" s="19" t="s">
        <v>4135</v>
      </c>
      <c r="O1483" s="23">
        <v>1</v>
      </c>
      <c r="P1483" s="21" t="s">
        <v>4132</v>
      </c>
      <c r="Q1483" s="21" t="s">
        <v>4134</v>
      </c>
      <c r="R1483" s="46">
        <v>600</v>
      </c>
      <c r="S1483" s="23"/>
      <c r="T1483" s="37"/>
      <c r="U1483" s="36"/>
      <c r="V1483" s="36"/>
      <c r="W1483" s="36"/>
    </row>
    <row r="1484" spans="7:23" ht="39" hidden="1" thickBot="1" x14ac:dyDescent="0.35">
      <c r="G1484" s="68">
        <v>40</v>
      </c>
      <c r="H1484" s="83" t="s">
        <v>5758</v>
      </c>
      <c r="I1484" s="74">
        <v>1</v>
      </c>
      <c r="J1484" s="74" t="s">
        <v>645</v>
      </c>
      <c r="K1484" s="74" t="s">
        <v>5757</v>
      </c>
      <c r="L1484" s="137">
        <v>450</v>
      </c>
      <c r="M1484" s="73" t="s">
        <v>5978</v>
      </c>
      <c r="N1484" s="19" t="s">
        <v>4136</v>
      </c>
      <c r="O1484" s="23">
        <v>1</v>
      </c>
      <c r="P1484" s="21" t="s">
        <v>645</v>
      </c>
      <c r="Q1484" s="21" t="s">
        <v>4126</v>
      </c>
      <c r="R1484" s="46">
        <v>450</v>
      </c>
      <c r="S1484" s="23"/>
      <c r="T1484" s="37"/>
      <c r="U1484" s="36"/>
      <c r="V1484" s="36"/>
      <c r="W1484" s="36"/>
    </row>
    <row r="1485" spans="7:23" ht="39" hidden="1" thickBot="1" x14ac:dyDescent="0.35">
      <c r="G1485" s="68">
        <v>41</v>
      </c>
      <c r="H1485" s="83" t="s">
        <v>4137</v>
      </c>
      <c r="I1485" s="74">
        <v>1</v>
      </c>
      <c r="J1485" s="74" t="s">
        <v>4138</v>
      </c>
      <c r="K1485" s="74" t="s">
        <v>4139</v>
      </c>
      <c r="L1485" s="137">
        <v>600</v>
      </c>
      <c r="M1485" s="73" t="s">
        <v>5081</v>
      </c>
      <c r="N1485" s="19" t="s">
        <v>4137</v>
      </c>
      <c r="O1485" s="23">
        <v>1</v>
      </c>
      <c r="P1485" s="21" t="s">
        <v>4138</v>
      </c>
      <c r="Q1485" s="21" t="s">
        <v>4139</v>
      </c>
      <c r="R1485" s="46">
        <v>600</v>
      </c>
      <c r="S1485" s="23"/>
      <c r="T1485" s="37"/>
      <c r="U1485" s="36"/>
      <c r="V1485" s="36"/>
      <c r="W1485" s="36"/>
    </row>
    <row r="1486" spans="7:23" ht="39" hidden="1" thickBot="1" x14ac:dyDescent="0.35">
      <c r="G1486" s="68">
        <v>42</v>
      </c>
      <c r="H1486" s="83" t="s">
        <v>4140</v>
      </c>
      <c r="I1486" s="74">
        <v>1</v>
      </c>
      <c r="J1486" s="74" t="s">
        <v>4141</v>
      </c>
      <c r="K1486" s="74" t="s">
        <v>4142</v>
      </c>
      <c r="L1486" s="137">
        <v>600</v>
      </c>
      <c r="M1486" s="73" t="s">
        <v>5082</v>
      </c>
      <c r="N1486" s="19" t="s">
        <v>4140</v>
      </c>
      <c r="O1486" s="23">
        <v>1</v>
      </c>
      <c r="P1486" s="21" t="s">
        <v>4141</v>
      </c>
      <c r="Q1486" s="21" t="s">
        <v>4142</v>
      </c>
      <c r="R1486" s="46">
        <v>600</v>
      </c>
      <c r="S1486" s="23"/>
      <c r="T1486" s="37"/>
      <c r="U1486" s="36"/>
      <c r="V1486" s="36"/>
      <c r="W1486" s="36"/>
    </row>
    <row r="1487" spans="7:23" ht="51.75" hidden="1" thickBot="1" x14ac:dyDescent="0.35">
      <c r="G1487" s="68">
        <v>43</v>
      </c>
      <c r="H1487" s="83" t="s">
        <v>4143</v>
      </c>
      <c r="I1487" s="74">
        <v>1</v>
      </c>
      <c r="J1487" s="74" t="s">
        <v>645</v>
      </c>
      <c r="K1487" s="74" t="s">
        <v>5753</v>
      </c>
      <c r="L1487" s="137">
        <v>540</v>
      </c>
      <c r="M1487" s="73" t="s">
        <v>5083</v>
      </c>
      <c r="N1487" s="19" t="s">
        <v>4143</v>
      </c>
      <c r="O1487" s="23">
        <v>1</v>
      </c>
      <c r="P1487" s="21" t="s">
        <v>645</v>
      </c>
      <c r="Q1487" s="21" t="s">
        <v>4159</v>
      </c>
      <c r="R1487" s="46">
        <v>540</v>
      </c>
      <c r="S1487" s="23"/>
      <c r="T1487" s="37"/>
      <c r="U1487" s="36"/>
      <c r="V1487" s="36"/>
      <c r="W1487" s="36"/>
    </row>
    <row r="1488" spans="7:23" ht="39" hidden="1" thickBot="1" x14ac:dyDescent="0.35">
      <c r="G1488" s="68">
        <v>44</v>
      </c>
      <c r="H1488" s="83" t="s">
        <v>4144</v>
      </c>
      <c r="I1488" s="74">
        <v>1</v>
      </c>
      <c r="J1488" s="624" t="s">
        <v>4145</v>
      </c>
      <c r="K1488" s="625"/>
      <c r="L1488" s="137">
        <v>400</v>
      </c>
      <c r="M1488" s="73" t="s">
        <v>5084</v>
      </c>
      <c r="N1488" s="19" t="s">
        <v>4144</v>
      </c>
      <c r="O1488" s="23">
        <v>1</v>
      </c>
      <c r="P1488" s="523" t="s">
        <v>4145</v>
      </c>
      <c r="Q1488" s="523"/>
      <c r="R1488" s="46">
        <v>400</v>
      </c>
      <c r="S1488" s="23"/>
      <c r="T1488" s="37"/>
      <c r="U1488" s="36"/>
      <c r="V1488" s="36"/>
      <c r="W1488" s="36"/>
    </row>
    <row r="1489" spans="7:23" ht="39" hidden="1" thickBot="1" x14ac:dyDescent="0.35">
      <c r="G1489" s="68">
        <v>45</v>
      </c>
      <c r="H1489" s="83" t="s">
        <v>4146</v>
      </c>
      <c r="I1489" s="74">
        <v>1</v>
      </c>
      <c r="J1489" s="74" t="s">
        <v>1310</v>
      </c>
      <c r="K1489" s="74" t="s">
        <v>4147</v>
      </c>
      <c r="L1489" s="137">
        <v>600</v>
      </c>
      <c r="M1489" s="73" t="s">
        <v>5085</v>
      </c>
      <c r="N1489" s="19" t="s">
        <v>4146</v>
      </c>
      <c r="O1489" s="23">
        <v>1</v>
      </c>
      <c r="P1489" s="21" t="s">
        <v>1310</v>
      </c>
      <c r="Q1489" s="21" t="s">
        <v>4147</v>
      </c>
      <c r="R1489" s="46">
        <v>600</v>
      </c>
      <c r="S1489" s="23"/>
      <c r="T1489" s="37"/>
      <c r="U1489" s="36"/>
      <c r="V1489" s="36"/>
      <c r="W1489" s="36"/>
    </row>
    <row r="1490" spans="7:23" ht="26.25" hidden="1" thickBot="1" x14ac:dyDescent="0.35">
      <c r="G1490" s="68">
        <v>46</v>
      </c>
      <c r="H1490" s="83" t="s">
        <v>4148</v>
      </c>
      <c r="I1490" s="74">
        <v>1</v>
      </c>
      <c r="J1490" s="624" t="s">
        <v>77</v>
      </c>
      <c r="K1490" s="625"/>
      <c r="L1490" s="138">
        <v>1300</v>
      </c>
      <c r="M1490" s="73" t="s">
        <v>5086</v>
      </c>
      <c r="N1490" s="19" t="s">
        <v>4148</v>
      </c>
      <c r="O1490" s="23">
        <v>1</v>
      </c>
      <c r="P1490" s="523" t="s">
        <v>77</v>
      </c>
      <c r="Q1490" s="523"/>
      <c r="R1490" s="46">
        <v>1300</v>
      </c>
      <c r="S1490" s="23"/>
      <c r="T1490" s="37"/>
      <c r="U1490" s="36"/>
      <c r="V1490" s="36"/>
      <c r="W1490" s="36"/>
    </row>
    <row r="1491" spans="7:23" ht="51.75" hidden="1" thickBot="1" x14ac:dyDescent="0.35">
      <c r="G1491" s="70">
        <v>47</v>
      </c>
      <c r="H1491" s="75" t="s">
        <v>4149</v>
      </c>
      <c r="I1491" s="72">
        <v>1</v>
      </c>
      <c r="J1491" s="72" t="s">
        <v>4081</v>
      </c>
      <c r="K1491" s="72" t="s">
        <v>4150</v>
      </c>
      <c r="L1491" s="139">
        <v>1800</v>
      </c>
      <c r="M1491" s="73" t="s">
        <v>5087</v>
      </c>
      <c r="N1491" s="19" t="s">
        <v>4149</v>
      </c>
      <c r="O1491" s="23">
        <v>1</v>
      </c>
      <c r="P1491" s="21" t="s">
        <v>4081</v>
      </c>
      <c r="Q1491" s="21" t="s">
        <v>4150</v>
      </c>
      <c r="R1491" s="46">
        <v>1800</v>
      </c>
      <c r="S1491" s="23"/>
      <c r="T1491" s="37"/>
      <c r="U1491" s="36"/>
      <c r="V1491" s="36"/>
      <c r="W1491" s="36"/>
    </row>
    <row r="1492" spans="7:23" ht="39" hidden="1" thickBot="1" x14ac:dyDescent="0.35">
      <c r="G1492" s="68">
        <v>48</v>
      </c>
      <c r="H1492" s="83" t="s">
        <v>4151</v>
      </c>
      <c r="I1492" s="74"/>
      <c r="J1492" s="74" t="s">
        <v>1160</v>
      </c>
      <c r="K1492" s="74" t="s">
        <v>4152</v>
      </c>
      <c r="L1492" s="137">
        <v>500</v>
      </c>
      <c r="M1492" s="73" t="s">
        <v>5088</v>
      </c>
      <c r="N1492" s="19" t="s">
        <v>4151</v>
      </c>
      <c r="O1492" s="23"/>
      <c r="P1492" s="21" t="s">
        <v>1160</v>
      </c>
      <c r="Q1492" s="21" t="s">
        <v>4152</v>
      </c>
      <c r="R1492" s="46">
        <v>500</v>
      </c>
      <c r="S1492" s="23"/>
      <c r="T1492" s="37"/>
      <c r="U1492" s="36"/>
      <c r="V1492" s="36"/>
      <c r="W1492" s="36"/>
    </row>
    <row r="1493" spans="7:23" ht="37.5" hidden="1" x14ac:dyDescent="0.3">
      <c r="M1493" s="503" t="s">
        <v>5089</v>
      </c>
      <c r="N1493" s="524" t="s">
        <v>4153</v>
      </c>
      <c r="O1493" s="23">
        <v>1</v>
      </c>
      <c r="P1493" s="21" t="s">
        <v>636</v>
      </c>
      <c r="Q1493" s="21" t="s">
        <v>4077</v>
      </c>
      <c r="R1493" s="46">
        <v>3700</v>
      </c>
      <c r="S1493" s="15" t="s">
        <v>122</v>
      </c>
      <c r="T1493" s="88"/>
      <c r="U1493" s="36"/>
      <c r="V1493" s="36"/>
      <c r="W1493" s="36"/>
    </row>
    <row r="1494" spans="7:23" ht="38.25" hidden="1" thickBot="1" x14ac:dyDescent="0.35">
      <c r="M1494" s="503"/>
      <c r="N1494" s="524"/>
      <c r="O1494" s="23">
        <v>2</v>
      </c>
      <c r="P1494" s="21" t="s">
        <v>4077</v>
      </c>
      <c r="Q1494" s="21" t="s">
        <v>4154</v>
      </c>
      <c r="R1494" s="46">
        <v>3500</v>
      </c>
      <c r="S1494" s="23"/>
      <c r="T1494" s="37"/>
      <c r="U1494" s="36"/>
      <c r="V1494" s="36"/>
      <c r="W1494" s="36"/>
    </row>
    <row r="1495" spans="7:23" ht="19.5" hidden="1" thickBot="1" x14ac:dyDescent="0.35">
      <c r="G1495" s="616">
        <v>1</v>
      </c>
      <c r="H1495" s="618" t="s">
        <v>333</v>
      </c>
      <c r="I1495" s="72">
        <v>3</v>
      </c>
      <c r="J1495" s="72" t="s">
        <v>1104</v>
      </c>
      <c r="K1495" s="72" t="s">
        <v>4161</v>
      </c>
      <c r="L1495" s="139">
        <v>1300</v>
      </c>
      <c r="M1495" s="503" t="s">
        <v>5977</v>
      </c>
      <c r="N1495" s="524" t="s">
        <v>333</v>
      </c>
      <c r="O1495" s="23">
        <v>3</v>
      </c>
      <c r="P1495" s="21" t="s">
        <v>1104</v>
      </c>
      <c r="Q1495" s="21" t="s">
        <v>4161</v>
      </c>
      <c r="R1495" s="46">
        <v>1300</v>
      </c>
      <c r="S1495" s="23" t="s">
        <v>4287</v>
      </c>
      <c r="T1495" s="37"/>
      <c r="U1495" s="36"/>
      <c r="V1495" s="36"/>
      <c r="W1495" s="36"/>
    </row>
    <row r="1496" spans="7:23" ht="39" hidden="1" thickBot="1" x14ac:dyDescent="0.35">
      <c r="G1496" s="621"/>
      <c r="H1496" s="622"/>
      <c r="I1496" s="74">
        <v>2</v>
      </c>
      <c r="J1496" s="74" t="s">
        <v>4161</v>
      </c>
      <c r="K1496" s="74" t="s">
        <v>4162</v>
      </c>
      <c r="L1496" s="138">
        <v>1700</v>
      </c>
      <c r="M1496" s="503"/>
      <c r="N1496" s="524"/>
      <c r="O1496" s="23">
        <v>2</v>
      </c>
      <c r="P1496" s="21" t="s">
        <v>4161</v>
      </c>
      <c r="Q1496" s="21" t="s">
        <v>4162</v>
      </c>
      <c r="R1496" s="46">
        <v>1700</v>
      </c>
      <c r="S1496" s="23"/>
      <c r="T1496" s="37"/>
      <c r="U1496" s="36"/>
      <c r="V1496" s="36"/>
      <c r="W1496" s="36"/>
    </row>
    <row r="1497" spans="7:23" ht="39" hidden="1" thickBot="1" x14ac:dyDescent="0.35">
      <c r="G1497" s="621"/>
      <c r="H1497" s="619"/>
      <c r="I1497" s="74">
        <v>1</v>
      </c>
      <c r="J1497" s="74" t="s">
        <v>4163</v>
      </c>
      <c r="K1497" s="74" t="s">
        <v>4164</v>
      </c>
      <c r="L1497" s="138">
        <v>2100</v>
      </c>
      <c r="M1497" s="503"/>
      <c r="N1497" s="524"/>
      <c r="O1497" s="23">
        <v>1</v>
      </c>
      <c r="P1497" s="21" t="s">
        <v>4163</v>
      </c>
      <c r="Q1497" s="21" t="s">
        <v>4164</v>
      </c>
      <c r="R1497" s="46">
        <v>2100</v>
      </c>
      <c r="S1497" s="23"/>
      <c r="T1497" s="37"/>
      <c r="U1497" s="36"/>
      <c r="V1497" s="36"/>
      <c r="W1497" s="36"/>
    </row>
    <row r="1498" spans="7:23" ht="39" hidden="1" thickBot="1" x14ac:dyDescent="0.35">
      <c r="G1498" s="621"/>
      <c r="H1498" s="618" t="s">
        <v>333</v>
      </c>
      <c r="I1498" s="74">
        <v>1</v>
      </c>
      <c r="J1498" s="74" t="s">
        <v>4164</v>
      </c>
      <c r="K1498" s="74" t="s">
        <v>4165</v>
      </c>
      <c r="L1498" s="138">
        <v>2100</v>
      </c>
      <c r="M1498" s="503"/>
      <c r="N1498" s="524"/>
      <c r="O1498" s="23">
        <v>1</v>
      </c>
      <c r="P1498" s="21" t="s">
        <v>4164</v>
      </c>
      <c r="Q1498" s="21" t="s">
        <v>4165</v>
      </c>
      <c r="R1498" s="46">
        <v>2100</v>
      </c>
      <c r="S1498" s="23"/>
      <c r="T1498" s="37"/>
      <c r="U1498" s="36"/>
      <c r="V1498" s="36"/>
      <c r="W1498" s="36"/>
    </row>
    <row r="1499" spans="7:23" ht="51.75" hidden="1" thickBot="1" x14ac:dyDescent="0.35">
      <c r="G1499" s="621"/>
      <c r="H1499" s="622"/>
      <c r="I1499" s="74">
        <v>4</v>
      </c>
      <c r="J1499" s="74" t="s">
        <v>4166</v>
      </c>
      <c r="K1499" s="74" t="s">
        <v>2812</v>
      </c>
      <c r="L1499" s="137">
        <v>950</v>
      </c>
      <c r="M1499" s="503"/>
      <c r="N1499" s="524"/>
      <c r="O1499" s="23">
        <v>4</v>
      </c>
      <c r="P1499" s="21" t="s">
        <v>4166</v>
      </c>
      <c r="Q1499" s="21" t="s">
        <v>2812</v>
      </c>
      <c r="R1499" s="46">
        <v>950</v>
      </c>
      <c r="S1499" s="23"/>
      <c r="T1499" s="37"/>
      <c r="U1499" s="36"/>
      <c r="V1499" s="36"/>
      <c r="W1499" s="36"/>
    </row>
    <row r="1500" spans="7:23" ht="39" hidden="1" thickBot="1" x14ac:dyDescent="0.35">
      <c r="G1500" s="617"/>
      <c r="H1500" s="619"/>
      <c r="I1500" s="74">
        <v>5</v>
      </c>
      <c r="J1500" s="74" t="s">
        <v>2812</v>
      </c>
      <c r="K1500" s="74" t="s">
        <v>291</v>
      </c>
      <c r="L1500" s="137">
        <v>550</v>
      </c>
      <c r="M1500" s="503"/>
      <c r="N1500" s="524"/>
      <c r="O1500" s="23">
        <v>5</v>
      </c>
      <c r="P1500" s="21" t="s">
        <v>2812</v>
      </c>
      <c r="Q1500" s="21" t="s">
        <v>332</v>
      </c>
      <c r="R1500" s="46">
        <v>550</v>
      </c>
      <c r="S1500" s="23"/>
      <c r="T1500" s="37"/>
      <c r="U1500" s="36"/>
      <c r="V1500" s="36"/>
      <c r="W1500" s="36"/>
    </row>
    <row r="1501" spans="7:23" ht="57" hidden="1" thickBot="1" x14ac:dyDescent="0.35">
      <c r="G1501" s="616">
        <v>2</v>
      </c>
      <c r="H1501" s="618" t="s">
        <v>4167</v>
      </c>
      <c r="I1501" s="72">
        <v>1</v>
      </c>
      <c r="J1501" s="72" t="s">
        <v>4168</v>
      </c>
      <c r="K1501" s="72" t="s">
        <v>4169</v>
      </c>
      <c r="L1501" s="80">
        <v>400</v>
      </c>
      <c r="M1501" s="503" t="s">
        <v>5090</v>
      </c>
      <c r="N1501" s="524" t="s">
        <v>4167</v>
      </c>
      <c r="O1501" s="23">
        <v>1</v>
      </c>
      <c r="P1501" s="21" t="s">
        <v>4168</v>
      </c>
      <c r="Q1501" s="21" t="s">
        <v>4169</v>
      </c>
      <c r="R1501" s="46">
        <v>400</v>
      </c>
      <c r="S1501" s="23"/>
      <c r="T1501" s="37"/>
      <c r="U1501" s="36"/>
      <c r="V1501" s="36"/>
      <c r="W1501" s="36"/>
    </row>
    <row r="1502" spans="7:23" ht="64.5" hidden="1" thickBot="1" x14ac:dyDescent="0.35">
      <c r="G1502" s="621"/>
      <c r="H1502" s="622"/>
      <c r="I1502" s="74">
        <v>1</v>
      </c>
      <c r="J1502" s="74" t="s">
        <v>4170</v>
      </c>
      <c r="K1502" s="74" t="s">
        <v>4171</v>
      </c>
      <c r="L1502" s="137">
        <v>400</v>
      </c>
      <c r="M1502" s="503"/>
      <c r="N1502" s="524"/>
      <c r="O1502" s="23">
        <v>1</v>
      </c>
      <c r="P1502" s="21" t="s">
        <v>4170</v>
      </c>
      <c r="Q1502" s="21" t="s">
        <v>4171</v>
      </c>
      <c r="R1502" s="46">
        <v>400</v>
      </c>
      <c r="S1502" s="23"/>
      <c r="T1502" s="37"/>
      <c r="U1502" s="36"/>
      <c r="V1502" s="36"/>
      <c r="W1502" s="36"/>
    </row>
    <row r="1503" spans="7:23" ht="39" hidden="1" thickBot="1" x14ac:dyDescent="0.35">
      <c r="G1503" s="621"/>
      <c r="H1503" s="622"/>
      <c r="I1503" s="74">
        <v>1</v>
      </c>
      <c r="J1503" s="74" t="s">
        <v>4172</v>
      </c>
      <c r="K1503" s="74" t="s">
        <v>4173</v>
      </c>
      <c r="L1503" s="137">
        <v>320</v>
      </c>
      <c r="M1503" s="503"/>
      <c r="N1503" s="524"/>
      <c r="O1503" s="23">
        <v>1</v>
      </c>
      <c r="P1503" s="21" t="s">
        <v>4172</v>
      </c>
      <c r="Q1503" s="21" t="s">
        <v>4173</v>
      </c>
      <c r="R1503" s="46">
        <v>320</v>
      </c>
      <c r="S1503" s="23"/>
      <c r="T1503" s="37"/>
      <c r="U1503" s="36"/>
      <c r="V1503" s="36"/>
      <c r="W1503" s="36"/>
    </row>
    <row r="1504" spans="7:23" ht="51.75" hidden="1" thickBot="1" x14ac:dyDescent="0.35">
      <c r="G1504" s="621"/>
      <c r="H1504" s="622"/>
      <c r="I1504" s="74">
        <v>1</v>
      </c>
      <c r="J1504" s="74" t="s">
        <v>4174</v>
      </c>
      <c r="K1504" s="74" t="s">
        <v>4175</v>
      </c>
      <c r="L1504" s="137">
        <v>320</v>
      </c>
      <c r="M1504" s="503"/>
      <c r="N1504" s="524"/>
      <c r="O1504" s="23">
        <v>1</v>
      </c>
      <c r="P1504" s="21" t="s">
        <v>4174</v>
      </c>
      <c r="Q1504" s="21" t="s">
        <v>4175</v>
      </c>
      <c r="R1504" s="46">
        <v>320</v>
      </c>
      <c r="S1504" s="23"/>
      <c r="T1504" s="37"/>
      <c r="U1504" s="36"/>
      <c r="V1504" s="36"/>
      <c r="W1504" s="36"/>
    </row>
    <row r="1505" spans="7:23" ht="39" hidden="1" thickBot="1" x14ac:dyDescent="0.35">
      <c r="G1505" s="621"/>
      <c r="H1505" s="622"/>
      <c r="I1505" s="74">
        <v>1</v>
      </c>
      <c r="J1505" s="74" t="s">
        <v>4176</v>
      </c>
      <c r="K1505" s="74" t="s">
        <v>4177</v>
      </c>
      <c r="L1505" s="137">
        <v>400</v>
      </c>
      <c r="M1505" s="503" t="s">
        <v>5090</v>
      </c>
      <c r="N1505" s="524" t="s">
        <v>4167</v>
      </c>
      <c r="O1505" s="23">
        <v>1</v>
      </c>
      <c r="P1505" s="21" t="s">
        <v>4176</v>
      </c>
      <c r="Q1505" s="21" t="s">
        <v>4177</v>
      </c>
      <c r="R1505" s="46">
        <v>400</v>
      </c>
      <c r="S1505" s="23"/>
      <c r="T1505" s="37"/>
      <c r="U1505" s="36"/>
      <c r="V1505" s="36"/>
      <c r="W1505" s="36"/>
    </row>
    <row r="1506" spans="7:23" ht="39" hidden="1" thickBot="1" x14ac:dyDescent="0.35">
      <c r="G1506" s="621"/>
      <c r="H1506" s="622"/>
      <c r="I1506" s="74">
        <v>1</v>
      </c>
      <c r="J1506" s="74" t="s">
        <v>4178</v>
      </c>
      <c r="K1506" s="74" t="s">
        <v>4179</v>
      </c>
      <c r="L1506" s="137">
        <v>400</v>
      </c>
      <c r="M1506" s="503"/>
      <c r="N1506" s="524"/>
      <c r="O1506" s="23">
        <v>1</v>
      </c>
      <c r="P1506" s="21" t="s">
        <v>4178</v>
      </c>
      <c r="Q1506" s="21" t="s">
        <v>4179</v>
      </c>
      <c r="R1506" s="46">
        <v>400</v>
      </c>
      <c r="S1506" s="23"/>
      <c r="T1506" s="37"/>
      <c r="U1506" s="36"/>
      <c r="V1506" s="36"/>
      <c r="W1506" s="36"/>
    </row>
    <row r="1507" spans="7:23" ht="39" hidden="1" thickBot="1" x14ac:dyDescent="0.35">
      <c r="G1507" s="621"/>
      <c r="H1507" s="622"/>
      <c r="I1507" s="74">
        <v>1</v>
      </c>
      <c r="J1507" s="74" t="s">
        <v>4180</v>
      </c>
      <c r="K1507" s="74" t="s">
        <v>4181</v>
      </c>
      <c r="L1507" s="137">
        <v>400</v>
      </c>
      <c r="M1507" s="503"/>
      <c r="N1507" s="524"/>
      <c r="O1507" s="23">
        <v>1</v>
      </c>
      <c r="P1507" s="21" t="s">
        <v>4180</v>
      </c>
      <c r="Q1507" s="21" t="s">
        <v>4181</v>
      </c>
      <c r="R1507" s="46">
        <v>400</v>
      </c>
      <c r="S1507" s="23"/>
      <c r="T1507" s="37"/>
      <c r="U1507" s="36"/>
      <c r="V1507" s="36"/>
      <c r="W1507" s="36"/>
    </row>
    <row r="1508" spans="7:23" ht="39" hidden="1" thickBot="1" x14ac:dyDescent="0.35">
      <c r="G1508" s="621"/>
      <c r="H1508" s="622"/>
      <c r="I1508" s="74">
        <v>1</v>
      </c>
      <c r="J1508" s="74" t="s">
        <v>280</v>
      </c>
      <c r="K1508" s="74" t="s">
        <v>4182</v>
      </c>
      <c r="L1508" s="137">
        <v>750</v>
      </c>
      <c r="M1508" s="503"/>
      <c r="N1508" s="524"/>
      <c r="O1508" s="23">
        <v>1</v>
      </c>
      <c r="P1508" s="21" t="s">
        <v>280</v>
      </c>
      <c r="Q1508" s="21" t="s">
        <v>4182</v>
      </c>
      <c r="R1508" s="46">
        <v>750</v>
      </c>
      <c r="S1508" s="23"/>
      <c r="T1508" s="37"/>
      <c r="U1508" s="36"/>
      <c r="V1508" s="36"/>
      <c r="W1508" s="36"/>
    </row>
    <row r="1509" spans="7:23" ht="39" hidden="1" thickBot="1" x14ac:dyDescent="0.35">
      <c r="G1509" s="621"/>
      <c r="H1509" s="622"/>
      <c r="I1509" s="74">
        <v>1</v>
      </c>
      <c r="J1509" s="74" t="s">
        <v>4183</v>
      </c>
      <c r="K1509" s="74" t="s">
        <v>4184</v>
      </c>
      <c r="L1509" s="137">
        <v>750</v>
      </c>
      <c r="M1509" s="503"/>
      <c r="N1509" s="524"/>
      <c r="O1509" s="23">
        <v>1</v>
      </c>
      <c r="P1509" s="21" t="s">
        <v>4183</v>
      </c>
      <c r="Q1509" s="21" t="s">
        <v>4184</v>
      </c>
      <c r="R1509" s="46">
        <v>750</v>
      </c>
      <c r="S1509" s="23"/>
      <c r="T1509" s="37"/>
      <c r="U1509" s="36"/>
      <c r="V1509" s="36"/>
      <c r="W1509" s="36"/>
    </row>
    <row r="1510" spans="7:23" ht="26.25" hidden="1" thickBot="1" x14ac:dyDescent="0.35">
      <c r="G1510" s="621"/>
      <c r="H1510" s="622"/>
      <c r="I1510" s="74">
        <v>1</v>
      </c>
      <c r="J1510" s="74" t="s">
        <v>4185</v>
      </c>
      <c r="K1510" s="74" t="s">
        <v>4186</v>
      </c>
      <c r="L1510" s="137">
        <v>320</v>
      </c>
      <c r="M1510" s="503"/>
      <c r="N1510" s="524"/>
      <c r="O1510" s="23">
        <v>1</v>
      </c>
      <c r="P1510" s="21" t="s">
        <v>4185</v>
      </c>
      <c r="Q1510" s="21" t="s">
        <v>4186</v>
      </c>
      <c r="R1510" s="46">
        <v>320</v>
      </c>
      <c r="S1510" s="23"/>
      <c r="T1510" s="37"/>
      <c r="U1510" s="36"/>
      <c r="V1510" s="36"/>
      <c r="W1510" s="36"/>
    </row>
    <row r="1511" spans="7:23" ht="38.25" hidden="1" thickBot="1" x14ac:dyDescent="0.35">
      <c r="G1511" s="621"/>
      <c r="H1511" s="622"/>
      <c r="I1511" s="74">
        <v>1</v>
      </c>
      <c r="J1511" s="74" t="s">
        <v>4187</v>
      </c>
      <c r="K1511" s="74" t="s">
        <v>4188</v>
      </c>
      <c r="L1511" s="137">
        <v>320</v>
      </c>
      <c r="M1511" s="503"/>
      <c r="N1511" s="524"/>
      <c r="O1511" s="23">
        <v>1</v>
      </c>
      <c r="P1511" s="21" t="s">
        <v>4187</v>
      </c>
      <c r="Q1511" s="21" t="s">
        <v>4188</v>
      </c>
      <c r="R1511" s="46">
        <v>320</v>
      </c>
      <c r="S1511" s="23"/>
      <c r="T1511" s="37"/>
      <c r="U1511" s="36"/>
      <c r="V1511" s="36"/>
      <c r="W1511" s="36"/>
    </row>
    <row r="1512" spans="7:23" ht="51.75" hidden="1" thickBot="1" x14ac:dyDescent="0.35">
      <c r="G1512" s="617"/>
      <c r="H1512" s="619"/>
      <c r="I1512" s="74">
        <v>1</v>
      </c>
      <c r="J1512" s="74" t="s">
        <v>5759</v>
      </c>
      <c r="K1512" s="74" t="s">
        <v>291</v>
      </c>
      <c r="L1512" s="137">
        <v>320</v>
      </c>
      <c r="M1512" s="503"/>
      <c r="N1512" s="524"/>
      <c r="O1512" s="23">
        <v>1</v>
      </c>
      <c r="P1512" s="21" t="s">
        <v>4189</v>
      </c>
      <c r="Q1512" s="21" t="s">
        <v>291</v>
      </c>
      <c r="R1512" s="46">
        <v>320</v>
      </c>
      <c r="S1512" s="23"/>
      <c r="T1512" s="37"/>
      <c r="U1512" s="36"/>
      <c r="V1512" s="36"/>
      <c r="W1512" s="36"/>
    </row>
    <row r="1513" spans="7:23" ht="39" hidden="1" thickBot="1" x14ac:dyDescent="0.35">
      <c r="G1513" s="616">
        <v>3</v>
      </c>
      <c r="H1513" s="618" t="s">
        <v>4190</v>
      </c>
      <c r="I1513" s="72">
        <v>1</v>
      </c>
      <c r="J1513" s="72" t="s">
        <v>5760</v>
      </c>
      <c r="K1513" s="72" t="s">
        <v>4192</v>
      </c>
      <c r="L1513" s="139">
        <v>2500</v>
      </c>
      <c r="M1513" s="503" t="s">
        <v>5091</v>
      </c>
      <c r="N1513" s="524" t="s">
        <v>4190</v>
      </c>
      <c r="O1513" s="23">
        <v>1</v>
      </c>
      <c r="P1513" s="21" t="s">
        <v>4191</v>
      </c>
      <c r="Q1513" s="21" t="s">
        <v>4192</v>
      </c>
      <c r="R1513" s="46">
        <v>2500</v>
      </c>
      <c r="S1513" s="23"/>
      <c r="T1513" s="37"/>
      <c r="U1513" s="36"/>
      <c r="V1513" s="36"/>
      <c r="W1513" s="36"/>
    </row>
    <row r="1514" spans="7:23" ht="28.15" hidden="1" customHeight="1" thickBot="1" x14ac:dyDescent="0.35">
      <c r="G1514" s="621"/>
      <c r="H1514" s="622"/>
      <c r="I1514" s="74">
        <v>2</v>
      </c>
      <c r="J1514" s="74" t="s">
        <v>4193</v>
      </c>
      <c r="K1514" s="74" t="s">
        <v>4194</v>
      </c>
      <c r="L1514" s="138">
        <v>1800</v>
      </c>
      <c r="M1514" s="503"/>
      <c r="N1514" s="524"/>
      <c r="O1514" s="23">
        <v>2</v>
      </c>
      <c r="P1514" s="21" t="s">
        <v>4193</v>
      </c>
      <c r="Q1514" s="21" t="s">
        <v>4194</v>
      </c>
      <c r="R1514" s="46">
        <v>1800</v>
      </c>
      <c r="S1514" s="23"/>
      <c r="T1514" s="37"/>
      <c r="U1514" s="36"/>
      <c r="V1514" s="36"/>
      <c r="W1514" s="36"/>
    </row>
    <row r="1515" spans="7:23" ht="28.15" hidden="1" customHeight="1" thickBot="1" x14ac:dyDescent="0.35">
      <c r="G1515" s="621"/>
      <c r="H1515" s="622"/>
      <c r="I1515" s="74">
        <v>3</v>
      </c>
      <c r="J1515" s="74" t="s">
        <v>5761</v>
      </c>
      <c r="K1515" s="74" t="s">
        <v>4196</v>
      </c>
      <c r="L1515" s="138">
        <v>1100</v>
      </c>
      <c r="M1515" s="503"/>
      <c r="N1515" s="524"/>
      <c r="O1515" s="23">
        <v>3</v>
      </c>
      <c r="P1515" s="21" t="s">
        <v>4195</v>
      </c>
      <c r="Q1515" s="21" t="s">
        <v>4196</v>
      </c>
      <c r="R1515" s="46">
        <v>1100</v>
      </c>
      <c r="S1515" s="23"/>
      <c r="T1515" s="37"/>
      <c r="U1515" s="36"/>
      <c r="V1515" s="36"/>
      <c r="W1515" s="36"/>
    </row>
    <row r="1516" spans="7:23" ht="28.15" hidden="1" customHeight="1" thickBot="1" x14ac:dyDescent="0.35">
      <c r="G1516" s="617"/>
      <c r="H1516" s="619"/>
      <c r="I1516" s="74">
        <v>4</v>
      </c>
      <c r="J1516" s="74" t="s">
        <v>4197</v>
      </c>
      <c r="K1516" s="74" t="s">
        <v>291</v>
      </c>
      <c r="L1516" s="137">
        <v>800</v>
      </c>
      <c r="M1516" s="503"/>
      <c r="N1516" s="524"/>
      <c r="O1516" s="23">
        <v>4</v>
      </c>
      <c r="P1516" s="21" t="s">
        <v>4197</v>
      </c>
      <c r="Q1516" s="21" t="s">
        <v>291</v>
      </c>
      <c r="R1516" s="46">
        <v>800</v>
      </c>
      <c r="S1516" s="23"/>
      <c r="T1516" s="37"/>
      <c r="U1516" s="36"/>
      <c r="V1516" s="36"/>
      <c r="W1516" s="36"/>
    </row>
    <row r="1517" spans="7:23" ht="26.25" hidden="1" thickBot="1" x14ac:dyDescent="0.35">
      <c r="G1517" s="616">
        <v>4</v>
      </c>
      <c r="H1517" s="618" t="s">
        <v>4198</v>
      </c>
      <c r="I1517" s="74">
        <v>1</v>
      </c>
      <c r="J1517" s="74" t="s">
        <v>333</v>
      </c>
      <c r="K1517" s="74" t="s">
        <v>4199</v>
      </c>
      <c r="L1517" s="138">
        <v>2100</v>
      </c>
      <c r="M1517" s="503" t="s">
        <v>5092</v>
      </c>
      <c r="N1517" s="524" t="s">
        <v>4198</v>
      </c>
      <c r="O1517" s="23">
        <v>1</v>
      </c>
      <c r="P1517" s="21" t="s">
        <v>333</v>
      </c>
      <c r="Q1517" s="21" t="s">
        <v>4199</v>
      </c>
      <c r="R1517" s="46">
        <v>2100</v>
      </c>
      <c r="S1517" s="23"/>
      <c r="T1517" s="37"/>
      <c r="U1517" s="36"/>
      <c r="V1517" s="36"/>
      <c r="W1517" s="36"/>
    </row>
    <row r="1518" spans="7:23" ht="39" hidden="1" thickBot="1" x14ac:dyDescent="0.35">
      <c r="G1518" s="621"/>
      <c r="H1518" s="622"/>
      <c r="I1518" s="74">
        <v>1</v>
      </c>
      <c r="J1518" s="74" t="s">
        <v>4200</v>
      </c>
      <c r="K1518" s="74" t="s">
        <v>4201</v>
      </c>
      <c r="L1518" s="138">
        <v>2100</v>
      </c>
      <c r="M1518" s="503"/>
      <c r="N1518" s="524"/>
      <c r="O1518" s="23">
        <v>1</v>
      </c>
      <c r="P1518" s="21" t="s">
        <v>4200</v>
      </c>
      <c r="Q1518" s="21" t="s">
        <v>4201</v>
      </c>
      <c r="R1518" s="46">
        <v>2100</v>
      </c>
      <c r="S1518" s="23"/>
      <c r="T1518" s="37"/>
      <c r="U1518" s="36"/>
      <c r="V1518" s="36"/>
      <c r="W1518" s="36"/>
    </row>
    <row r="1519" spans="7:23" ht="30" hidden="1" customHeight="1" thickBot="1" x14ac:dyDescent="0.35">
      <c r="G1519" s="621"/>
      <c r="H1519" s="622"/>
      <c r="I1519" s="74">
        <v>2</v>
      </c>
      <c r="J1519" s="74" t="s">
        <v>4202</v>
      </c>
      <c r="K1519" s="74" t="s">
        <v>4203</v>
      </c>
      <c r="L1519" s="138">
        <v>1100</v>
      </c>
      <c r="M1519" s="503"/>
      <c r="N1519" s="524"/>
      <c r="O1519" s="23">
        <v>2</v>
      </c>
      <c r="P1519" s="21" t="s">
        <v>4202</v>
      </c>
      <c r="Q1519" s="21" t="s">
        <v>4203</v>
      </c>
      <c r="R1519" s="46">
        <v>1100</v>
      </c>
      <c r="S1519" s="23"/>
      <c r="T1519" s="37"/>
      <c r="U1519" s="36"/>
      <c r="V1519" s="36"/>
      <c r="W1519" s="36"/>
    </row>
    <row r="1520" spans="7:23" ht="39" hidden="1" thickBot="1" x14ac:dyDescent="0.35">
      <c r="G1520" s="621"/>
      <c r="H1520" s="622"/>
      <c r="I1520" s="74">
        <v>2</v>
      </c>
      <c r="J1520" s="74" t="s">
        <v>4204</v>
      </c>
      <c r="K1520" s="74" t="s">
        <v>4164</v>
      </c>
      <c r="L1520" s="138">
        <v>1100</v>
      </c>
      <c r="M1520" s="503"/>
      <c r="N1520" s="524"/>
      <c r="O1520" s="23">
        <v>2</v>
      </c>
      <c r="P1520" s="21" t="s">
        <v>4204</v>
      </c>
      <c r="Q1520" s="21" t="s">
        <v>4164</v>
      </c>
      <c r="R1520" s="46">
        <v>1100</v>
      </c>
      <c r="S1520" s="23"/>
      <c r="T1520" s="37"/>
      <c r="U1520" s="36"/>
      <c r="V1520" s="36"/>
      <c r="W1520" s="36"/>
    </row>
    <row r="1521" spans="7:23" ht="51.75" hidden="1" thickBot="1" x14ac:dyDescent="0.35">
      <c r="G1521" s="617"/>
      <c r="H1521" s="619"/>
      <c r="I1521" s="74">
        <v>2</v>
      </c>
      <c r="J1521" s="74" t="s">
        <v>4205</v>
      </c>
      <c r="K1521" s="74" t="s">
        <v>4206</v>
      </c>
      <c r="L1521" s="138">
        <v>1100</v>
      </c>
      <c r="M1521" s="73" t="s">
        <v>5092</v>
      </c>
      <c r="N1521" s="19" t="s">
        <v>4198</v>
      </c>
      <c r="O1521" s="23">
        <v>2</v>
      </c>
      <c r="P1521" s="21" t="s">
        <v>4205</v>
      </c>
      <c r="Q1521" s="21" t="s">
        <v>4206</v>
      </c>
      <c r="R1521" s="46">
        <v>1100</v>
      </c>
      <c r="S1521" s="23"/>
      <c r="T1521" s="37"/>
      <c r="U1521" s="36"/>
      <c r="V1521" s="36"/>
      <c r="W1521" s="36"/>
    </row>
    <row r="1522" spans="7:23" ht="39" hidden="1" thickBot="1" x14ac:dyDescent="0.35">
      <c r="G1522" s="68">
        <v>5</v>
      </c>
      <c r="H1522" s="83" t="s">
        <v>4207</v>
      </c>
      <c r="I1522" s="74">
        <v>1</v>
      </c>
      <c r="J1522" s="74" t="s">
        <v>4208</v>
      </c>
      <c r="K1522" s="74" t="s">
        <v>4209</v>
      </c>
      <c r="L1522" s="138">
        <v>4000</v>
      </c>
      <c r="M1522" s="73" t="s">
        <v>5093</v>
      </c>
      <c r="N1522" s="21" t="s">
        <v>4207</v>
      </c>
      <c r="O1522" s="23">
        <v>1</v>
      </c>
      <c r="P1522" s="21" t="s">
        <v>4208</v>
      </c>
      <c r="Q1522" s="21" t="s">
        <v>4209</v>
      </c>
      <c r="R1522" s="46">
        <v>4000</v>
      </c>
      <c r="S1522" s="23"/>
      <c r="T1522" s="37"/>
      <c r="U1522" s="36"/>
      <c r="V1522" s="36"/>
      <c r="W1522" s="36"/>
    </row>
    <row r="1523" spans="7:23" ht="39" hidden="1" thickBot="1" x14ac:dyDescent="0.35">
      <c r="G1523" s="68">
        <v>6</v>
      </c>
      <c r="H1523" s="83" t="s">
        <v>4131</v>
      </c>
      <c r="I1523" s="74">
        <v>1</v>
      </c>
      <c r="J1523" s="74" t="s">
        <v>4210</v>
      </c>
      <c r="K1523" s="74" t="s">
        <v>4211</v>
      </c>
      <c r="L1523" s="138">
        <v>3000</v>
      </c>
      <c r="M1523" s="73" t="s">
        <v>5094</v>
      </c>
      <c r="N1523" s="21" t="s">
        <v>4131</v>
      </c>
      <c r="O1523" s="23">
        <v>1</v>
      </c>
      <c r="P1523" s="21" t="s">
        <v>4210</v>
      </c>
      <c r="Q1523" s="21" t="s">
        <v>4211</v>
      </c>
      <c r="R1523" s="46">
        <v>3000</v>
      </c>
      <c r="S1523" s="23"/>
      <c r="T1523" s="37"/>
      <c r="U1523" s="36"/>
      <c r="V1523" s="36"/>
      <c r="W1523" s="36"/>
    </row>
    <row r="1524" spans="7:23" ht="39" hidden="1" thickBot="1" x14ac:dyDescent="0.35">
      <c r="G1524" s="68">
        <v>7</v>
      </c>
      <c r="H1524" s="83" t="s">
        <v>4212</v>
      </c>
      <c r="I1524" s="74">
        <v>1</v>
      </c>
      <c r="J1524" s="74" t="s">
        <v>4213</v>
      </c>
      <c r="K1524" s="74" t="s">
        <v>4214</v>
      </c>
      <c r="L1524" s="138">
        <v>3800</v>
      </c>
      <c r="M1524" s="73" t="s">
        <v>5095</v>
      </c>
      <c r="N1524" s="21" t="s">
        <v>4212</v>
      </c>
      <c r="O1524" s="23">
        <v>1</v>
      </c>
      <c r="P1524" s="21" t="s">
        <v>4213</v>
      </c>
      <c r="Q1524" s="21" t="s">
        <v>4214</v>
      </c>
      <c r="R1524" s="46">
        <v>3800</v>
      </c>
      <c r="S1524" s="23"/>
      <c r="T1524" s="37"/>
      <c r="U1524" s="36"/>
      <c r="V1524" s="36"/>
      <c r="W1524" s="36"/>
    </row>
    <row r="1525" spans="7:23" ht="38.25" hidden="1" thickBot="1" x14ac:dyDescent="0.35">
      <c r="G1525" s="68">
        <v>8</v>
      </c>
      <c r="H1525" s="83" t="s">
        <v>4215</v>
      </c>
      <c r="I1525" s="74">
        <v>1</v>
      </c>
      <c r="J1525" s="74" t="s">
        <v>4164</v>
      </c>
      <c r="K1525" s="74" t="s">
        <v>5762</v>
      </c>
      <c r="L1525" s="138">
        <v>4000</v>
      </c>
      <c r="M1525" s="73" t="s">
        <v>5096</v>
      </c>
      <c r="N1525" s="21" t="s">
        <v>4215</v>
      </c>
      <c r="O1525" s="23">
        <v>1</v>
      </c>
      <c r="P1525" s="21" t="s">
        <v>4164</v>
      </c>
      <c r="Q1525" s="21" t="s">
        <v>4216</v>
      </c>
      <c r="R1525" s="46">
        <v>4000</v>
      </c>
      <c r="S1525" s="23"/>
      <c r="T1525" s="37"/>
      <c r="U1525" s="36"/>
      <c r="V1525" s="36"/>
      <c r="W1525" s="36"/>
    </row>
    <row r="1526" spans="7:23" ht="51.75" hidden="1" thickBot="1" x14ac:dyDescent="0.35">
      <c r="G1526" s="616">
        <v>9</v>
      </c>
      <c r="H1526" s="618" t="s">
        <v>4217</v>
      </c>
      <c r="I1526" s="72">
        <v>1</v>
      </c>
      <c r="J1526" s="72" t="s">
        <v>4166</v>
      </c>
      <c r="K1526" s="72" t="s">
        <v>4218</v>
      </c>
      <c r="L1526" s="80">
        <v>320</v>
      </c>
      <c r="M1526" s="503" t="s">
        <v>5097</v>
      </c>
      <c r="N1526" s="524" t="s">
        <v>4217</v>
      </c>
      <c r="O1526" s="23">
        <v>1</v>
      </c>
      <c r="P1526" s="21" t="s">
        <v>4166</v>
      </c>
      <c r="Q1526" s="21" t="s">
        <v>4218</v>
      </c>
      <c r="R1526" s="46">
        <v>320</v>
      </c>
      <c r="S1526" s="23"/>
      <c r="T1526" s="37"/>
      <c r="U1526" s="36"/>
      <c r="V1526" s="36"/>
      <c r="W1526" s="36"/>
    </row>
    <row r="1527" spans="7:23" ht="39" hidden="1" thickBot="1" x14ac:dyDescent="0.35">
      <c r="G1527" s="621"/>
      <c r="H1527" s="622"/>
      <c r="I1527" s="74">
        <v>1</v>
      </c>
      <c r="J1527" s="74" t="s">
        <v>4219</v>
      </c>
      <c r="K1527" s="74" t="s">
        <v>4220</v>
      </c>
      <c r="L1527" s="137">
        <v>320</v>
      </c>
      <c r="M1527" s="503"/>
      <c r="N1527" s="524"/>
      <c r="O1527" s="23">
        <v>1</v>
      </c>
      <c r="P1527" s="21" t="s">
        <v>4219</v>
      </c>
      <c r="Q1527" s="21" t="s">
        <v>4220</v>
      </c>
      <c r="R1527" s="46">
        <v>320</v>
      </c>
      <c r="S1527" s="23"/>
      <c r="T1527" s="37"/>
      <c r="U1527" s="36"/>
      <c r="V1527" s="36"/>
      <c r="W1527" s="36"/>
    </row>
    <row r="1528" spans="7:23" ht="39" hidden="1" thickBot="1" x14ac:dyDescent="0.35">
      <c r="G1528" s="621"/>
      <c r="H1528" s="622"/>
      <c r="I1528" s="74">
        <v>1</v>
      </c>
      <c r="J1528" s="74" t="s">
        <v>4221</v>
      </c>
      <c r="K1528" s="74" t="s">
        <v>4222</v>
      </c>
      <c r="L1528" s="137">
        <v>320</v>
      </c>
      <c r="M1528" s="503"/>
      <c r="N1528" s="524"/>
      <c r="O1528" s="23">
        <v>1</v>
      </c>
      <c r="P1528" s="21" t="s">
        <v>4221</v>
      </c>
      <c r="Q1528" s="21" t="s">
        <v>4222</v>
      </c>
      <c r="R1528" s="46">
        <v>320</v>
      </c>
      <c r="S1528" s="23"/>
      <c r="T1528" s="37"/>
      <c r="U1528" s="36"/>
      <c r="V1528" s="36"/>
      <c r="W1528" s="36"/>
    </row>
    <row r="1529" spans="7:23" ht="39" hidden="1" thickBot="1" x14ac:dyDescent="0.35">
      <c r="G1529" s="621"/>
      <c r="H1529" s="622"/>
      <c r="I1529" s="74">
        <v>1</v>
      </c>
      <c r="J1529" s="74" t="s">
        <v>4223</v>
      </c>
      <c r="K1529" s="74" t="s">
        <v>4224</v>
      </c>
      <c r="L1529" s="137">
        <v>750</v>
      </c>
      <c r="M1529" s="503"/>
      <c r="N1529" s="524"/>
      <c r="O1529" s="23">
        <v>1</v>
      </c>
      <c r="P1529" s="21" t="s">
        <v>4223</v>
      </c>
      <c r="Q1529" s="21" t="s">
        <v>4224</v>
      </c>
      <c r="R1529" s="46">
        <v>750</v>
      </c>
      <c r="S1529" s="23"/>
      <c r="T1529" s="37"/>
      <c r="U1529" s="36"/>
      <c r="V1529" s="36"/>
      <c r="W1529" s="36"/>
    </row>
    <row r="1530" spans="7:23" ht="39" hidden="1" thickBot="1" x14ac:dyDescent="0.35">
      <c r="G1530" s="621"/>
      <c r="H1530" s="622"/>
      <c r="I1530" s="74">
        <v>1</v>
      </c>
      <c r="J1530" s="74" t="s">
        <v>4225</v>
      </c>
      <c r="K1530" s="74" t="s">
        <v>4226</v>
      </c>
      <c r="L1530" s="138">
        <v>1300</v>
      </c>
      <c r="M1530" s="503"/>
      <c r="N1530" s="524"/>
      <c r="O1530" s="23">
        <v>1</v>
      </c>
      <c r="P1530" s="21" t="s">
        <v>4225</v>
      </c>
      <c r="Q1530" s="21" t="s">
        <v>4226</v>
      </c>
      <c r="R1530" s="46">
        <v>1300</v>
      </c>
      <c r="S1530" s="23"/>
      <c r="T1530" s="37"/>
      <c r="U1530" s="36"/>
      <c r="V1530" s="36"/>
      <c r="W1530" s="36"/>
    </row>
    <row r="1531" spans="7:23" ht="39" hidden="1" thickBot="1" x14ac:dyDescent="0.35">
      <c r="G1531" s="621"/>
      <c r="H1531" s="622"/>
      <c r="I1531" s="74">
        <v>1</v>
      </c>
      <c r="J1531" s="74" t="s">
        <v>4227</v>
      </c>
      <c r="K1531" s="74" t="s">
        <v>4228</v>
      </c>
      <c r="L1531" s="137">
        <v>760</v>
      </c>
      <c r="M1531" s="503"/>
      <c r="N1531" s="524"/>
      <c r="O1531" s="23">
        <v>1</v>
      </c>
      <c r="P1531" s="21" t="s">
        <v>4227</v>
      </c>
      <c r="Q1531" s="21" t="s">
        <v>4228</v>
      </c>
      <c r="R1531" s="46">
        <v>760</v>
      </c>
      <c r="S1531" s="23"/>
      <c r="T1531" s="37"/>
      <c r="U1531" s="36"/>
      <c r="V1531" s="36"/>
      <c r="W1531" s="36"/>
    </row>
    <row r="1532" spans="7:23" ht="39" hidden="1" thickBot="1" x14ac:dyDescent="0.35">
      <c r="G1532" s="621"/>
      <c r="H1532" s="622"/>
      <c r="I1532" s="74">
        <v>1</v>
      </c>
      <c r="J1532" s="74" t="s">
        <v>280</v>
      </c>
      <c r="K1532" s="74" t="s">
        <v>4229</v>
      </c>
      <c r="L1532" s="137">
        <v>320</v>
      </c>
      <c r="M1532" s="503"/>
      <c r="N1532" s="524"/>
      <c r="O1532" s="23">
        <v>1</v>
      </c>
      <c r="P1532" s="21" t="s">
        <v>280</v>
      </c>
      <c r="Q1532" s="21" t="s">
        <v>4229</v>
      </c>
      <c r="R1532" s="46">
        <v>320</v>
      </c>
      <c r="S1532" s="23"/>
      <c r="T1532" s="37"/>
      <c r="U1532" s="36"/>
      <c r="V1532" s="36"/>
      <c r="W1532" s="36"/>
    </row>
    <row r="1533" spans="7:23" ht="39" hidden="1" thickBot="1" x14ac:dyDescent="0.35">
      <c r="G1533" s="621"/>
      <c r="H1533" s="622"/>
      <c r="I1533" s="74">
        <v>1</v>
      </c>
      <c r="J1533" s="74" t="s">
        <v>280</v>
      </c>
      <c r="K1533" s="74" t="s">
        <v>4230</v>
      </c>
      <c r="L1533" s="137">
        <v>750</v>
      </c>
      <c r="M1533" s="503"/>
      <c r="N1533" s="524"/>
      <c r="O1533" s="23">
        <v>1</v>
      </c>
      <c r="P1533" s="21" t="s">
        <v>280</v>
      </c>
      <c r="Q1533" s="21" t="s">
        <v>4230</v>
      </c>
      <c r="R1533" s="46">
        <v>750</v>
      </c>
      <c r="S1533" s="23"/>
      <c r="T1533" s="37"/>
      <c r="U1533" s="36"/>
      <c r="V1533" s="36"/>
      <c r="W1533" s="36"/>
    </row>
    <row r="1534" spans="7:23" ht="38.25" hidden="1" x14ac:dyDescent="0.3">
      <c r="G1534" s="640"/>
      <c r="H1534" s="641"/>
      <c r="I1534" s="84">
        <v>1</v>
      </c>
      <c r="J1534" s="84" t="s">
        <v>4199</v>
      </c>
      <c r="K1534" s="84" t="s">
        <v>4230</v>
      </c>
      <c r="L1534" s="141">
        <v>750</v>
      </c>
      <c r="M1534" s="503"/>
      <c r="N1534" s="524"/>
      <c r="O1534" s="23">
        <v>1</v>
      </c>
      <c r="P1534" s="21" t="s">
        <v>4199</v>
      </c>
      <c r="Q1534" s="21" t="s">
        <v>4230</v>
      </c>
      <c r="R1534" s="46">
        <v>750</v>
      </c>
      <c r="S1534" s="23"/>
      <c r="T1534" s="37"/>
      <c r="U1534" s="36"/>
      <c r="V1534" s="36"/>
      <c r="W1534" s="36"/>
    </row>
    <row r="1535" spans="7:23" ht="37.5" hidden="1" x14ac:dyDescent="0.3">
      <c r="G1535" s="85"/>
      <c r="H1535" s="85"/>
      <c r="I1535" s="86"/>
      <c r="J1535" s="86"/>
      <c r="K1535" s="86"/>
      <c r="L1535" s="86"/>
      <c r="M1535" s="503"/>
      <c r="N1535" s="524"/>
      <c r="O1535" s="23"/>
      <c r="P1535" s="21" t="s">
        <v>4290</v>
      </c>
      <c r="Q1535" s="21" t="s">
        <v>4289</v>
      </c>
      <c r="R1535" s="46">
        <v>780</v>
      </c>
      <c r="S1535" s="15" t="s">
        <v>122</v>
      </c>
      <c r="T1535" s="88"/>
      <c r="U1535" s="36"/>
      <c r="V1535" s="36"/>
      <c r="W1535" s="36"/>
    </row>
    <row r="1536" spans="7:23" ht="51.75" hidden="1" thickBot="1" x14ac:dyDescent="0.35">
      <c r="G1536" s="638">
        <v>10</v>
      </c>
      <c r="H1536" s="639" t="s">
        <v>4231</v>
      </c>
      <c r="I1536" s="87">
        <v>2</v>
      </c>
      <c r="J1536" s="87" t="s">
        <v>4232</v>
      </c>
      <c r="K1536" s="87" t="s">
        <v>4233</v>
      </c>
      <c r="L1536" s="142">
        <v>850</v>
      </c>
      <c r="M1536" s="503" t="s">
        <v>5098</v>
      </c>
      <c r="N1536" s="524" t="s">
        <v>4231</v>
      </c>
      <c r="O1536" s="23">
        <v>2</v>
      </c>
      <c r="P1536" s="21" t="s">
        <v>4232</v>
      </c>
      <c r="Q1536" s="21" t="s">
        <v>4233</v>
      </c>
      <c r="R1536" s="46">
        <v>850</v>
      </c>
      <c r="S1536" s="23"/>
      <c r="T1536" s="37"/>
      <c r="U1536" s="36"/>
      <c r="V1536" s="36"/>
      <c r="W1536" s="36"/>
    </row>
    <row r="1537" spans="7:23" ht="39" hidden="1" thickBot="1" x14ac:dyDescent="0.35">
      <c r="G1537" s="621"/>
      <c r="H1537" s="622"/>
      <c r="I1537" s="74">
        <v>1</v>
      </c>
      <c r="J1537" s="74" t="s">
        <v>4234</v>
      </c>
      <c r="K1537" s="74" t="s">
        <v>4235</v>
      </c>
      <c r="L1537" s="138">
        <v>1000</v>
      </c>
      <c r="M1537" s="503"/>
      <c r="N1537" s="524"/>
      <c r="O1537" s="23">
        <v>1</v>
      </c>
      <c r="P1537" s="21" t="s">
        <v>4234</v>
      </c>
      <c r="Q1537" s="21" t="s">
        <v>4235</v>
      </c>
      <c r="R1537" s="46">
        <v>1000</v>
      </c>
      <c r="S1537" s="23"/>
      <c r="T1537" s="37"/>
      <c r="U1537" s="36"/>
      <c r="V1537" s="36"/>
      <c r="W1537" s="36"/>
    </row>
    <row r="1538" spans="7:23" ht="51.75" hidden="1" thickBot="1" x14ac:dyDescent="0.35">
      <c r="G1538" s="621"/>
      <c r="H1538" s="622"/>
      <c r="I1538" s="74">
        <v>3</v>
      </c>
      <c r="J1538" s="74" t="s">
        <v>4236</v>
      </c>
      <c r="K1538" s="74" t="s">
        <v>84</v>
      </c>
      <c r="L1538" s="137">
        <v>500</v>
      </c>
      <c r="M1538" s="503"/>
      <c r="N1538" s="524"/>
      <c r="O1538" s="23">
        <v>3</v>
      </c>
      <c r="P1538" s="21" t="s">
        <v>4236</v>
      </c>
      <c r="Q1538" s="21" t="s">
        <v>84</v>
      </c>
      <c r="R1538" s="46">
        <v>500</v>
      </c>
      <c r="S1538" s="23"/>
      <c r="T1538" s="37"/>
      <c r="U1538" s="36"/>
      <c r="V1538" s="36"/>
      <c r="W1538" s="36"/>
    </row>
    <row r="1539" spans="7:23" ht="51.75" hidden="1" thickBot="1" x14ac:dyDescent="0.35">
      <c r="G1539" s="621"/>
      <c r="H1539" s="622"/>
      <c r="I1539" s="74">
        <v>4</v>
      </c>
      <c r="J1539" s="74" t="s">
        <v>4237</v>
      </c>
      <c r="K1539" s="74" t="s">
        <v>4238</v>
      </c>
      <c r="L1539" s="137">
        <v>320</v>
      </c>
      <c r="M1539" s="503"/>
      <c r="N1539" s="524"/>
      <c r="O1539" s="23">
        <v>4</v>
      </c>
      <c r="P1539" s="21" t="s">
        <v>4237</v>
      </c>
      <c r="Q1539" s="21" t="s">
        <v>4238</v>
      </c>
      <c r="R1539" s="46">
        <v>320</v>
      </c>
      <c r="S1539" s="23"/>
      <c r="T1539" s="37"/>
      <c r="U1539" s="36"/>
      <c r="V1539" s="36"/>
      <c r="W1539" s="36"/>
    </row>
    <row r="1540" spans="7:23" ht="38.25" hidden="1" thickBot="1" x14ac:dyDescent="0.35">
      <c r="G1540" s="621"/>
      <c r="H1540" s="622"/>
      <c r="I1540" s="74">
        <v>4</v>
      </c>
      <c r="J1540" s="74" t="s">
        <v>4239</v>
      </c>
      <c r="K1540" s="74" t="s">
        <v>4240</v>
      </c>
      <c r="L1540" s="137">
        <v>320</v>
      </c>
      <c r="M1540" s="503"/>
      <c r="N1540" s="524"/>
      <c r="O1540" s="23">
        <v>4</v>
      </c>
      <c r="P1540" s="21" t="s">
        <v>4239</v>
      </c>
      <c r="Q1540" s="21" t="s">
        <v>4240</v>
      </c>
      <c r="R1540" s="46">
        <v>320</v>
      </c>
      <c r="S1540" s="23"/>
      <c r="T1540" s="37"/>
      <c r="U1540" s="36"/>
      <c r="V1540" s="36"/>
      <c r="W1540" s="36"/>
    </row>
    <row r="1541" spans="7:23" ht="39" hidden="1" thickBot="1" x14ac:dyDescent="0.35">
      <c r="G1541" s="621"/>
      <c r="H1541" s="622"/>
      <c r="I1541" s="74">
        <v>4</v>
      </c>
      <c r="J1541" s="74" t="s">
        <v>4241</v>
      </c>
      <c r="K1541" s="74" t="s">
        <v>4242</v>
      </c>
      <c r="L1541" s="137">
        <v>320</v>
      </c>
      <c r="M1541" s="503"/>
      <c r="N1541" s="524"/>
      <c r="O1541" s="23">
        <v>4</v>
      </c>
      <c r="P1541" s="21" t="s">
        <v>4241</v>
      </c>
      <c r="Q1541" s="21" t="s">
        <v>4242</v>
      </c>
      <c r="R1541" s="46">
        <v>320</v>
      </c>
      <c r="S1541" s="23"/>
      <c r="T1541" s="37"/>
      <c r="U1541" s="36"/>
      <c r="V1541" s="36"/>
      <c r="W1541" s="36"/>
    </row>
    <row r="1542" spans="7:23" ht="26.25" hidden="1" thickBot="1" x14ac:dyDescent="0.35">
      <c r="G1542" s="621"/>
      <c r="H1542" s="622"/>
      <c r="I1542" s="74">
        <v>4</v>
      </c>
      <c r="J1542" s="74" t="s">
        <v>4243</v>
      </c>
      <c r="K1542" s="74" t="s">
        <v>4244</v>
      </c>
      <c r="L1542" s="137">
        <v>320</v>
      </c>
      <c r="M1542" s="503"/>
      <c r="N1542" s="524"/>
      <c r="O1542" s="23">
        <v>4</v>
      </c>
      <c r="P1542" s="21" t="s">
        <v>4243</v>
      </c>
      <c r="Q1542" s="21" t="s">
        <v>4244</v>
      </c>
      <c r="R1542" s="46">
        <v>320</v>
      </c>
      <c r="S1542" s="23"/>
      <c r="T1542" s="37"/>
      <c r="U1542" s="36"/>
      <c r="V1542" s="36"/>
      <c r="W1542" s="36"/>
    </row>
    <row r="1543" spans="7:23" ht="39" hidden="1" thickBot="1" x14ac:dyDescent="0.35">
      <c r="G1543" s="617"/>
      <c r="H1543" s="619"/>
      <c r="I1543" s="74">
        <v>4</v>
      </c>
      <c r="J1543" s="74" t="s">
        <v>4245</v>
      </c>
      <c r="K1543" s="74" t="s">
        <v>4246</v>
      </c>
      <c r="L1543" s="137">
        <v>320</v>
      </c>
      <c r="M1543" s="503"/>
      <c r="N1543" s="524"/>
      <c r="O1543" s="23">
        <v>4</v>
      </c>
      <c r="P1543" s="21" t="s">
        <v>4245</v>
      </c>
      <c r="Q1543" s="21" t="s">
        <v>4246</v>
      </c>
      <c r="R1543" s="46">
        <v>320</v>
      </c>
      <c r="S1543" s="23"/>
      <c r="T1543" s="37"/>
      <c r="U1543" s="36"/>
      <c r="V1543" s="36"/>
      <c r="W1543" s="36"/>
    </row>
    <row r="1544" spans="7:23" ht="39" hidden="1" thickBot="1" x14ac:dyDescent="0.35">
      <c r="G1544" s="70">
        <v>11</v>
      </c>
      <c r="H1544" s="75" t="s">
        <v>1172</v>
      </c>
      <c r="I1544" s="72">
        <v>1</v>
      </c>
      <c r="J1544" s="72" t="s">
        <v>5763</v>
      </c>
      <c r="K1544" s="72" t="s">
        <v>5764</v>
      </c>
      <c r="L1544" s="80">
        <v>320</v>
      </c>
      <c r="M1544" s="73" t="s">
        <v>5976</v>
      </c>
      <c r="N1544" s="21" t="s">
        <v>1172</v>
      </c>
      <c r="O1544" s="23">
        <v>1</v>
      </c>
      <c r="P1544" s="21" t="s">
        <v>4247</v>
      </c>
      <c r="Q1544" s="21" t="s">
        <v>4248</v>
      </c>
      <c r="R1544" s="46">
        <v>320</v>
      </c>
      <c r="S1544" s="23"/>
      <c r="T1544" s="37"/>
      <c r="U1544" s="36"/>
      <c r="V1544" s="36"/>
      <c r="W1544" s="36"/>
    </row>
    <row r="1545" spans="7:23" ht="51.75" hidden="1" thickBot="1" x14ac:dyDescent="0.35">
      <c r="G1545" s="616">
        <v>12</v>
      </c>
      <c r="H1545" s="618" t="s">
        <v>5765</v>
      </c>
      <c r="I1545" s="74">
        <v>1</v>
      </c>
      <c r="J1545" s="74" t="s">
        <v>5766</v>
      </c>
      <c r="K1545" s="74" t="s">
        <v>4250</v>
      </c>
      <c r="L1545" s="137">
        <v>850</v>
      </c>
      <c r="M1545" s="503" t="s">
        <v>5099</v>
      </c>
      <c r="N1545" s="524" t="s">
        <v>4249</v>
      </c>
      <c r="O1545" s="23">
        <v>1</v>
      </c>
      <c r="P1545" s="21" t="s">
        <v>333</v>
      </c>
      <c r="Q1545" s="21" t="s">
        <v>4250</v>
      </c>
      <c r="R1545" s="46">
        <v>850</v>
      </c>
      <c r="S1545" s="23"/>
      <c r="T1545" s="37"/>
      <c r="U1545" s="36"/>
      <c r="V1545" s="36"/>
      <c r="W1545" s="36"/>
    </row>
    <row r="1546" spans="7:23" ht="39" hidden="1" thickBot="1" x14ac:dyDescent="0.35">
      <c r="G1546" s="617"/>
      <c r="H1546" s="619"/>
      <c r="I1546" s="74">
        <v>1</v>
      </c>
      <c r="J1546" s="74" t="s">
        <v>5767</v>
      </c>
      <c r="K1546" s="74" t="s">
        <v>4252</v>
      </c>
      <c r="L1546" s="137">
        <v>850</v>
      </c>
      <c r="M1546" s="503"/>
      <c r="N1546" s="524"/>
      <c r="O1546" s="23">
        <v>1</v>
      </c>
      <c r="P1546" s="21" t="s">
        <v>4251</v>
      </c>
      <c r="Q1546" s="21" t="s">
        <v>4252</v>
      </c>
      <c r="R1546" s="46">
        <v>850</v>
      </c>
      <c r="S1546" s="23"/>
      <c r="T1546" s="37"/>
      <c r="U1546" s="36"/>
      <c r="V1546" s="36"/>
      <c r="W1546" s="36"/>
    </row>
    <row r="1547" spans="7:23" ht="39" hidden="1" thickBot="1" x14ac:dyDescent="0.35">
      <c r="G1547" s="616">
        <v>13</v>
      </c>
      <c r="H1547" s="618" t="s">
        <v>4253</v>
      </c>
      <c r="I1547" s="74">
        <v>1</v>
      </c>
      <c r="J1547" s="74" t="s">
        <v>4254</v>
      </c>
      <c r="K1547" s="74" t="s">
        <v>4255</v>
      </c>
      <c r="L1547" s="137">
        <v>850</v>
      </c>
      <c r="M1547" s="503" t="s">
        <v>5100</v>
      </c>
      <c r="N1547" s="524" t="s">
        <v>4253</v>
      </c>
      <c r="O1547" s="23">
        <v>1</v>
      </c>
      <c r="P1547" s="21" t="s">
        <v>4254</v>
      </c>
      <c r="Q1547" s="21" t="s">
        <v>4255</v>
      </c>
      <c r="R1547" s="46">
        <v>850</v>
      </c>
      <c r="S1547" s="23"/>
      <c r="T1547" s="37"/>
      <c r="U1547" s="36"/>
      <c r="V1547" s="36"/>
      <c r="W1547" s="36"/>
    </row>
    <row r="1548" spans="7:23" ht="39" hidden="1" thickBot="1" x14ac:dyDescent="0.35">
      <c r="G1548" s="617"/>
      <c r="H1548" s="619"/>
      <c r="I1548" s="74">
        <v>1</v>
      </c>
      <c r="J1548" s="74" t="s">
        <v>4256</v>
      </c>
      <c r="K1548" s="74" t="s">
        <v>4257</v>
      </c>
      <c r="L1548" s="137">
        <v>850</v>
      </c>
      <c r="M1548" s="503"/>
      <c r="N1548" s="524"/>
      <c r="O1548" s="23">
        <v>1</v>
      </c>
      <c r="P1548" s="21" t="s">
        <v>4256</v>
      </c>
      <c r="Q1548" s="21" t="s">
        <v>4257</v>
      </c>
      <c r="R1548" s="46">
        <v>850</v>
      </c>
      <c r="S1548" s="23"/>
      <c r="T1548" s="37"/>
      <c r="U1548" s="36"/>
      <c r="V1548" s="36"/>
      <c r="W1548" s="36"/>
    </row>
    <row r="1549" spans="7:23" ht="38.25" hidden="1" thickBot="1" x14ac:dyDescent="0.35">
      <c r="G1549" s="616">
        <v>14</v>
      </c>
      <c r="H1549" s="618" t="s">
        <v>5768</v>
      </c>
      <c r="I1549" s="72">
        <v>1</v>
      </c>
      <c r="J1549" s="72" t="s">
        <v>280</v>
      </c>
      <c r="K1549" s="72" t="s">
        <v>4259</v>
      </c>
      <c r="L1549" s="80">
        <v>500</v>
      </c>
      <c r="M1549" s="503" t="s">
        <v>5101</v>
      </c>
      <c r="N1549" s="524" t="s">
        <v>4258</v>
      </c>
      <c r="O1549" s="23">
        <v>1</v>
      </c>
      <c r="P1549" s="21" t="s">
        <v>280</v>
      </c>
      <c r="Q1549" s="21" t="s">
        <v>4259</v>
      </c>
      <c r="R1549" s="46">
        <v>500</v>
      </c>
      <c r="S1549" s="23"/>
      <c r="T1549" s="37"/>
      <c r="U1549" s="36"/>
      <c r="V1549" s="36"/>
      <c r="W1549" s="36"/>
    </row>
    <row r="1550" spans="7:23" ht="39" hidden="1" thickBot="1" x14ac:dyDescent="0.35">
      <c r="G1550" s="621"/>
      <c r="H1550" s="622"/>
      <c r="I1550" s="74">
        <v>1</v>
      </c>
      <c r="J1550" s="74" t="s">
        <v>4260</v>
      </c>
      <c r="K1550" s="74" t="s">
        <v>4261</v>
      </c>
      <c r="L1550" s="137">
        <v>500</v>
      </c>
      <c r="M1550" s="503"/>
      <c r="N1550" s="524"/>
      <c r="O1550" s="23">
        <v>1</v>
      </c>
      <c r="P1550" s="21" t="s">
        <v>4260</v>
      </c>
      <c r="Q1550" s="21" t="s">
        <v>4261</v>
      </c>
      <c r="R1550" s="46">
        <v>500</v>
      </c>
      <c r="S1550" s="23"/>
      <c r="T1550" s="37"/>
      <c r="U1550" s="36"/>
      <c r="V1550" s="36"/>
      <c r="W1550" s="36"/>
    </row>
    <row r="1551" spans="7:23" ht="51.75" hidden="1" thickBot="1" x14ac:dyDescent="0.35">
      <c r="G1551" s="617"/>
      <c r="H1551" s="619"/>
      <c r="I1551" s="74">
        <v>1</v>
      </c>
      <c r="J1551" s="74" t="s">
        <v>4262</v>
      </c>
      <c r="K1551" s="74" t="s">
        <v>4263</v>
      </c>
      <c r="L1551" s="137">
        <v>500</v>
      </c>
      <c r="M1551" s="73" t="s">
        <v>5101</v>
      </c>
      <c r="N1551" s="19" t="s">
        <v>4258</v>
      </c>
      <c r="O1551" s="23">
        <v>1</v>
      </c>
      <c r="P1551" s="21" t="s">
        <v>4262</v>
      </c>
      <c r="Q1551" s="21" t="s">
        <v>4263</v>
      </c>
      <c r="R1551" s="46">
        <v>500</v>
      </c>
      <c r="S1551" s="23"/>
      <c r="T1551" s="37"/>
      <c r="U1551" s="36"/>
      <c r="V1551" s="36"/>
      <c r="W1551" s="36"/>
    </row>
    <row r="1552" spans="7:23" ht="39" hidden="1" thickBot="1" x14ac:dyDescent="0.35">
      <c r="G1552" s="616">
        <v>15</v>
      </c>
      <c r="H1552" s="618" t="s">
        <v>4264</v>
      </c>
      <c r="I1552" s="74">
        <v>1</v>
      </c>
      <c r="J1552" s="74" t="s">
        <v>280</v>
      </c>
      <c r="K1552" s="74" t="s">
        <v>514</v>
      </c>
      <c r="L1552" s="137">
        <v>400</v>
      </c>
      <c r="M1552" s="503" t="s">
        <v>5102</v>
      </c>
      <c r="N1552" s="524" t="s">
        <v>4264</v>
      </c>
      <c r="O1552" s="23">
        <v>1</v>
      </c>
      <c r="P1552" s="21" t="s">
        <v>280</v>
      </c>
      <c r="Q1552" s="21" t="s">
        <v>514</v>
      </c>
      <c r="R1552" s="46">
        <v>400</v>
      </c>
      <c r="S1552" s="23"/>
      <c r="T1552" s="37"/>
      <c r="U1552" s="36"/>
      <c r="V1552" s="36"/>
      <c r="W1552" s="36"/>
    </row>
    <row r="1553" spans="7:23" ht="39" hidden="1" thickBot="1" x14ac:dyDescent="0.35">
      <c r="G1553" s="621"/>
      <c r="H1553" s="622"/>
      <c r="I1553" s="74">
        <v>1</v>
      </c>
      <c r="J1553" s="74" t="s">
        <v>4265</v>
      </c>
      <c r="K1553" s="74" t="s">
        <v>4266</v>
      </c>
      <c r="L1553" s="137">
        <v>400</v>
      </c>
      <c r="M1553" s="503"/>
      <c r="N1553" s="524"/>
      <c r="O1553" s="23">
        <v>1</v>
      </c>
      <c r="P1553" s="21" t="s">
        <v>4265</v>
      </c>
      <c r="Q1553" s="21" t="s">
        <v>4266</v>
      </c>
      <c r="R1553" s="46">
        <v>400</v>
      </c>
      <c r="S1553" s="23"/>
      <c r="T1553" s="37"/>
      <c r="U1553" s="36"/>
      <c r="V1553" s="36"/>
      <c r="W1553" s="36"/>
    </row>
    <row r="1554" spans="7:23" ht="39" hidden="1" thickBot="1" x14ac:dyDescent="0.35">
      <c r="G1554" s="617"/>
      <c r="H1554" s="619"/>
      <c r="I1554" s="74"/>
      <c r="J1554" s="74" t="s">
        <v>4266</v>
      </c>
      <c r="K1554" s="74" t="s">
        <v>4267</v>
      </c>
      <c r="L1554" s="137">
        <v>350</v>
      </c>
      <c r="M1554" s="503"/>
      <c r="N1554" s="524"/>
      <c r="O1554" s="23"/>
      <c r="P1554" s="21" t="s">
        <v>4266</v>
      </c>
      <c r="Q1554" s="21" t="s">
        <v>4267</v>
      </c>
      <c r="R1554" s="46">
        <v>350</v>
      </c>
      <c r="S1554" s="23"/>
      <c r="T1554" s="37"/>
      <c r="U1554" s="36"/>
      <c r="V1554" s="36"/>
      <c r="W1554" s="36"/>
    </row>
    <row r="1555" spans="7:23" ht="39" hidden="1" thickBot="1" x14ac:dyDescent="0.35">
      <c r="G1555" s="70">
        <v>16</v>
      </c>
      <c r="H1555" s="75" t="s">
        <v>5769</v>
      </c>
      <c r="I1555" s="72">
        <v>1</v>
      </c>
      <c r="J1555" s="72" t="s">
        <v>333</v>
      </c>
      <c r="K1555" s="72" t="s">
        <v>4269</v>
      </c>
      <c r="L1555" s="80">
        <v>340</v>
      </c>
      <c r="M1555" s="73" t="s">
        <v>5103</v>
      </c>
      <c r="N1555" s="21" t="s">
        <v>4268</v>
      </c>
      <c r="O1555" s="23">
        <v>1</v>
      </c>
      <c r="P1555" s="21" t="s">
        <v>333</v>
      </c>
      <c r="Q1555" s="21" t="s">
        <v>4269</v>
      </c>
      <c r="R1555" s="46">
        <v>340</v>
      </c>
      <c r="S1555" s="23"/>
      <c r="T1555" s="37"/>
      <c r="U1555" s="36"/>
      <c r="V1555" s="36"/>
      <c r="W1555" s="36"/>
    </row>
    <row r="1556" spans="7:23" ht="39" hidden="1" thickBot="1" x14ac:dyDescent="0.35">
      <c r="G1556" s="68">
        <v>17</v>
      </c>
      <c r="H1556" s="83" t="s">
        <v>4270</v>
      </c>
      <c r="I1556" s="74">
        <v>1</v>
      </c>
      <c r="J1556" s="74" t="s">
        <v>4271</v>
      </c>
      <c r="K1556" s="74" t="s">
        <v>4272</v>
      </c>
      <c r="L1556" s="137">
        <v>400</v>
      </c>
      <c r="M1556" s="73" t="s">
        <v>5104</v>
      </c>
      <c r="N1556" s="21" t="s">
        <v>4270</v>
      </c>
      <c r="O1556" s="23">
        <v>1</v>
      </c>
      <c r="P1556" s="21" t="s">
        <v>4271</v>
      </c>
      <c r="Q1556" s="21" t="s">
        <v>4272</v>
      </c>
      <c r="R1556" s="46">
        <v>400</v>
      </c>
      <c r="S1556" s="23"/>
      <c r="T1556" s="37"/>
      <c r="U1556" s="36"/>
      <c r="V1556" s="36"/>
      <c r="W1556" s="36"/>
    </row>
    <row r="1557" spans="7:23" ht="39" hidden="1" thickBot="1" x14ac:dyDescent="0.35">
      <c r="G1557" s="68">
        <v>18</v>
      </c>
      <c r="H1557" s="83" t="s">
        <v>5770</v>
      </c>
      <c r="I1557" s="74">
        <v>1</v>
      </c>
      <c r="J1557" s="624" t="s">
        <v>77</v>
      </c>
      <c r="K1557" s="625"/>
      <c r="L1557" s="137">
        <v>450</v>
      </c>
      <c r="M1557" s="73" t="s">
        <v>5105</v>
      </c>
      <c r="N1557" s="21" t="s">
        <v>4273</v>
      </c>
      <c r="O1557" s="23">
        <v>1</v>
      </c>
      <c r="P1557" s="523" t="s">
        <v>77</v>
      </c>
      <c r="Q1557" s="523"/>
      <c r="R1557" s="46">
        <v>450</v>
      </c>
      <c r="S1557" s="23"/>
      <c r="T1557" s="37"/>
      <c r="U1557" s="36"/>
      <c r="V1557" s="36"/>
      <c r="W1557" s="36"/>
    </row>
    <row r="1558" spans="7:23" ht="51.75" hidden="1" thickBot="1" x14ac:dyDescent="0.35">
      <c r="G1558" s="68">
        <v>19</v>
      </c>
      <c r="H1558" s="83" t="s">
        <v>4274</v>
      </c>
      <c r="I1558" s="74">
        <v>1</v>
      </c>
      <c r="J1558" s="74" t="s">
        <v>2812</v>
      </c>
      <c r="K1558" s="74" t="s">
        <v>4275</v>
      </c>
      <c r="L1558" s="137">
        <v>400</v>
      </c>
      <c r="M1558" s="73" t="s">
        <v>5106</v>
      </c>
      <c r="N1558" s="19" t="s">
        <v>4274</v>
      </c>
      <c r="O1558" s="23">
        <v>1</v>
      </c>
      <c r="P1558" s="21" t="s">
        <v>2812</v>
      </c>
      <c r="Q1558" s="21" t="s">
        <v>4275</v>
      </c>
      <c r="R1558" s="46">
        <v>400</v>
      </c>
      <c r="S1558" s="23"/>
      <c r="T1558" s="37"/>
      <c r="U1558" s="36"/>
      <c r="V1558" s="36"/>
      <c r="W1558" s="36"/>
    </row>
    <row r="1559" spans="7:23" ht="39" hidden="1" thickBot="1" x14ac:dyDescent="0.35">
      <c r="G1559" s="68">
        <v>20</v>
      </c>
      <c r="H1559" s="83" t="s">
        <v>5771</v>
      </c>
      <c r="I1559" s="74">
        <v>1</v>
      </c>
      <c r="J1559" s="74" t="s">
        <v>4277</v>
      </c>
      <c r="K1559" s="74" t="s">
        <v>291</v>
      </c>
      <c r="L1559" s="137">
        <v>400</v>
      </c>
      <c r="M1559" s="73" t="s">
        <v>5107</v>
      </c>
      <c r="N1559" s="19" t="s">
        <v>4276</v>
      </c>
      <c r="O1559" s="23">
        <v>1</v>
      </c>
      <c r="P1559" s="21" t="s">
        <v>4277</v>
      </c>
      <c r="Q1559" s="21" t="s">
        <v>291</v>
      </c>
      <c r="R1559" s="46">
        <v>400</v>
      </c>
      <c r="S1559" s="23"/>
      <c r="T1559" s="37"/>
      <c r="U1559" s="36"/>
      <c r="V1559" s="36"/>
      <c r="W1559" s="36"/>
    </row>
    <row r="1560" spans="7:23" ht="39" hidden="1" thickBot="1" x14ac:dyDescent="0.35">
      <c r="G1560" s="68">
        <v>21</v>
      </c>
      <c r="H1560" s="83" t="s">
        <v>4231</v>
      </c>
      <c r="I1560" s="74">
        <v>1</v>
      </c>
      <c r="J1560" s="74" t="s">
        <v>4245</v>
      </c>
      <c r="K1560" s="74" t="s">
        <v>4246</v>
      </c>
      <c r="L1560" s="137">
        <v>400</v>
      </c>
      <c r="M1560" s="73" t="s">
        <v>5975</v>
      </c>
      <c r="N1560" s="19" t="s">
        <v>4231</v>
      </c>
      <c r="O1560" s="23">
        <v>1</v>
      </c>
      <c r="P1560" s="21" t="s">
        <v>4245</v>
      </c>
      <c r="Q1560" s="21" t="s">
        <v>4246</v>
      </c>
      <c r="R1560" s="46">
        <v>400</v>
      </c>
      <c r="S1560" s="23"/>
      <c r="T1560" s="37"/>
      <c r="U1560" s="36"/>
      <c r="V1560" s="36"/>
      <c r="W1560" s="36"/>
    </row>
    <row r="1561" spans="7:23" ht="39" hidden="1" thickBot="1" x14ac:dyDescent="0.35">
      <c r="G1561" s="68">
        <v>22</v>
      </c>
      <c r="H1561" s="83" t="s">
        <v>4278</v>
      </c>
      <c r="I1561" s="74">
        <v>1</v>
      </c>
      <c r="J1561" s="74" t="s">
        <v>4279</v>
      </c>
      <c r="K1561" s="74" t="s">
        <v>4280</v>
      </c>
      <c r="L1561" s="137">
        <v>400</v>
      </c>
      <c r="M1561" s="73" t="s">
        <v>5108</v>
      </c>
      <c r="N1561" s="19" t="s">
        <v>4278</v>
      </c>
      <c r="O1561" s="23">
        <v>1</v>
      </c>
      <c r="P1561" s="21" t="s">
        <v>4279</v>
      </c>
      <c r="Q1561" s="21" t="s">
        <v>4280</v>
      </c>
      <c r="R1561" s="46">
        <v>400</v>
      </c>
      <c r="S1561" s="23"/>
      <c r="T1561" s="37"/>
      <c r="U1561" s="36"/>
      <c r="V1561" s="36"/>
      <c r="W1561" s="36"/>
    </row>
    <row r="1562" spans="7:23" ht="26.25" hidden="1" thickBot="1" x14ac:dyDescent="0.35">
      <c r="G1562" s="68">
        <v>23</v>
      </c>
      <c r="H1562" s="83" t="s">
        <v>4281</v>
      </c>
      <c r="I1562" s="74">
        <v>1</v>
      </c>
      <c r="J1562" s="74" t="s">
        <v>4282</v>
      </c>
      <c r="K1562" s="74" t="s">
        <v>218</v>
      </c>
      <c r="L1562" s="138">
        <v>2400</v>
      </c>
      <c r="M1562" s="73" t="s">
        <v>5109</v>
      </c>
      <c r="N1562" s="19" t="s">
        <v>4281</v>
      </c>
      <c r="O1562" s="23">
        <v>1</v>
      </c>
      <c r="P1562" s="21" t="s">
        <v>4282</v>
      </c>
      <c r="Q1562" s="21" t="s">
        <v>218</v>
      </c>
      <c r="R1562" s="46">
        <v>2400</v>
      </c>
      <c r="S1562" s="23"/>
      <c r="T1562" s="37"/>
      <c r="U1562" s="36"/>
      <c r="V1562" s="36"/>
      <c r="W1562" s="36"/>
    </row>
    <row r="1563" spans="7:23" ht="26.25" hidden="1" thickBot="1" x14ac:dyDescent="0.35">
      <c r="G1563" s="68">
        <v>24</v>
      </c>
      <c r="H1563" s="83" t="s">
        <v>4283</v>
      </c>
      <c r="I1563" s="74">
        <v>1</v>
      </c>
      <c r="J1563" s="74" t="s">
        <v>2812</v>
      </c>
      <c r="K1563" s="74" t="s">
        <v>3044</v>
      </c>
      <c r="L1563" s="137">
        <v>350</v>
      </c>
      <c r="M1563" s="73" t="s">
        <v>5110</v>
      </c>
      <c r="N1563" s="19" t="s">
        <v>4283</v>
      </c>
      <c r="O1563" s="23">
        <v>1</v>
      </c>
      <c r="P1563" s="21" t="s">
        <v>2812</v>
      </c>
      <c r="Q1563" s="21" t="s">
        <v>3044</v>
      </c>
      <c r="R1563" s="46">
        <v>350</v>
      </c>
      <c r="S1563" s="23"/>
      <c r="T1563" s="37"/>
      <c r="U1563" s="36"/>
      <c r="V1563" s="36"/>
      <c r="W1563" s="36"/>
    </row>
    <row r="1564" spans="7:23" ht="37.5" hidden="1" x14ac:dyDescent="0.3">
      <c r="M1564" s="73" t="s">
        <v>5111</v>
      </c>
      <c r="N1564" s="19" t="s">
        <v>4284</v>
      </c>
      <c r="O1564" s="23">
        <v>1</v>
      </c>
      <c r="P1564" s="21" t="s">
        <v>4285</v>
      </c>
      <c r="Q1564" s="21" t="s">
        <v>4286</v>
      </c>
      <c r="R1564" s="46">
        <v>650</v>
      </c>
      <c r="S1564" s="15" t="s">
        <v>122</v>
      </c>
      <c r="T1564" s="88"/>
      <c r="U1564" s="36"/>
      <c r="V1564" s="36"/>
      <c r="W1564" s="36"/>
    </row>
    <row r="1565" spans="7:23" hidden="1" x14ac:dyDescent="0.3">
      <c r="M1565" s="73"/>
      <c r="N1565" s="19"/>
      <c r="O1565" s="23"/>
      <c r="P1565" s="21"/>
      <c r="Q1565" s="21"/>
      <c r="R1565" s="46"/>
      <c r="S1565" s="15"/>
      <c r="T1565" s="88"/>
      <c r="U1565" s="36"/>
      <c r="V1565" s="36"/>
      <c r="W1565" s="36"/>
    </row>
    <row r="1566" spans="7:23" ht="19.5" hidden="1" thickBot="1" x14ac:dyDescent="0.35">
      <c r="M1566" s="73"/>
      <c r="N1566" s="19"/>
      <c r="O1566" s="23"/>
      <c r="P1566" s="21"/>
      <c r="Q1566" s="21"/>
      <c r="R1566" s="46"/>
      <c r="S1566" s="15"/>
      <c r="T1566" s="88"/>
      <c r="U1566" s="36"/>
      <c r="V1566" s="36"/>
      <c r="W1566" s="36"/>
    </row>
    <row r="1567" spans="7:23" ht="39" hidden="1" thickBot="1" x14ac:dyDescent="0.35">
      <c r="G1567" s="616">
        <v>1</v>
      </c>
      <c r="H1567" s="618" t="s">
        <v>1236</v>
      </c>
      <c r="I1567" s="72" t="s">
        <v>194</v>
      </c>
      <c r="J1567" s="72" t="s">
        <v>514</v>
      </c>
      <c r="K1567" s="72" t="s">
        <v>4291</v>
      </c>
      <c r="L1567" s="139">
        <v>2100</v>
      </c>
      <c r="M1567" s="503" t="s">
        <v>5112</v>
      </c>
      <c r="N1567" s="524" t="s">
        <v>1236</v>
      </c>
      <c r="O1567" s="23" t="s">
        <v>194</v>
      </c>
      <c r="P1567" s="21" t="s">
        <v>514</v>
      </c>
      <c r="Q1567" s="21" t="s">
        <v>4291</v>
      </c>
      <c r="R1567" s="46">
        <v>2100</v>
      </c>
      <c r="S1567" s="23" t="s">
        <v>4321</v>
      </c>
      <c r="T1567" s="37"/>
      <c r="U1567" s="36"/>
      <c r="V1567" s="36"/>
      <c r="W1567" s="36"/>
    </row>
    <row r="1568" spans="7:23" ht="57" hidden="1" thickBot="1" x14ac:dyDescent="0.35">
      <c r="G1568" s="617"/>
      <c r="H1568" s="619"/>
      <c r="I1568" s="74" t="s">
        <v>129</v>
      </c>
      <c r="J1568" s="74" t="s">
        <v>4291</v>
      </c>
      <c r="K1568" s="74" t="s">
        <v>91</v>
      </c>
      <c r="L1568" s="137">
        <v>750</v>
      </c>
      <c r="M1568" s="503"/>
      <c r="N1568" s="524"/>
      <c r="O1568" s="23" t="s">
        <v>129</v>
      </c>
      <c r="P1568" s="21" t="s">
        <v>4291</v>
      </c>
      <c r="Q1568" s="21" t="s">
        <v>4322</v>
      </c>
      <c r="R1568" s="46">
        <v>750</v>
      </c>
      <c r="S1568" s="23"/>
      <c r="T1568" s="37"/>
      <c r="U1568" s="36"/>
      <c r="V1568" s="36"/>
      <c r="W1568" s="36"/>
    </row>
    <row r="1569" spans="1:23" ht="39" hidden="1" thickBot="1" x14ac:dyDescent="0.35">
      <c r="G1569" s="68">
        <v>2</v>
      </c>
      <c r="H1569" s="83" t="s">
        <v>4292</v>
      </c>
      <c r="I1569" s="74" t="s">
        <v>88</v>
      </c>
      <c r="J1569" s="74" t="s">
        <v>335</v>
      </c>
      <c r="K1569" s="74" t="s">
        <v>1310</v>
      </c>
      <c r="L1569" s="137">
        <v>450</v>
      </c>
      <c r="M1569" s="73" t="s">
        <v>5113</v>
      </c>
      <c r="N1569" s="21" t="s">
        <v>4292</v>
      </c>
      <c r="O1569" s="23" t="s">
        <v>88</v>
      </c>
      <c r="P1569" s="21" t="s">
        <v>332</v>
      </c>
      <c r="Q1569" s="21" t="s">
        <v>1310</v>
      </c>
      <c r="R1569" s="46">
        <v>450</v>
      </c>
      <c r="S1569" s="23"/>
      <c r="T1569" s="37"/>
      <c r="U1569" s="36"/>
      <c r="V1569" s="36"/>
      <c r="W1569" s="36"/>
    </row>
    <row r="1570" spans="1:23" ht="39" hidden="1" thickBot="1" x14ac:dyDescent="0.35">
      <c r="G1570" s="68">
        <v>3</v>
      </c>
      <c r="H1570" s="83" t="s">
        <v>83</v>
      </c>
      <c r="I1570" s="74" t="s">
        <v>105</v>
      </c>
      <c r="J1570" s="74" t="s">
        <v>165</v>
      </c>
      <c r="K1570" s="74" t="s">
        <v>1310</v>
      </c>
      <c r="L1570" s="137">
        <v>500</v>
      </c>
      <c r="M1570" s="73" t="s">
        <v>5114</v>
      </c>
      <c r="N1570" s="21" t="s">
        <v>83</v>
      </c>
      <c r="O1570" s="23" t="s">
        <v>105</v>
      </c>
      <c r="P1570" s="21" t="s">
        <v>93</v>
      </c>
      <c r="Q1570" s="21" t="s">
        <v>1310</v>
      </c>
      <c r="R1570" s="46">
        <v>500</v>
      </c>
      <c r="S1570" s="23"/>
      <c r="T1570" s="37"/>
      <c r="U1570" s="36"/>
      <c r="V1570" s="36"/>
      <c r="W1570" s="36"/>
    </row>
    <row r="1571" spans="1:23" ht="39" hidden="1" thickBot="1" x14ac:dyDescent="0.35">
      <c r="G1571" s="70">
        <v>4</v>
      </c>
      <c r="H1571" s="75" t="s">
        <v>4094</v>
      </c>
      <c r="I1571" s="72" t="s">
        <v>90</v>
      </c>
      <c r="J1571" s="72" t="s">
        <v>5772</v>
      </c>
      <c r="K1571" s="72" t="s">
        <v>4096</v>
      </c>
      <c r="L1571" s="80">
        <v>340</v>
      </c>
      <c r="M1571" s="73" t="s">
        <v>5115</v>
      </c>
      <c r="N1571" s="21" t="s">
        <v>4094</v>
      </c>
      <c r="O1571" s="23" t="s">
        <v>90</v>
      </c>
      <c r="P1571" s="21" t="s">
        <v>4293</v>
      </c>
      <c r="Q1571" s="21" t="s">
        <v>4096</v>
      </c>
      <c r="R1571" s="46">
        <v>340</v>
      </c>
      <c r="S1571" s="23"/>
      <c r="T1571" s="37"/>
      <c r="U1571" s="36"/>
      <c r="V1571" s="36"/>
      <c r="W1571" s="36"/>
    </row>
    <row r="1572" spans="1:23" ht="39" hidden="1" thickBot="1" x14ac:dyDescent="0.35">
      <c r="G1572" s="68">
        <v>5</v>
      </c>
      <c r="H1572" s="83" t="s">
        <v>4294</v>
      </c>
      <c r="I1572" s="74" t="s">
        <v>90</v>
      </c>
      <c r="J1572" s="74" t="s">
        <v>1254</v>
      </c>
      <c r="K1572" s="74" t="s">
        <v>91</v>
      </c>
      <c r="L1572" s="137">
        <v>330</v>
      </c>
      <c r="M1572" s="73" t="s">
        <v>5116</v>
      </c>
      <c r="N1572" s="21" t="s">
        <v>4294</v>
      </c>
      <c r="O1572" s="23" t="s">
        <v>90</v>
      </c>
      <c r="P1572" s="21" t="s">
        <v>1254</v>
      </c>
      <c r="Q1572" s="21" t="s">
        <v>4323</v>
      </c>
      <c r="R1572" s="46">
        <v>330</v>
      </c>
      <c r="S1572" s="23"/>
      <c r="T1572" s="37"/>
      <c r="U1572" s="36"/>
      <c r="V1572" s="36"/>
      <c r="W1572" s="36"/>
    </row>
    <row r="1573" spans="1:23" ht="51.75" hidden="1" thickBot="1" x14ac:dyDescent="0.35">
      <c r="G1573" s="68">
        <v>6</v>
      </c>
      <c r="H1573" s="83" t="s">
        <v>4295</v>
      </c>
      <c r="I1573" s="74" t="s">
        <v>90</v>
      </c>
      <c r="J1573" s="74" t="s">
        <v>4296</v>
      </c>
      <c r="K1573" s="74" t="s">
        <v>4297</v>
      </c>
      <c r="L1573" s="137">
        <v>300</v>
      </c>
      <c r="M1573" s="73" t="s">
        <v>5974</v>
      </c>
      <c r="N1573" s="21" t="s">
        <v>4295</v>
      </c>
      <c r="O1573" s="23" t="s">
        <v>90</v>
      </c>
      <c r="P1573" s="21" t="s">
        <v>4296</v>
      </c>
      <c r="Q1573" s="21" t="s">
        <v>4297</v>
      </c>
      <c r="R1573" s="46">
        <v>300</v>
      </c>
      <c r="S1573" s="23"/>
      <c r="T1573" s="37"/>
      <c r="U1573" s="36"/>
      <c r="V1573" s="36"/>
      <c r="W1573" s="36"/>
    </row>
    <row r="1574" spans="1:23" ht="51.75" hidden="1" thickBot="1" x14ac:dyDescent="0.35">
      <c r="G1574" s="68">
        <v>7</v>
      </c>
      <c r="H1574" s="83" t="s">
        <v>4298</v>
      </c>
      <c r="I1574" s="74" t="s">
        <v>90</v>
      </c>
      <c r="J1574" s="74" t="s">
        <v>4296</v>
      </c>
      <c r="K1574" s="74" t="s">
        <v>4299</v>
      </c>
      <c r="L1574" s="137">
        <v>300</v>
      </c>
      <c r="M1574" s="73" t="s">
        <v>5117</v>
      </c>
      <c r="N1574" s="21" t="s">
        <v>4298</v>
      </c>
      <c r="O1574" s="23" t="s">
        <v>90</v>
      </c>
      <c r="P1574" s="21" t="s">
        <v>4296</v>
      </c>
      <c r="Q1574" s="21" t="s">
        <v>4299</v>
      </c>
      <c r="R1574" s="46">
        <v>300</v>
      </c>
      <c r="S1574" s="23"/>
      <c r="T1574" s="37"/>
      <c r="U1574" s="36"/>
      <c r="V1574" s="36"/>
      <c r="W1574" s="36"/>
    </row>
    <row r="1575" spans="1:23" ht="39" hidden="1" thickBot="1" x14ac:dyDescent="0.35">
      <c r="G1575" s="68">
        <v>8</v>
      </c>
      <c r="H1575" s="83" t="s">
        <v>4300</v>
      </c>
      <c r="I1575" s="74" t="s">
        <v>90</v>
      </c>
      <c r="J1575" s="74" t="s">
        <v>4301</v>
      </c>
      <c r="K1575" s="74" t="s">
        <v>4302</v>
      </c>
      <c r="L1575" s="137">
        <v>300</v>
      </c>
      <c r="M1575" s="73" t="s">
        <v>5118</v>
      </c>
      <c r="N1575" s="21" t="s">
        <v>4300</v>
      </c>
      <c r="O1575" s="23" t="s">
        <v>90</v>
      </c>
      <c r="P1575" s="21" t="s">
        <v>4301</v>
      </c>
      <c r="Q1575" s="21" t="s">
        <v>4302</v>
      </c>
      <c r="R1575" s="46">
        <v>300</v>
      </c>
      <c r="S1575" s="23"/>
      <c r="T1575" s="37"/>
      <c r="U1575" s="36"/>
      <c r="V1575" s="36"/>
      <c r="W1575" s="36"/>
    </row>
    <row r="1576" spans="1:23" ht="64.5" hidden="1" thickBot="1" x14ac:dyDescent="0.35">
      <c r="G1576" s="68">
        <v>9</v>
      </c>
      <c r="H1576" s="83" t="s">
        <v>4300</v>
      </c>
      <c r="I1576" s="74" t="s">
        <v>90</v>
      </c>
      <c r="J1576" s="74" t="s">
        <v>4303</v>
      </c>
      <c r="K1576" s="74" t="s">
        <v>4304</v>
      </c>
      <c r="L1576" s="137">
        <v>300</v>
      </c>
      <c r="M1576" s="73" t="s">
        <v>5119</v>
      </c>
      <c r="N1576" s="21" t="s">
        <v>4300</v>
      </c>
      <c r="O1576" s="23" t="s">
        <v>90</v>
      </c>
      <c r="P1576" s="21" t="s">
        <v>4303</v>
      </c>
      <c r="Q1576" s="21" t="s">
        <v>4304</v>
      </c>
      <c r="R1576" s="46">
        <v>300</v>
      </c>
      <c r="S1576" s="23"/>
      <c r="T1576" s="37"/>
      <c r="U1576" s="36"/>
      <c r="V1576" s="36"/>
      <c r="W1576" s="36"/>
    </row>
    <row r="1577" spans="1:23" ht="39" hidden="1" thickBot="1" x14ac:dyDescent="0.35">
      <c r="G1577" s="70">
        <v>10</v>
      </c>
      <c r="H1577" s="75" t="s">
        <v>4305</v>
      </c>
      <c r="I1577" s="72" t="s">
        <v>90</v>
      </c>
      <c r="J1577" s="72" t="s">
        <v>4306</v>
      </c>
      <c r="K1577" s="72" t="s">
        <v>4307</v>
      </c>
      <c r="L1577" s="80">
        <v>300</v>
      </c>
      <c r="M1577" s="73" t="s">
        <v>5120</v>
      </c>
      <c r="N1577" s="21" t="s">
        <v>4305</v>
      </c>
      <c r="O1577" s="23" t="s">
        <v>90</v>
      </c>
      <c r="P1577" s="21" t="s">
        <v>4306</v>
      </c>
      <c r="Q1577" s="21" t="s">
        <v>4307</v>
      </c>
      <c r="R1577" s="46">
        <v>300</v>
      </c>
      <c r="S1577" s="23"/>
      <c r="T1577" s="37"/>
      <c r="U1577" s="36"/>
      <c r="V1577" s="36"/>
      <c r="W1577" s="36"/>
    </row>
    <row r="1578" spans="1:23" ht="39" hidden="1" thickBot="1" x14ac:dyDescent="0.35">
      <c r="G1578" s="68">
        <v>11</v>
      </c>
      <c r="H1578" s="83" t="s">
        <v>4308</v>
      </c>
      <c r="I1578" s="74" t="s">
        <v>90</v>
      </c>
      <c r="J1578" s="74" t="s">
        <v>4309</v>
      </c>
      <c r="K1578" s="74" t="s">
        <v>4310</v>
      </c>
      <c r="L1578" s="137">
        <v>300</v>
      </c>
      <c r="M1578" s="73" t="s">
        <v>5121</v>
      </c>
      <c r="N1578" s="21" t="s">
        <v>4308</v>
      </c>
      <c r="O1578" s="23" t="s">
        <v>90</v>
      </c>
      <c r="P1578" s="21" t="s">
        <v>4309</v>
      </c>
      <c r="Q1578" s="21" t="s">
        <v>4310</v>
      </c>
      <c r="R1578" s="46">
        <v>300</v>
      </c>
      <c r="S1578" s="23"/>
      <c r="T1578" s="37"/>
      <c r="U1578" s="36"/>
      <c r="V1578" s="36"/>
      <c r="W1578" s="36"/>
    </row>
    <row r="1579" spans="1:23" ht="39" hidden="1" thickBot="1" x14ac:dyDescent="0.35">
      <c r="G1579" s="68">
        <v>12</v>
      </c>
      <c r="H1579" s="83" t="s">
        <v>4311</v>
      </c>
      <c r="I1579" s="74" t="s">
        <v>90</v>
      </c>
      <c r="J1579" s="74" t="s">
        <v>4312</v>
      </c>
      <c r="K1579" s="74" t="s">
        <v>4313</v>
      </c>
      <c r="L1579" s="137">
        <v>300</v>
      </c>
      <c r="M1579" s="73" t="s">
        <v>5122</v>
      </c>
      <c r="N1579" s="21" t="s">
        <v>4311</v>
      </c>
      <c r="O1579" s="23" t="s">
        <v>90</v>
      </c>
      <c r="P1579" s="21" t="s">
        <v>4312</v>
      </c>
      <c r="Q1579" s="21" t="s">
        <v>4313</v>
      </c>
      <c r="R1579" s="46">
        <v>300</v>
      </c>
      <c r="S1579" s="23"/>
      <c r="T1579" s="37"/>
      <c r="U1579" s="36"/>
      <c r="V1579" s="36"/>
      <c r="W1579" s="36"/>
    </row>
    <row r="1580" spans="1:23" ht="51.75" hidden="1" thickBot="1" x14ac:dyDescent="0.35">
      <c r="G1580" s="70">
        <v>13</v>
      </c>
      <c r="H1580" s="75" t="s">
        <v>5773</v>
      </c>
      <c r="I1580" s="72" t="s">
        <v>90</v>
      </c>
      <c r="J1580" s="72" t="s">
        <v>4296</v>
      </c>
      <c r="K1580" s="72" t="s">
        <v>91</v>
      </c>
      <c r="L1580" s="80">
        <v>300</v>
      </c>
      <c r="M1580" s="73" t="s">
        <v>5123</v>
      </c>
      <c r="N1580" s="21" t="s">
        <v>4314</v>
      </c>
      <c r="O1580" s="23" t="s">
        <v>90</v>
      </c>
      <c r="P1580" s="21" t="s">
        <v>4296</v>
      </c>
      <c r="Q1580" s="21" t="s">
        <v>91</v>
      </c>
      <c r="R1580" s="46">
        <v>300</v>
      </c>
      <c r="S1580" s="23"/>
      <c r="T1580" s="37"/>
      <c r="U1580" s="36"/>
      <c r="V1580" s="36"/>
      <c r="W1580" s="36"/>
    </row>
    <row r="1581" spans="1:23" ht="51.75" hidden="1" thickBot="1" x14ac:dyDescent="0.35">
      <c r="G1581" s="68">
        <v>14</v>
      </c>
      <c r="H1581" s="83" t="s">
        <v>4315</v>
      </c>
      <c r="I1581" s="74" t="s">
        <v>90</v>
      </c>
      <c r="J1581" s="74" t="s">
        <v>4296</v>
      </c>
      <c r="K1581" s="74" t="s">
        <v>4316</v>
      </c>
      <c r="L1581" s="137">
        <v>300</v>
      </c>
      <c r="M1581" s="73" t="s">
        <v>5124</v>
      </c>
      <c r="N1581" s="21" t="s">
        <v>4315</v>
      </c>
      <c r="O1581" s="23" t="s">
        <v>90</v>
      </c>
      <c r="P1581" s="21" t="s">
        <v>4296</v>
      </c>
      <c r="Q1581" s="21" t="s">
        <v>4316</v>
      </c>
      <c r="R1581" s="46">
        <v>300</v>
      </c>
      <c r="S1581" s="23"/>
      <c r="T1581" s="37"/>
      <c r="U1581" s="36"/>
      <c r="V1581" s="36"/>
      <c r="W1581" s="36"/>
    </row>
    <row r="1582" spans="1:23" ht="39" hidden="1" thickBot="1" x14ac:dyDescent="0.35">
      <c r="G1582" s="68">
        <v>15</v>
      </c>
      <c r="H1582" s="83" t="s">
        <v>4317</v>
      </c>
      <c r="I1582" s="74" t="s">
        <v>90</v>
      </c>
      <c r="J1582" s="74" t="s">
        <v>4318</v>
      </c>
      <c r="K1582" s="74" t="s">
        <v>4319</v>
      </c>
      <c r="L1582" s="137">
        <v>300</v>
      </c>
      <c r="M1582" s="73" t="s">
        <v>5125</v>
      </c>
      <c r="N1582" s="21" t="s">
        <v>4317</v>
      </c>
      <c r="O1582" s="23" t="s">
        <v>90</v>
      </c>
      <c r="P1582" s="21" t="s">
        <v>4318</v>
      </c>
      <c r="Q1582" s="21" t="s">
        <v>4319</v>
      </c>
      <c r="R1582" s="46">
        <v>300</v>
      </c>
      <c r="S1582" s="23"/>
      <c r="T1582" s="37"/>
      <c r="U1582" s="36"/>
      <c r="V1582" s="36"/>
      <c r="W1582" s="36"/>
    </row>
    <row r="1583" spans="1:23" ht="39" hidden="1" thickBot="1" x14ac:dyDescent="0.35">
      <c r="G1583" s="68">
        <v>16</v>
      </c>
      <c r="H1583" s="83" t="s">
        <v>4320</v>
      </c>
      <c r="I1583" s="74" t="s">
        <v>90</v>
      </c>
      <c r="J1583" s="624" t="s">
        <v>77</v>
      </c>
      <c r="K1583" s="625"/>
      <c r="L1583" s="137">
        <v>300</v>
      </c>
      <c r="M1583" s="73" t="s">
        <v>5973</v>
      </c>
      <c r="N1583" s="21" t="s">
        <v>4320</v>
      </c>
      <c r="O1583" s="23" t="s">
        <v>90</v>
      </c>
      <c r="P1583" s="523" t="s">
        <v>77</v>
      </c>
      <c r="Q1583" s="523"/>
      <c r="R1583" s="46">
        <v>300</v>
      </c>
      <c r="S1583" s="23"/>
      <c r="T1583" s="37"/>
      <c r="U1583" s="36"/>
      <c r="V1583" s="36"/>
      <c r="W1583" s="36"/>
    </row>
    <row r="1584" spans="1:23" s="94" customFormat="1" hidden="1" x14ac:dyDescent="0.3">
      <c r="A1584" s="62"/>
      <c r="B1584" s="62"/>
      <c r="C1584" s="62"/>
      <c r="D1584" s="62"/>
      <c r="E1584" s="62"/>
      <c r="F1584" s="62"/>
      <c r="M1584" s="73" t="s">
        <v>5126</v>
      </c>
      <c r="N1584" s="91" t="s">
        <v>4324</v>
      </c>
      <c r="O1584" s="15"/>
      <c r="P1584" s="91"/>
      <c r="Q1584" s="91"/>
      <c r="R1584" s="123"/>
      <c r="S1584" s="15" t="s">
        <v>440</v>
      </c>
      <c r="T1584" s="88"/>
      <c r="U1584" s="93"/>
      <c r="V1584" s="93"/>
      <c r="W1584" s="93"/>
    </row>
    <row r="1585" spans="1:23" s="94" customFormat="1" hidden="1" x14ac:dyDescent="0.3">
      <c r="A1585" s="62"/>
      <c r="B1585" s="62"/>
      <c r="C1585" s="62"/>
      <c r="D1585" s="62"/>
      <c r="E1585" s="62"/>
      <c r="F1585" s="62"/>
      <c r="M1585" s="73" t="s">
        <v>5127</v>
      </c>
      <c r="N1585" s="91" t="s">
        <v>4311</v>
      </c>
      <c r="O1585" s="15"/>
      <c r="P1585" s="91"/>
      <c r="Q1585" s="91"/>
      <c r="R1585" s="123"/>
      <c r="S1585" s="15" t="s">
        <v>440</v>
      </c>
      <c r="T1585" s="88"/>
      <c r="U1585" s="93"/>
      <c r="V1585" s="93"/>
      <c r="W1585" s="93"/>
    </row>
    <row r="1586" spans="1:23" s="94" customFormat="1" hidden="1" x14ac:dyDescent="0.3">
      <c r="M1586" s="73" t="s">
        <v>5128</v>
      </c>
      <c r="N1586" s="91" t="s">
        <v>4317</v>
      </c>
      <c r="O1586" s="15"/>
      <c r="P1586" s="91"/>
      <c r="Q1586" s="91"/>
      <c r="R1586" s="123"/>
      <c r="S1586" s="15" t="s">
        <v>440</v>
      </c>
      <c r="T1586" s="88"/>
      <c r="U1586" s="93"/>
      <c r="V1586" s="93"/>
      <c r="W1586" s="93"/>
    </row>
    <row r="1587" spans="1:23" s="94" customFormat="1" ht="37.5" hidden="1" x14ac:dyDescent="0.3">
      <c r="M1587" s="503" t="s">
        <v>5129</v>
      </c>
      <c r="N1587" s="426" t="s">
        <v>4325</v>
      </c>
      <c r="O1587" s="15"/>
      <c r="P1587" s="91" t="s">
        <v>4326</v>
      </c>
      <c r="Q1587" s="91" t="s">
        <v>1160</v>
      </c>
      <c r="R1587" s="123"/>
      <c r="S1587" s="15" t="s">
        <v>440</v>
      </c>
      <c r="T1587" s="88"/>
      <c r="U1587" s="93"/>
      <c r="V1587" s="93"/>
      <c r="W1587" s="93"/>
    </row>
    <row r="1588" spans="1:23" s="94" customFormat="1" hidden="1" x14ac:dyDescent="0.3">
      <c r="M1588" s="503"/>
      <c r="N1588" s="426"/>
      <c r="O1588" s="15"/>
      <c r="P1588" s="91" t="s">
        <v>1160</v>
      </c>
      <c r="Q1588" s="91" t="s">
        <v>4327</v>
      </c>
      <c r="R1588" s="123"/>
      <c r="S1588" s="15" t="s">
        <v>440</v>
      </c>
      <c r="T1588" s="88"/>
      <c r="U1588" s="93"/>
      <c r="V1588" s="93"/>
      <c r="W1588" s="93"/>
    </row>
    <row r="1589" spans="1:23" s="94" customFormat="1" ht="37.5" hidden="1" x14ac:dyDescent="0.3">
      <c r="M1589" s="503"/>
      <c r="N1589" s="426"/>
      <c r="O1589" s="15"/>
      <c r="P1589" s="91" t="s">
        <v>4328</v>
      </c>
      <c r="Q1589" s="91" t="s">
        <v>4329</v>
      </c>
      <c r="R1589" s="123"/>
      <c r="S1589" s="15" t="s">
        <v>440</v>
      </c>
      <c r="T1589" s="88"/>
      <c r="U1589" s="93"/>
      <c r="V1589" s="93"/>
      <c r="W1589" s="93"/>
    </row>
    <row r="1590" spans="1:23" s="94" customFormat="1" ht="37.5" hidden="1" x14ac:dyDescent="0.3">
      <c r="M1590" s="503"/>
      <c r="N1590" s="426"/>
      <c r="O1590" s="15"/>
      <c r="P1590" s="91" t="s">
        <v>4330</v>
      </c>
      <c r="Q1590" s="91" t="s">
        <v>4331</v>
      </c>
      <c r="R1590" s="123"/>
      <c r="S1590" s="15" t="s">
        <v>440</v>
      </c>
      <c r="T1590" s="88"/>
      <c r="U1590" s="93"/>
      <c r="V1590" s="93"/>
      <c r="W1590" s="93"/>
    </row>
    <row r="1591" spans="1:23" s="94" customFormat="1" ht="37.5" hidden="1" x14ac:dyDescent="0.3">
      <c r="M1591" s="503"/>
      <c r="N1591" s="426"/>
      <c r="O1591" s="15"/>
      <c r="P1591" s="91" t="s">
        <v>4332</v>
      </c>
      <c r="Q1591" s="91" t="s">
        <v>4333</v>
      </c>
      <c r="R1591" s="123"/>
      <c r="S1591" s="15" t="s">
        <v>440</v>
      </c>
      <c r="T1591" s="88"/>
      <c r="U1591" s="93"/>
      <c r="V1591" s="93"/>
      <c r="W1591" s="93"/>
    </row>
    <row r="1592" spans="1:23" s="94" customFormat="1" ht="37.5" hidden="1" x14ac:dyDescent="0.3">
      <c r="M1592" s="503"/>
      <c r="N1592" s="426"/>
      <c r="O1592" s="30"/>
      <c r="P1592" s="91" t="s">
        <v>4334</v>
      </c>
      <c r="Q1592" s="91" t="s">
        <v>4335</v>
      </c>
      <c r="R1592" s="92"/>
      <c r="S1592" s="15" t="s">
        <v>440</v>
      </c>
      <c r="T1592" s="88"/>
      <c r="U1592" s="93"/>
      <c r="V1592" s="93"/>
      <c r="W1592" s="93"/>
    </row>
    <row r="1593" spans="1:23" s="94" customFormat="1" ht="37.5" hidden="1" x14ac:dyDescent="0.3">
      <c r="M1593" s="503"/>
      <c r="N1593" s="426"/>
      <c r="O1593" s="30"/>
      <c r="P1593" s="91" t="s">
        <v>4336</v>
      </c>
      <c r="Q1593" s="91" t="s">
        <v>4337</v>
      </c>
      <c r="R1593" s="92"/>
      <c r="S1593" s="15" t="s">
        <v>440</v>
      </c>
      <c r="T1593" s="88"/>
      <c r="U1593" s="93"/>
      <c r="V1593" s="93"/>
      <c r="W1593" s="93"/>
    </row>
    <row r="1594" spans="1:23" s="94" customFormat="1" ht="37.5" hidden="1" x14ac:dyDescent="0.3">
      <c r="M1594" s="73" t="s">
        <v>5130</v>
      </c>
      <c r="N1594" s="30" t="s">
        <v>4339</v>
      </c>
      <c r="O1594" s="30"/>
      <c r="P1594" s="91" t="s">
        <v>4246</v>
      </c>
      <c r="Q1594" s="91" t="s">
        <v>4338</v>
      </c>
      <c r="R1594" s="92"/>
      <c r="S1594" s="15" t="s">
        <v>440</v>
      </c>
      <c r="T1594" s="88"/>
      <c r="U1594" s="93"/>
      <c r="V1594" s="93"/>
      <c r="W1594" s="93"/>
    </row>
    <row r="1595" spans="1:23" ht="19.5" hidden="1" thickBot="1" x14ac:dyDescent="0.25">
      <c r="A1595" s="94"/>
      <c r="B1595" s="94"/>
      <c r="C1595" s="94"/>
      <c r="D1595" s="94"/>
      <c r="E1595" s="94"/>
      <c r="F1595" s="94"/>
      <c r="M1595" s="39">
        <v>57</v>
      </c>
      <c r="N1595" s="30" t="s">
        <v>66</v>
      </c>
      <c r="O1595" s="30"/>
      <c r="P1595" s="21"/>
      <c r="Q1595" s="21"/>
      <c r="R1595" s="90"/>
      <c r="S1595" s="51"/>
      <c r="T1595" s="36"/>
      <c r="U1595" s="36"/>
      <c r="V1595" s="36"/>
      <c r="W1595" s="36"/>
    </row>
    <row r="1596" spans="1:23" ht="51.75" hidden="1" thickBot="1" x14ac:dyDescent="0.25">
      <c r="A1596" s="94"/>
      <c r="B1596" s="94"/>
      <c r="C1596" s="94"/>
      <c r="D1596" s="94"/>
      <c r="E1596" s="94"/>
      <c r="F1596" s="94"/>
      <c r="G1596" s="616">
        <v>1</v>
      </c>
      <c r="H1596" s="618" t="s">
        <v>267</v>
      </c>
      <c r="I1596" s="72" t="s">
        <v>86</v>
      </c>
      <c r="J1596" s="72" t="s">
        <v>268</v>
      </c>
      <c r="K1596" s="72" t="s">
        <v>269</v>
      </c>
      <c r="L1596" s="80">
        <v>600</v>
      </c>
      <c r="M1596" s="503" t="s">
        <v>5131</v>
      </c>
      <c r="N1596" s="524" t="s">
        <v>267</v>
      </c>
      <c r="O1596" s="23" t="s">
        <v>86</v>
      </c>
      <c r="P1596" s="21" t="s">
        <v>268</v>
      </c>
      <c r="Q1596" s="21" t="s">
        <v>269</v>
      </c>
      <c r="R1596" s="46">
        <v>600</v>
      </c>
      <c r="S1596" s="51" t="s">
        <v>66</v>
      </c>
      <c r="T1596" s="36"/>
      <c r="U1596" s="36"/>
      <c r="V1596" s="36"/>
      <c r="W1596" s="36"/>
    </row>
    <row r="1597" spans="1:23" ht="39" hidden="1" thickBot="1" x14ac:dyDescent="0.25">
      <c r="G1597" s="621"/>
      <c r="H1597" s="622"/>
      <c r="I1597" s="74" t="s">
        <v>105</v>
      </c>
      <c r="J1597" s="74" t="s">
        <v>270</v>
      </c>
      <c r="K1597" s="74" t="s">
        <v>271</v>
      </c>
      <c r="L1597" s="137">
        <v>700</v>
      </c>
      <c r="M1597" s="503"/>
      <c r="N1597" s="524"/>
      <c r="O1597" s="23" t="s">
        <v>105</v>
      </c>
      <c r="P1597" s="21" t="s">
        <v>270</v>
      </c>
      <c r="Q1597" s="21" t="s">
        <v>271</v>
      </c>
      <c r="R1597" s="46">
        <v>700</v>
      </c>
      <c r="S1597" s="51"/>
      <c r="T1597" s="36"/>
      <c r="U1597" s="36"/>
      <c r="V1597" s="36"/>
      <c r="W1597" s="36"/>
    </row>
    <row r="1598" spans="1:23" ht="39" hidden="1" thickBot="1" x14ac:dyDescent="0.25">
      <c r="G1598" s="621"/>
      <c r="H1598" s="622"/>
      <c r="I1598" s="74" t="s">
        <v>129</v>
      </c>
      <c r="J1598" s="74" t="s">
        <v>271</v>
      </c>
      <c r="K1598" s="74" t="s">
        <v>5774</v>
      </c>
      <c r="L1598" s="137">
        <v>900</v>
      </c>
      <c r="M1598" s="503"/>
      <c r="N1598" s="524"/>
      <c r="O1598" s="23" t="s">
        <v>129</v>
      </c>
      <c r="P1598" s="21" t="s">
        <v>271</v>
      </c>
      <c r="Q1598" s="21" t="s">
        <v>272</v>
      </c>
      <c r="R1598" s="46">
        <v>900</v>
      </c>
      <c r="S1598" s="51"/>
      <c r="T1598" s="36"/>
      <c r="U1598" s="36"/>
      <c r="V1598" s="36"/>
      <c r="W1598" s="36"/>
    </row>
    <row r="1599" spans="1:23" ht="39" hidden="1" thickBot="1" x14ac:dyDescent="0.25">
      <c r="G1599" s="621"/>
      <c r="H1599" s="622"/>
      <c r="I1599" s="74" t="s">
        <v>88</v>
      </c>
      <c r="J1599" s="74" t="s">
        <v>273</v>
      </c>
      <c r="K1599" s="74" t="s">
        <v>274</v>
      </c>
      <c r="L1599" s="137">
        <v>700</v>
      </c>
      <c r="M1599" s="503"/>
      <c r="N1599" s="524"/>
      <c r="O1599" s="23" t="s">
        <v>88</v>
      </c>
      <c r="P1599" s="21" t="s">
        <v>273</v>
      </c>
      <c r="Q1599" s="21" t="s">
        <v>274</v>
      </c>
      <c r="R1599" s="46">
        <v>700</v>
      </c>
      <c r="S1599" s="51"/>
      <c r="T1599" s="36"/>
      <c r="U1599" s="36"/>
      <c r="V1599" s="36"/>
      <c r="W1599" s="36"/>
    </row>
    <row r="1600" spans="1:23" ht="38.25" hidden="1" thickBot="1" x14ac:dyDescent="0.25">
      <c r="G1600" s="617"/>
      <c r="H1600" s="619"/>
      <c r="I1600" s="74" t="s">
        <v>86</v>
      </c>
      <c r="J1600" s="74" t="s">
        <v>274</v>
      </c>
      <c r="K1600" s="74" t="s">
        <v>275</v>
      </c>
      <c r="L1600" s="137">
        <v>570</v>
      </c>
      <c r="M1600" s="503"/>
      <c r="N1600" s="524"/>
      <c r="O1600" s="23" t="s">
        <v>86</v>
      </c>
      <c r="P1600" s="21" t="s">
        <v>274</v>
      </c>
      <c r="Q1600" s="21" t="s">
        <v>275</v>
      </c>
      <c r="R1600" s="46">
        <v>570</v>
      </c>
      <c r="S1600" s="51"/>
      <c r="T1600" s="36"/>
      <c r="U1600" s="36"/>
      <c r="V1600" s="36"/>
      <c r="W1600" s="36"/>
    </row>
    <row r="1601" spans="7:23" ht="38.25" hidden="1" thickBot="1" x14ac:dyDescent="0.25">
      <c r="G1601" s="616">
        <v>2</v>
      </c>
      <c r="H1601" s="618" t="s">
        <v>276</v>
      </c>
      <c r="I1601" s="74" t="s">
        <v>194</v>
      </c>
      <c r="J1601" s="74" t="s">
        <v>271</v>
      </c>
      <c r="K1601" s="74" t="s">
        <v>277</v>
      </c>
      <c r="L1601" s="137">
        <v>800</v>
      </c>
      <c r="M1601" s="503" t="s">
        <v>5132</v>
      </c>
      <c r="N1601" s="524" t="s">
        <v>276</v>
      </c>
      <c r="O1601" s="23" t="s">
        <v>194</v>
      </c>
      <c r="P1601" s="21" t="s">
        <v>271</v>
      </c>
      <c r="Q1601" s="21" t="s">
        <v>277</v>
      </c>
      <c r="R1601" s="46">
        <v>800</v>
      </c>
      <c r="S1601" s="51"/>
      <c r="T1601" s="36"/>
      <c r="U1601" s="36"/>
      <c r="V1601" s="36"/>
      <c r="W1601" s="36"/>
    </row>
    <row r="1602" spans="7:23" ht="38.25" hidden="1" thickBot="1" x14ac:dyDescent="0.25">
      <c r="G1602" s="621"/>
      <c r="H1602" s="622"/>
      <c r="I1602" s="74" t="s">
        <v>105</v>
      </c>
      <c r="J1602" s="74" t="s">
        <v>277</v>
      </c>
      <c r="K1602" s="74" t="s">
        <v>279</v>
      </c>
      <c r="L1602" s="137">
        <v>650</v>
      </c>
      <c r="M1602" s="503"/>
      <c r="N1602" s="524"/>
      <c r="O1602" s="23" t="s">
        <v>105</v>
      </c>
      <c r="P1602" s="21" t="s">
        <v>278</v>
      </c>
      <c r="Q1602" s="21" t="s">
        <v>279</v>
      </c>
      <c r="R1602" s="46">
        <v>650</v>
      </c>
      <c r="S1602" s="51"/>
      <c r="T1602" s="36"/>
      <c r="U1602" s="36"/>
      <c r="V1602" s="36"/>
      <c r="W1602" s="36"/>
    </row>
    <row r="1603" spans="7:23" ht="38.25" hidden="1" thickBot="1" x14ac:dyDescent="0.25">
      <c r="G1603" s="617"/>
      <c r="H1603" s="619"/>
      <c r="I1603" s="74" t="s">
        <v>129</v>
      </c>
      <c r="J1603" s="74" t="s">
        <v>104</v>
      </c>
      <c r="K1603" s="74" t="s">
        <v>280</v>
      </c>
      <c r="L1603" s="137">
        <v>700</v>
      </c>
      <c r="M1603" s="503"/>
      <c r="N1603" s="524"/>
      <c r="O1603" s="23" t="s">
        <v>129</v>
      </c>
      <c r="P1603" s="21" t="s">
        <v>104</v>
      </c>
      <c r="Q1603" s="21" t="s">
        <v>280</v>
      </c>
      <c r="R1603" s="46">
        <v>700</v>
      </c>
      <c r="S1603" s="51"/>
      <c r="T1603" s="36"/>
      <c r="U1603" s="36"/>
      <c r="V1603" s="36"/>
      <c r="W1603" s="36"/>
    </row>
    <row r="1604" spans="7:23" ht="51.75" hidden="1" thickBot="1" x14ac:dyDescent="0.25">
      <c r="G1604" s="68">
        <v>3</v>
      </c>
      <c r="H1604" s="83" t="s">
        <v>5775</v>
      </c>
      <c r="I1604" s="74" t="s">
        <v>129</v>
      </c>
      <c r="J1604" s="74" t="s">
        <v>282</v>
      </c>
      <c r="K1604" s="74" t="s">
        <v>283</v>
      </c>
      <c r="L1604" s="137">
        <v>700</v>
      </c>
      <c r="M1604" s="73" t="s">
        <v>5133</v>
      </c>
      <c r="N1604" s="21" t="s">
        <v>281</v>
      </c>
      <c r="O1604" s="23" t="s">
        <v>129</v>
      </c>
      <c r="P1604" s="21" t="s">
        <v>282</v>
      </c>
      <c r="Q1604" s="21" t="s">
        <v>283</v>
      </c>
      <c r="R1604" s="46">
        <v>700</v>
      </c>
      <c r="S1604" s="51"/>
      <c r="T1604" s="36"/>
      <c r="U1604" s="36"/>
      <c r="V1604" s="36"/>
      <c r="W1604" s="36"/>
    </row>
    <row r="1605" spans="7:23" ht="64.5" hidden="1" thickBot="1" x14ac:dyDescent="0.25">
      <c r="G1605" s="68">
        <v>4</v>
      </c>
      <c r="H1605" s="83" t="s">
        <v>284</v>
      </c>
      <c r="I1605" s="74" t="s">
        <v>88</v>
      </c>
      <c r="J1605" s="74" t="s">
        <v>285</v>
      </c>
      <c r="K1605" s="74" t="s">
        <v>286</v>
      </c>
      <c r="L1605" s="137">
        <v>600</v>
      </c>
      <c r="M1605" s="73" t="s">
        <v>5134</v>
      </c>
      <c r="N1605" s="21" t="s">
        <v>284</v>
      </c>
      <c r="O1605" s="23" t="s">
        <v>88</v>
      </c>
      <c r="P1605" s="21" t="s">
        <v>285</v>
      </c>
      <c r="Q1605" s="21" t="s">
        <v>286</v>
      </c>
      <c r="R1605" s="46">
        <v>600</v>
      </c>
      <c r="S1605" s="51"/>
      <c r="T1605" s="36"/>
      <c r="U1605" s="36"/>
      <c r="V1605" s="36"/>
      <c r="W1605" s="36"/>
    </row>
    <row r="1606" spans="7:23" ht="39" hidden="1" thickBot="1" x14ac:dyDescent="0.25">
      <c r="G1606" s="616">
        <v>5</v>
      </c>
      <c r="H1606" s="618" t="s">
        <v>287</v>
      </c>
      <c r="I1606" s="72" t="s">
        <v>88</v>
      </c>
      <c r="J1606" s="72" t="s">
        <v>288</v>
      </c>
      <c r="K1606" s="72" t="s">
        <v>289</v>
      </c>
      <c r="L1606" s="80">
        <v>600</v>
      </c>
      <c r="M1606" s="503" t="s">
        <v>5135</v>
      </c>
      <c r="N1606" s="524" t="s">
        <v>287</v>
      </c>
      <c r="O1606" s="23" t="s">
        <v>88</v>
      </c>
      <c r="P1606" s="21" t="s">
        <v>288</v>
      </c>
      <c r="Q1606" s="21" t="s">
        <v>289</v>
      </c>
      <c r="R1606" s="46">
        <v>600</v>
      </c>
      <c r="S1606" s="51"/>
      <c r="T1606" s="36"/>
      <c r="U1606" s="36"/>
      <c r="V1606" s="36"/>
      <c r="W1606" s="36"/>
    </row>
    <row r="1607" spans="7:23" ht="39" hidden="1" thickBot="1" x14ac:dyDescent="0.25">
      <c r="G1607" s="617"/>
      <c r="H1607" s="619"/>
      <c r="I1607" s="74"/>
      <c r="J1607" s="74" t="s">
        <v>290</v>
      </c>
      <c r="K1607" s="74" t="s">
        <v>291</v>
      </c>
      <c r="L1607" s="137">
        <v>500</v>
      </c>
      <c r="M1607" s="503"/>
      <c r="N1607" s="524"/>
      <c r="O1607" s="23"/>
      <c r="P1607" s="21" t="s">
        <v>290</v>
      </c>
      <c r="Q1607" s="21" t="s">
        <v>291</v>
      </c>
      <c r="R1607" s="46">
        <v>500</v>
      </c>
      <c r="S1607" s="51"/>
      <c r="T1607" s="36"/>
      <c r="U1607" s="36"/>
      <c r="V1607" s="36"/>
      <c r="W1607" s="36"/>
    </row>
    <row r="1608" spans="7:23" ht="39" hidden="1" thickBot="1" x14ac:dyDescent="0.25">
      <c r="G1608" s="68">
        <v>6</v>
      </c>
      <c r="H1608" s="83" t="s">
        <v>292</v>
      </c>
      <c r="I1608" s="74" t="s">
        <v>86</v>
      </c>
      <c r="J1608" s="74" t="s">
        <v>293</v>
      </c>
      <c r="K1608" s="74" t="s">
        <v>294</v>
      </c>
      <c r="L1608" s="137">
        <v>430</v>
      </c>
      <c r="M1608" s="73" t="s">
        <v>5136</v>
      </c>
      <c r="N1608" s="21" t="s">
        <v>292</v>
      </c>
      <c r="O1608" s="23" t="s">
        <v>86</v>
      </c>
      <c r="P1608" s="21" t="s">
        <v>293</v>
      </c>
      <c r="Q1608" s="21" t="s">
        <v>294</v>
      </c>
      <c r="R1608" s="46">
        <v>430</v>
      </c>
      <c r="S1608" s="51"/>
      <c r="T1608" s="36"/>
      <c r="U1608" s="36"/>
      <c r="V1608" s="36"/>
      <c r="W1608" s="36"/>
    </row>
    <row r="1609" spans="7:23" ht="38.25" hidden="1" thickBot="1" x14ac:dyDescent="0.25">
      <c r="G1609" s="68">
        <v>7</v>
      </c>
      <c r="H1609" s="83" t="s">
        <v>295</v>
      </c>
      <c r="I1609" s="74" t="s">
        <v>86</v>
      </c>
      <c r="J1609" s="74" t="s">
        <v>296</v>
      </c>
      <c r="K1609" s="74" t="s">
        <v>297</v>
      </c>
      <c r="L1609" s="137">
        <v>430</v>
      </c>
      <c r="M1609" s="73" t="s">
        <v>5137</v>
      </c>
      <c r="N1609" s="21" t="s">
        <v>295</v>
      </c>
      <c r="O1609" s="23" t="s">
        <v>86</v>
      </c>
      <c r="P1609" s="21" t="s">
        <v>296</v>
      </c>
      <c r="Q1609" s="21" t="s">
        <v>297</v>
      </c>
      <c r="R1609" s="46">
        <v>430</v>
      </c>
      <c r="S1609" s="51"/>
      <c r="T1609" s="36"/>
      <c r="U1609" s="36"/>
      <c r="V1609" s="36"/>
      <c r="W1609" s="36"/>
    </row>
    <row r="1610" spans="7:23" ht="39" hidden="1" thickBot="1" x14ac:dyDescent="0.25">
      <c r="G1610" s="67">
        <v>8</v>
      </c>
      <c r="H1610" s="89" t="s">
        <v>298</v>
      </c>
      <c r="I1610" s="74" t="s">
        <v>86</v>
      </c>
      <c r="J1610" s="74" t="s">
        <v>296</v>
      </c>
      <c r="K1610" s="74" t="s">
        <v>299</v>
      </c>
      <c r="L1610" s="137">
        <v>450</v>
      </c>
      <c r="M1610" s="73" t="s">
        <v>5138</v>
      </c>
      <c r="N1610" s="21" t="s">
        <v>298</v>
      </c>
      <c r="O1610" s="23" t="s">
        <v>86</v>
      </c>
      <c r="P1610" s="21" t="s">
        <v>296</v>
      </c>
      <c r="Q1610" s="21" t="s">
        <v>299</v>
      </c>
      <c r="R1610" s="46">
        <v>450</v>
      </c>
      <c r="S1610" s="51"/>
      <c r="T1610" s="36"/>
      <c r="U1610" s="36"/>
      <c r="V1610" s="36"/>
      <c r="W1610" s="36"/>
    </row>
    <row r="1611" spans="7:23" ht="39" hidden="1" thickBot="1" x14ac:dyDescent="0.25">
      <c r="G1611" s="614">
        <v>9</v>
      </c>
      <c r="H1611" s="614" t="s">
        <v>300</v>
      </c>
      <c r="I1611" s="72" t="s">
        <v>129</v>
      </c>
      <c r="J1611" s="72" t="s">
        <v>301</v>
      </c>
      <c r="K1611" s="72" t="s">
        <v>302</v>
      </c>
      <c r="L1611" s="80">
        <v>700</v>
      </c>
      <c r="M1611" s="503" t="s">
        <v>5139</v>
      </c>
      <c r="N1611" s="524" t="s">
        <v>300</v>
      </c>
      <c r="O1611" s="23" t="s">
        <v>129</v>
      </c>
      <c r="P1611" s="21" t="s">
        <v>301</v>
      </c>
      <c r="Q1611" s="21" t="s">
        <v>302</v>
      </c>
      <c r="R1611" s="46">
        <v>700</v>
      </c>
      <c r="S1611" s="51"/>
      <c r="T1611" s="36"/>
      <c r="U1611" s="36"/>
      <c r="V1611" s="36"/>
      <c r="W1611" s="36"/>
    </row>
    <row r="1612" spans="7:23" ht="75.75" hidden="1" thickBot="1" x14ac:dyDescent="0.25">
      <c r="G1612" s="614"/>
      <c r="H1612" s="614"/>
      <c r="I1612" s="74"/>
      <c r="J1612" s="74"/>
      <c r="K1612" s="74"/>
      <c r="L1612" s="137"/>
      <c r="M1612" s="503"/>
      <c r="N1612" s="524"/>
      <c r="O1612" s="23" t="s">
        <v>129</v>
      </c>
      <c r="P1612" s="21" t="s">
        <v>328</v>
      </c>
      <c r="Q1612" s="21" t="s">
        <v>302</v>
      </c>
      <c r="R1612" s="46"/>
      <c r="S1612" s="5" t="s">
        <v>441</v>
      </c>
      <c r="T1612" s="93"/>
      <c r="U1612" s="36"/>
      <c r="V1612" s="36"/>
      <c r="W1612" s="36"/>
    </row>
    <row r="1613" spans="7:23" ht="51.75" hidden="1" thickBot="1" x14ac:dyDescent="0.25">
      <c r="G1613" s="614"/>
      <c r="H1613" s="614"/>
      <c r="I1613" s="74" t="s">
        <v>129</v>
      </c>
      <c r="J1613" s="74" t="s">
        <v>303</v>
      </c>
      <c r="K1613" s="74" t="s">
        <v>274</v>
      </c>
      <c r="L1613" s="137">
        <v>700</v>
      </c>
      <c r="M1613" s="503"/>
      <c r="N1613" s="524"/>
      <c r="O1613" s="23" t="s">
        <v>129</v>
      </c>
      <c r="P1613" s="21" t="s">
        <v>303</v>
      </c>
      <c r="Q1613" s="21" t="s">
        <v>274</v>
      </c>
      <c r="R1613" s="46">
        <v>700</v>
      </c>
      <c r="S1613" s="51"/>
      <c r="T1613" s="36"/>
      <c r="U1613" s="36"/>
      <c r="V1613" s="36"/>
      <c r="W1613" s="36"/>
    </row>
    <row r="1614" spans="7:23" ht="38.25" hidden="1" customHeight="1" thickBot="1" x14ac:dyDescent="0.25">
      <c r="G1614" s="614"/>
      <c r="H1614" s="614"/>
      <c r="I1614" s="74" t="s">
        <v>86</v>
      </c>
      <c r="J1614" s="74" t="s">
        <v>304</v>
      </c>
      <c r="K1614" s="74" t="s">
        <v>305</v>
      </c>
      <c r="L1614" s="137">
        <v>450</v>
      </c>
      <c r="M1614" s="503"/>
      <c r="N1614" s="524"/>
      <c r="O1614" s="23" t="s">
        <v>86</v>
      </c>
      <c r="P1614" s="21" t="s">
        <v>304</v>
      </c>
      <c r="Q1614" s="21" t="s">
        <v>305</v>
      </c>
      <c r="R1614" s="46">
        <v>450</v>
      </c>
      <c r="S1614" s="51"/>
      <c r="T1614" s="36"/>
      <c r="U1614" s="36"/>
      <c r="V1614" s="36"/>
      <c r="W1614" s="36"/>
    </row>
    <row r="1615" spans="7:23" ht="45" hidden="1" customHeight="1" thickBot="1" x14ac:dyDescent="0.25">
      <c r="G1615" s="616">
        <v>10</v>
      </c>
      <c r="H1615" s="618" t="s">
        <v>5776</v>
      </c>
      <c r="I1615" s="72" t="s">
        <v>129</v>
      </c>
      <c r="J1615" s="72" t="s">
        <v>307</v>
      </c>
      <c r="K1615" s="72" t="s">
        <v>308</v>
      </c>
      <c r="L1615" s="80">
        <v>800</v>
      </c>
      <c r="M1615" s="503" t="s">
        <v>5986</v>
      </c>
      <c r="N1615" s="524" t="s">
        <v>306</v>
      </c>
      <c r="O1615" s="23" t="s">
        <v>129</v>
      </c>
      <c r="P1615" s="21" t="s">
        <v>307</v>
      </c>
      <c r="Q1615" s="21" t="s">
        <v>308</v>
      </c>
      <c r="R1615" s="46">
        <v>800</v>
      </c>
      <c r="S1615" s="51"/>
      <c r="T1615" s="36"/>
      <c r="U1615" s="36"/>
      <c r="V1615" s="36"/>
      <c r="W1615" s="36"/>
    </row>
    <row r="1616" spans="7:23" ht="57" hidden="1" thickBot="1" x14ac:dyDescent="0.25">
      <c r="G1616" s="617"/>
      <c r="H1616" s="619"/>
      <c r="I1616" s="74" t="s">
        <v>105</v>
      </c>
      <c r="J1616" s="74" t="s">
        <v>308</v>
      </c>
      <c r="K1616" s="74" t="s">
        <v>5777</v>
      </c>
      <c r="L1616" s="137">
        <v>500</v>
      </c>
      <c r="M1616" s="503"/>
      <c r="N1616" s="524"/>
      <c r="O1616" s="23" t="s">
        <v>105</v>
      </c>
      <c r="P1616" s="21" t="s">
        <v>308</v>
      </c>
      <c r="Q1616" s="21" t="s">
        <v>309</v>
      </c>
      <c r="R1616" s="46">
        <v>500</v>
      </c>
      <c r="S1616" s="51"/>
      <c r="T1616" s="36"/>
      <c r="U1616" s="36"/>
      <c r="V1616" s="36"/>
      <c r="W1616" s="36"/>
    </row>
    <row r="1617" spans="7:23" ht="37.5" hidden="1" x14ac:dyDescent="0.2">
      <c r="M1617" s="73" t="s">
        <v>5140</v>
      </c>
      <c r="N1617" s="21" t="s">
        <v>310</v>
      </c>
      <c r="O1617" s="23" t="s">
        <v>86</v>
      </c>
      <c r="P1617" s="21" t="s">
        <v>311</v>
      </c>
      <c r="Q1617" s="21" t="s">
        <v>312</v>
      </c>
      <c r="R1617" s="46">
        <v>430</v>
      </c>
      <c r="S1617" s="5" t="s">
        <v>122</v>
      </c>
      <c r="T1617" s="93"/>
      <c r="U1617" s="36"/>
      <c r="V1617" s="36"/>
      <c r="W1617" s="36"/>
    </row>
    <row r="1618" spans="7:23" ht="37.5" hidden="1" x14ac:dyDescent="0.2">
      <c r="M1618" s="73" t="s">
        <v>5141</v>
      </c>
      <c r="N1618" s="21" t="s">
        <v>313</v>
      </c>
      <c r="O1618" s="23" t="s">
        <v>86</v>
      </c>
      <c r="P1618" s="21" t="s">
        <v>314</v>
      </c>
      <c r="Q1618" s="21" t="s">
        <v>315</v>
      </c>
      <c r="R1618" s="46">
        <v>430</v>
      </c>
      <c r="S1618" s="51"/>
      <c r="T1618" s="36"/>
      <c r="U1618" s="36"/>
      <c r="V1618" s="36"/>
      <c r="W1618" s="36"/>
    </row>
    <row r="1619" spans="7:23" ht="37.5" hidden="1" x14ac:dyDescent="0.2">
      <c r="M1619" s="73" t="s">
        <v>5142</v>
      </c>
      <c r="N1619" s="30" t="s">
        <v>316</v>
      </c>
      <c r="O1619" s="23" t="s">
        <v>129</v>
      </c>
      <c r="P1619" s="21" t="s">
        <v>321</v>
      </c>
      <c r="Q1619" s="21" t="s">
        <v>317</v>
      </c>
      <c r="R1619" s="90"/>
      <c r="S1619" s="51" t="s">
        <v>440</v>
      </c>
      <c r="T1619" s="36"/>
      <c r="U1619" s="36"/>
      <c r="V1619" s="36"/>
      <c r="W1619" s="36"/>
    </row>
    <row r="1620" spans="7:23" ht="37.5" hidden="1" x14ac:dyDescent="0.2">
      <c r="M1620" s="73" t="s">
        <v>5143</v>
      </c>
      <c r="N1620" s="30" t="s">
        <v>318</v>
      </c>
      <c r="O1620" s="23" t="s">
        <v>86</v>
      </c>
      <c r="P1620" s="21" t="s">
        <v>322</v>
      </c>
      <c r="Q1620" s="21" t="s">
        <v>323</v>
      </c>
      <c r="R1620" s="90"/>
      <c r="S1620" s="51" t="s">
        <v>440</v>
      </c>
      <c r="T1620" s="36"/>
      <c r="U1620" s="36"/>
      <c r="V1620" s="36"/>
      <c r="W1620" s="36"/>
    </row>
    <row r="1621" spans="7:23" ht="37.5" hidden="1" x14ac:dyDescent="0.2">
      <c r="M1621" s="73" t="s">
        <v>5144</v>
      </c>
      <c r="N1621" s="30" t="s">
        <v>319</v>
      </c>
      <c r="O1621" s="23" t="s">
        <v>86</v>
      </c>
      <c r="P1621" s="21" t="s">
        <v>324</v>
      </c>
      <c r="Q1621" s="21" t="s">
        <v>325</v>
      </c>
      <c r="R1621" s="90"/>
      <c r="S1621" s="51" t="s">
        <v>440</v>
      </c>
      <c r="T1621" s="36"/>
      <c r="U1621" s="36"/>
      <c r="V1621" s="36"/>
      <c r="W1621" s="36"/>
    </row>
    <row r="1622" spans="7:23" ht="38.25" hidden="1" thickBot="1" x14ac:dyDescent="0.25">
      <c r="M1622" s="73" t="s">
        <v>5145</v>
      </c>
      <c r="N1622" s="30" t="s">
        <v>320</v>
      </c>
      <c r="O1622" s="23" t="s">
        <v>90</v>
      </c>
      <c r="P1622" s="21" t="s">
        <v>326</v>
      </c>
      <c r="Q1622" s="21" t="s">
        <v>327</v>
      </c>
      <c r="R1622" s="90"/>
      <c r="S1622" s="51" t="s">
        <v>440</v>
      </c>
      <c r="T1622" s="36"/>
      <c r="U1622" s="36"/>
      <c r="V1622" s="36"/>
      <c r="W1622" s="36"/>
    </row>
    <row r="1623" spans="7:23" ht="38.25" hidden="1" thickBot="1" x14ac:dyDescent="0.25">
      <c r="G1623" s="616">
        <v>1</v>
      </c>
      <c r="H1623" s="618" t="s">
        <v>383</v>
      </c>
      <c r="I1623" s="72" t="s">
        <v>194</v>
      </c>
      <c r="J1623" s="72" t="s">
        <v>334</v>
      </c>
      <c r="K1623" s="72" t="s">
        <v>331</v>
      </c>
      <c r="L1623" s="80">
        <v>750</v>
      </c>
      <c r="M1623" s="73" t="s">
        <v>5146</v>
      </c>
      <c r="N1623" s="524" t="s">
        <v>329</v>
      </c>
      <c r="O1623" s="23" t="s">
        <v>194</v>
      </c>
      <c r="P1623" s="21" t="s">
        <v>330</v>
      </c>
      <c r="Q1623" s="21" t="s">
        <v>331</v>
      </c>
      <c r="R1623" s="46">
        <v>750</v>
      </c>
      <c r="S1623" s="51" t="s">
        <v>401</v>
      </c>
      <c r="T1623" s="36"/>
      <c r="U1623" s="36"/>
      <c r="V1623" s="36"/>
      <c r="W1623" s="36"/>
    </row>
    <row r="1624" spans="7:23" ht="38.25" hidden="1" thickBot="1" x14ac:dyDescent="0.25">
      <c r="G1624" s="617"/>
      <c r="H1624" s="619"/>
      <c r="I1624" s="74" t="s">
        <v>105</v>
      </c>
      <c r="J1624" s="74" t="s">
        <v>331</v>
      </c>
      <c r="K1624" s="74" t="s">
        <v>332</v>
      </c>
      <c r="L1624" s="137">
        <v>550</v>
      </c>
      <c r="M1624" s="73" t="s">
        <v>5147</v>
      </c>
      <c r="N1624" s="524"/>
      <c r="O1624" s="23" t="s">
        <v>105</v>
      </c>
      <c r="P1624" s="21" t="s">
        <v>331</v>
      </c>
      <c r="Q1624" s="21" t="s">
        <v>332</v>
      </c>
      <c r="R1624" s="46">
        <v>550</v>
      </c>
      <c r="S1624" s="51"/>
      <c r="T1624" s="36"/>
      <c r="U1624" s="36"/>
      <c r="V1624" s="36"/>
      <c r="W1624" s="36"/>
    </row>
    <row r="1625" spans="7:23" ht="39" hidden="1" thickBot="1" x14ac:dyDescent="0.25">
      <c r="G1625" s="68">
        <v>2</v>
      </c>
      <c r="H1625" s="83" t="s">
        <v>333</v>
      </c>
      <c r="I1625" s="74" t="s">
        <v>90</v>
      </c>
      <c r="J1625" s="74" t="s">
        <v>334</v>
      </c>
      <c r="K1625" s="74" t="s">
        <v>335</v>
      </c>
      <c r="L1625" s="137">
        <v>550</v>
      </c>
      <c r="M1625" s="73" t="s">
        <v>5985</v>
      </c>
      <c r="N1625" s="21" t="s">
        <v>333</v>
      </c>
      <c r="O1625" s="23" t="s">
        <v>90</v>
      </c>
      <c r="P1625" s="21" t="s">
        <v>334</v>
      </c>
      <c r="Q1625" s="21" t="s">
        <v>335</v>
      </c>
      <c r="R1625" s="46">
        <v>550</v>
      </c>
      <c r="S1625" s="51"/>
      <c r="T1625" s="36"/>
      <c r="U1625" s="36"/>
      <c r="V1625" s="36"/>
      <c r="W1625" s="36"/>
    </row>
    <row r="1626" spans="7:23" ht="38.25" hidden="1" thickBot="1" x14ac:dyDescent="0.25">
      <c r="G1626" s="68">
        <v>3</v>
      </c>
      <c r="H1626" s="83" t="s">
        <v>336</v>
      </c>
      <c r="I1626" s="74" t="s">
        <v>90</v>
      </c>
      <c r="J1626" s="74" t="s">
        <v>5778</v>
      </c>
      <c r="K1626" s="74" t="s">
        <v>338</v>
      </c>
      <c r="L1626" s="137">
        <v>300</v>
      </c>
      <c r="M1626" s="73" t="s">
        <v>5148</v>
      </c>
      <c r="N1626" s="21" t="s">
        <v>336</v>
      </c>
      <c r="O1626" s="23" t="s">
        <v>90</v>
      </c>
      <c r="P1626" s="21" t="s">
        <v>337</v>
      </c>
      <c r="Q1626" s="21" t="s">
        <v>338</v>
      </c>
      <c r="R1626" s="46">
        <v>300</v>
      </c>
      <c r="S1626" s="51"/>
      <c r="T1626" s="36"/>
      <c r="U1626" s="36"/>
      <c r="V1626" s="36"/>
      <c r="W1626" s="36"/>
    </row>
    <row r="1627" spans="7:23" ht="39" hidden="1" thickBot="1" x14ac:dyDescent="0.25">
      <c r="G1627" s="68">
        <v>4</v>
      </c>
      <c r="H1627" s="83" t="s">
        <v>339</v>
      </c>
      <c r="I1627" s="74" t="s">
        <v>90</v>
      </c>
      <c r="J1627" s="74" t="s">
        <v>340</v>
      </c>
      <c r="K1627" s="74" t="s">
        <v>341</v>
      </c>
      <c r="L1627" s="137">
        <v>300</v>
      </c>
      <c r="M1627" s="73" t="s">
        <v>5149</v>
      </c>
      <c r="N1627" s="21" t="s">
        <v>339</v>
      </c>
      <c r="O1627" s="23" t="s">
        <v>90</v>
      </c>
      <c r="P1627" s="21" t="s">
        <v>340</v>
      </c>
      <c r="Q1627" s="21" t="s">
        <v>341</v>
      </c>
      <c r="R1627" s="46">
        <v>300</v>
      </c>
      <c r="S1627" s="51"/>
      <c r="T1627" s="36"/>
      <c r="U1627" s="36"/>
      <c r="V1627" s="36"/>
      <c r="W1627" s="36"/>
    </row>
    <row r="1628" spans="7:23" ht="39" hidden="1" thickBot="1" x14ac:dyDescent="0.25">
      <c r="G1628" s="68">
        <v>5</v>
      </c>
      <c r="H1628" s="83" t="s">
        <v>342</v>
      </c>
      <c r="I1628" s="74" t="s">
        <v>90</v>
      </c>
      <c r="J1628" s="74" t="s">
        <v>343</v>
      </c>
      <c r="K1628" s="74" t="s">
        <v>344</v>
      </c>
      <c r="L1628" s="137">
        <v>300</v>
      </c>
      <c r="M1628" s="73" t="s">
        <v>5150</v>
      </c>
      <c r="N1628" s="21" t="s">
        <v>342</v>
      </c>
      <c r="O1628" s="23" t="s">
        <v>90</v>
      </c>
      <c r="P1628" s="21" t="s">
        <v>343</v>
      </c>
      <c r="Q1628" s="21" t="s">
        <v>344</v>
      </c>
      <c r="R1628" s="46">
        <v>300</v>
      </c>
      <c r="S1628" s="51"/>
      <c r="T1628" s="36"/>
      <c r="U1628" s="36"/>
      <c r="V1628" s="36"/>
      <c r="W1628" s="36"/>
    </row>
    <row r="1629" spans="7:23" ht="38.25" hidden="1" thickBot="1" x14ac:dyDescent="0.25">
      <c r="G1629" s="68">
        <v>6</v>
      </c>
      <c r="H1629" s="83" t="s">
        <v>336</v>
      </c>
      <c r="I1629" s="74" t="s">
        <v>90</v>
      </c>
      <c r="J1629" s="74" t="s">
        <v>345</v>
      </c>
      <c r="K1629" s="74" t="s">
        <v>346</v>
      </c>
      <c r="L1629" s="137">
        <v>300</v>
      </c>
      <c r="M1629" s="73" t="s">
        <v>5151</v>
      </c>
      <c r="N1629" s="21" t="s">
        <v>336</v>
      </c>
      <c r="O1629" s="23" t="s">
        <v>90</v>
      </c>
      <c r="P1629" s="21" t="s">
        <v>345</v>
      </c>
      <c r="Q1629" s="21" t="s">
        <v>346</v>
      </c>
      <c r="R1629" s="46">
        <v>300</v>
      </c>
      <c r="S1629" s="51"/>
      <c r="T1629" s="36"/>
      <c r="U1629" s="36"/>
      <c r="V1629" s="36"/>
      <c r="W1629" s="36"/>
    </row>
    <row r="1630" spans="7:23" ht="51.75" hidden="1" thickBot="1" x14ac:dyDescent="0.25">
      <c r="G1630" s="68">
        <v>7</v>
      </c>
      <c r="H1630" s="83" t="s">
        <v>336</v>
      </c>
      <c r="I1630" s="74" t="s">
        <v>90</v>
      </c>
      <c r="J1630" s="74" t="s">
        <v>347</v>
      </c>
      <c r="K1630" s="74" t="s">
        <v>348</v>
      </c>
      <c r="L1630" s="137">
        <v>300</v>
      </c>
      <c r="M1630" s="73" t="s">
        <v>5152</v>
      </c>
      <c r="N1630" s="21" t="s">
        <v>336</v>
      </c>
      <c r="O1630" s="23" t="s">
        <v>90</v>
      </c>
      <c r="P1630" s="21" t="s">
        <v>347</v>
      </c>
      <c r="Q1630" s="21" t="s">
        <v>348</v>
      </c>
      <c r="R1630" s="46">
        <v>300</v>
      </c>
      <c r="S1630" s="51"/>
      <c r="T1630" s="36"/>
      <c r="U1630" s="36"/>
      <c r="V1630" s="36"/>
      <c r="W1630" s="36"/>
    </row>
    <row r="1631" spans="7:23" ht="51.75" hidden="1" thickBot="1" x14ac:dyDescent="0.25">
      <c r="G1631" s="70">
        <v>8</v>
      </c>
      <c r="H1631" s="75" t="s">
        <v>349</v>
      </c>
      <c r="I1631" s="72" t="s">
        <v>90</v>
      </c>
      <c r="J1631" s="72" t="s">
        <v>350</v>
      </c>
      <c r="K1631" s="72" t="s">
        <v>351</v>
      </c>
      <c r="L1631" s="80">
        <v>300</v>
      </c>
      <c r="M1631" s="73" t="s">
        <v>5153</v>
      </c>
      <c r="N1631" s="21" t="s">
        <v>349</v>
      </c>
      <c r="O1631" s="23" t="s">
        <v>90</v>
      </c>
      <c r="P1631" s="21" t="s">
        <v>350</v>
      </c>
      <c r="Q1631" s="21" t="s">
        <v>351</v>
      </c>
      <c r="R1631" s="46">
        <v>300</v>
      </c>
      <c r="S1631" s="51"/>
      <c r="T1631" s="36"/>
      <c r="U1631" s="36"/>
      <c r="V1631" s="36"/>
      <c r="W1631" s="36"/>
    </row>
    <row r="1632" spans="7:23" ht="38.25" hidden="1" thickBot="1" x14ac:dyDescent="0.25">
      <c r="G1632" s="68">
        <v>9</v>
      </c>
      <c r="H1632" s="83" t="s">
        <v>352</v>
      </c>
      <c r="I1632" s="74" t="s">
        <v>90</v>
      </c>
      <c r="J1632" s="74" t="s">
        <v>353</v>
      </c>
      <c r="K1632" s="74" t="s">
        <v>354</v>
      </c>
      <c r="L1632" s="137">
        <v>400</v>
      </c>
      <c r="M1632" s="73" t="s">
        <v>5154</v>
      </c>
      <c r="N1632" s="21" t="s">
        <v>352</v>
      </c>
      <c r="O1632" s="23" t="s">
        <v>90</v>
      </c>
      <c r="P1632" s="21" t="s">
        <v>353</v>
      </c>
      <c r="Q1632" s="21" t="s">
        <v>354</v>
      </c>
      <c r="R1632" s="46">
        <v>400</v>
      </c>
      <c r="S1632" s="51"/>
      <c r="T1632" s="36"/>
      <c r="U1632" s="36"/>
      <c r="V1632" s="36"/>
      <c r="W1632" s="36"/>
    </row>
    <row r="1633" spans="7:23" ht="64.5" hidden="1" thickBot="1" x14ac:dyDescent="0.25">
      <c r="G1633" s="68">
        <v>10</v>
      </c>
      <c r="H1633" s="83" t="s">
        <v>355</v>
      </c>
      <c r="I1633" s="74" t="s">
        <v>90</v>
      </c>
      <c r="J1633" s="74" t="s">
        <v>356</v>
      </c>
      <c r="K1633" s="74" t="s">
        <v>357</v>
      </c>
      <c r="L1633" s="137">
        <v>300</v>
      </c>
      <c r="M1633" s="73" t="s">
        <v>5155</v>
      </c>
      <c r="N1633" s="19" t="s">
        <v>355</v>
      </c>
      <c r="O1633" s="23" t="s">
        <v>90</v>
      </c>
      <c r="P1633" s="21" t="s">
        <v>356</v>
      </c>
      <c r="Q1633" s="21" t="s">
        <v>357</v>
      </c>
      <c r="R1633" s="46">
        <v>300</v>
      </c>
      <c r="S1633" s="51"/>
      <c r="T1633" s="36"/>
      <c r="U1633" s="36"/>
      <c r="V1633" s="36"/>
      <c r="W1633" s="36"/>
    </row>
    <row r="1634" spans="7:23" ht="64.5" hidden="1" thickBot="1" x14ac:dyDescent="0.25">
      <c r="G1634" s="68">
        <v>11</v>
      </c>
      <c r="H1634" s="83" t="s">
        <v>358</v>
      </c>
      <c r="I1634" s="74" t="s">
        <v>90</v>
      </c>
      <c r="J1634" s="74" t="s">
        <v>357</v>
      </c>
      <c r="K1634" s="74" t="s">
        <v>359</v>
      </c>
      <c r="L1634" s="137">
        <v>300</v>
      </c>
      <c r="M1634" s="73" t="s">
        <v>5156</v>
      </c>
      <c r="N1634" s="21" t="s">
        <v>358</v>
      </c>
      <c r="O1634" s="23" t="s">
        <v>90</v>
      </c>
      <c r="P1634" s="21" t="s">
        <v>357</v>
      </c>
      <c r="Q1634" s="21" t="s">
        <v>359</v>
      </c>
      <c r="R1634" s="46">
        <v>300</v>
      </c>
      <c r="S1634" s="51"/>
      <c r="T1634" s="36"/>
      <c r="U1634" s="36"/>
      <c r="V1634" s="36"/>
      <c r="W1634" s="36"/>
    </row>
    <row r="1635" spans="7:23" ht="39" hidden="1" thickBot="1" x14ac:dyDescent="0.25">
      <c r="G1635" s="616">
        <v>12</v>
      </c>
      <c r="H1635" s="618" t="s">
        <v>360</v>
      </c>
      <c r="I1635" s="74" t="s">
        <v>90</v>
      </c>
      <c r="J1635" s="74" t="s">
        <v>353</v>
      </c>
      <c r="K1635" s="74" t="s">
        <v>361</v>
      </c>
      <c r="L1635" s="137">
        <v>300</v>
      </c>
      <c r="M1635" s="503" t="s">
        <v>5984</v>
      </c>
      <c r="N1635" s="524" t="s">
        <v>360</v>
      </c>
      <c r="O1635" s="23" t="s">
        <v>90</v>
      </c>
      <c r="P1635" s="21" t="s">
        <v>353</v>
      </c>
      <c r="Q1635" s="21" t="s">
        <v>361</v>
      </c>
      <c r="R1635" s="46">
        <v>300</v>
      </c>
      <c r="S1635" s="51"/>
      <c r="T1635" s="36"/>
      <c r="U1635" s="36"/>
      <c r="V1635" s="36"/>
      <c r="W1635" s="36"/>
    </row>
    <row r="1636" spans="7:23" ht="39" hidden="1" thickBot="1" x14ac:dyDescent="0.25">
      <c r="G1636" s="617"/>
      <c r="H1636" s="619"/>
      <c r="I1636" s="74" t="s">
        <v>90</v>
      </c>
      <c r="J1636" s="74" t="s">
        <v>362</v>
      </c>
      <c r="K1636" s="74" t="s">
        <v>363</v>
      </c>
      <c r="L1636" s="137">
        <v>300</v>
      </c>
      <c r="M1636" s="503"/>
      <c r="N1636" s="524"/>
      <c r="O1636" s="23" t="s">
        <v>90</v>
      </c>
      <c r="P1636" s="21" t="s">
        <v>362</v>
      </c>
      <c r="Q1636" s="21" t="s">
        <v>363</v>
      </c>
      <c r="R1636" s="46">
        <v>300</v>
      </c>
      <c r="S1636" s="51"/>
      <c r="T1636" s="36"/>
      <c r="U1636" s="36"/>
      <c r="V1636" s="36"/>
      <c r="W1636" s="36"/>
    </row>
    <row r="1637" spans="7:23" ht="39" hidden="1" thickBot="1" x14ac:dyDescent="0.25">
      <c r="G1637" s="68">
        <v>13</v>
      </c>
      <c r="H1637" s="83" t="s">
        <v>364</v>
      </c>
      <c r="I1637" s="74" t="s">
        <v>90</v>
      </c>
      <c r="J1637" s="74" t="s">
        <v>365</v>
      </c>
      <c r="K1637" s="74" t="s">
        <v>333</v>
      </c>
      <c r="L1637" s="137">
        <v>300</v>
      </c>
      <c r="M1637" s="73" t="s">
        <v>5157</v>
      </c>
      <c r="N1637" s="21" t="s">
        <v>364</v>
      </c>
      <c r="O1637" s="23" t="s">
        <v>90</v>
      </c>
      <c r="P1637" s="21" t="s">
        <v>365</v>
      </c>
      <c r="Q1637" s="21" t="s">
        <v>333</v>
      </c>
      <c r="R1637" s="46">
        <v>300</v>
      </c>
      <c r="S1637" s="51"/>
      <c r="T1637" s="36"/>
      <c r="U1637" s="36"/>
      <c r="V1637" s="36"/>
      <c r="W1637" s="36"/>
    </row>
    <row r="1638" spans="7:23" ht="39" hidden="1" thickBot="1" x14ac:dyDescent="0.25">
      <c r="G1638" s="68">
        <v>14</v>
      </c>
      <c r="H1638" s="83" t="s">
        <v>366</v>
      </c>
      <c r="I1638" s="74" t="s">
        <v>90</v>
      </c>
      <c r="J1638" s="74" t="s">
        <v>353</v>
      </c>
      <c r="K1638" s="74" t="s">
        <v>367</v>
      </c>
      <c r="L1638" s="137">
        <v>400</v>
      </c>
      <c r="M1638" s="73" t="s">
        <v>5158</v>
      </c>
      <c r="N1638" s="21" t="s">
        <v>366</v>
      </c>
      <c r="O1638" s="23" t="s">
        <v>90</v>
      </c>
      <c r="P1638" s="21" t="s">
        <v>353</v>
      </c>
      <c r="Q1638" s="21" t="s">
        <v>367</v>
      </c>
      <c r="R1638" s="46">
        <v>400</v>
      </c>
      <c r="S1638" s="51"/>
      <c r="T1638" s="36"/>
      <c r="U1638" s="36"/>
      <c r="V1638" s="36"/>
      <c r="W1638" s="36"/>
    </row>
    <row r="1639" spans="7:23" ht="19.5" hidden="1" thickBot="1" x14ac:dyDescent="0.25">
      <c r="G1639" s="67"/>
      <c r="H1639" s="89"/>
      <c r="I1639" s="74"/>
      <c r="J1639" s="74"/>
      <c r="K1639" s="74"/>
      <c r="L1639" s="137"/>
      <c r="M1639" s="73"/>
      <c r="N1639" s="21"/>
      <c r="O1639" s="23"/>
      <c r="P1639" s="21"/>
      <c r="Q1639" s="21"/>
      <c r="R1639" s="46"/>
      <c r="S1639" s="51"/>
      <c r="T1639" s="36"/>
      <c r="U1639" s="36"/>
      <c r="V1639" s="36"/>
      <c r="W1639" s="36"/>
    </row>
    <row r="1640" spans="7:23" ht="38.25" hidden="1" thickBot="1" x14ac:dyDescent="0.25">
      <c r="G1640" s="616">
        <v>15</v>
      </c>
      <c r="H1640" s="618" t="s">
        <v>368</v>
      </c>
      <c r="I1640" s="72" t="s">
        <v>90</v>
      </c>
      <c r="J1640" s="72" t="s">
        <v>369</v>
      </c>
      <c r="K1640" s="72" t="s">
        <v>370</v>
      </c>
      <c r="L1640" s="80">
        <v>450</v>
      </c>
      <c r="M1640" s="503" t="s">
        <v>5159</v>
      </c>
      <c r="N1640" s="632" t="s">
        <v>368</v>
      </c>
      <c r="O1640" s="23" t="s">
        <v>90</v>
      </c>
      <c r="P1640" s="21" t="s">
        <v>369</v>
      </c>
      <c r="Q1640" s="21" t="s">
        <v>370</v>
      </c>
      <c r="R1640" s="46">
        <v>450</v>
      </c>
      <c r="S1640" s="51"/>
      <c r="T1640" s="36"/>
      <c r="U1640" s="36"/>
      <c r="V1640" s="36"/>
      <c r="W1640" s="36"/>
    </row>
    <row r="1641" spans="7:23" ht="38.25" hidden="1" thickBot="1" x14ac:dyDescent="0.25">
      <c r="G1641" s="617"/>
      <c r="H1641" s="619"/>
      <c r="I1641" s="74" t="s">
        <v>90</v>
      </c>
      <c r="J1641" s="74" t="s">
        <v>371</v>
      </c>
      <c r="K1641" s="74" t="s">
        <v>372</v>
      </c>
      <c r="L1641" s="137">
        <v>300</v>
      </c>
      <c r="M1641" s="503"/>
      <c r="N1641" s="632"/>
      <c r="O1641" s="23" t="s">
        <v>90</v>
      </c>
      <c r="P1641" s="21" t="s">
        <v>371</v>
      </c>
      <c r="Q1641" s="21" t="s">
        <v>372</v>
      </c>
      <c r="R1641" s="46">
        <v>300</v>
      </c>
      <c r="S1641" s="51"/>
      <c r="T1641" s="36"/>
      <c r="U1641" s="36"/>
      <c r="V1641" s="36"/>
      <c r="W1641" s="36"/>
    </row>
    <row r="1642" spans="7:23" ht="39" hidden="1" thickBot="1" x14ac:dyDescent="0.25">
      <c r="G1642" s="616">
        <v>16</v>
      </c>
      <c r="H1642" s="618" t="s">
        <v>373</v>
      </c>
      <c r="I1642" s="74" t="s">
        <v>90</v>
      </c>
      <c r="J1642" s="74" t="s">
        <v>374</v>
      </c>
      <c r="K1642" s="74" t="s">
        <v>375</v>
      </c>
      <c r="L1642" s="137">
        <v>300</v>
      </c>
      <c r="M1642" s="503" t="s">
        <v>5160</v>
      </c>
      <c r="N1642" s="524" t="s">
        <v>373</v>
      </c>
      <c r="O1642" s="23" t="s">
        <v>90</v>
      </c>
      <c r="P1642" s="21" t="s">
        <v>374</v>
      </c>
      <c r="Q1642" s="21" t="s">
        <v>375</v>
      </c>
      <c r="R1642" s="46">
        <v>300</v>
      </c>
      <c r="S1642" s="51"/>
      <c r="T1642" s="36"/>
      <c r="U1642" s="36"/>
      <c r="V1642" s="36"/>
      <c r="W1642" s="36"/>
    </row>
    <row r="1643" spans="7:23" ht="39" hidden="1" thickBot="1" x14ac:dyDescent="0.25">
      <c r="G1643" s="621"/>
      <c r="H1643" s="622"/>
      <c r="I1643" s="74" t="s">
        <v>90</v>
      </c>
      <c r="J1643" s="74" t="s">
        <v>376</v>
      </c>
      <c r="K1643" s="74" t="s">
        <v>377</v>
      </c>
      <c r="L1643" s="137">
        <v>300</v>
      </c>
      <c r="M1643" s="503"/>
      <c r="N1643" s="524"/>
      <c r="O1643" s="23" t="s">
        <v>90</v>
      </c>
      <c r="P1643" s="21" t="s">
        <v>376</v>
      </c>
      <c r="Q1643" s="21" t="s">
        <v>377</v>
      </c>
      <c r="R1643" s="46">
        <v>300</v>
      </c>
      <c r="S1643" s="51"/>
      <c r="T1643" s="36"/>
      <c r="U1643" s="36"/>
      <c r="V1643" s="36"/>
      <c r="W1643" s="36"/>
    </row>
    <row r="1644" spans="7:23" ht="39" hidden="1" thickBot="1" x14ac:dyDescent="0.25">
      <c r="G1644" s="621"/>
      <c r="H1644" s="622"/>
      <c r="I1644" s="74" t="s">
        <v>90</v>
      </c>
      <c r="J1644" s="74" t="s">
        <v>378</v>
      </c>
      <c r="K1644" s="74" t="s">
        <v>379</v>
      </c>
      <c r="L1644" s="137">
        <v>300</v>
      </c>
      <c r="M1644" s="503"/>
      <c r="N1644" s="524"/>
      <c r="O1644" s="23" t="s">
        <v>90</v>
      </c>
      <c r="P1644" s="21" t="s">
        <v>378</v>
      </c>
      <c r="Q1644" s="21" t="s">
        <v>379</v>
      </c>
      <c r="R1644" s="46">
        <v>300</v>
      </c>
      <c r="S1644" s="51"/>
      <c r="T1644" s="36"/>
      <c r="U1644" s="36"/>
      <c r="V1644" s="36"/>
      <c r="W1644" s="36"/>
    </row>
    <row r="1645" spans="7:23" ht="38.25" hidden="1" thickBot="1" x14ac:dyDescent="0.25">
      <c r="G1645" s="617"/>
      <c r="H1645" s="619"/>
      <c r="I1645" s="74" t="s">
        <v>90</v>
      </c>
      <c r="J1645" s="74" t="s">
        <v>380</v>
      </c>
      <c r="K1645" s="74" t="s">
        <v>381</v>
      </c>
      <c r="L1645" s="137">
        <v>300</v>
      </c>
      <c r="M1645" s="503"/>
      <c r="N1645" s="524"/>
      <c r="O1645" s="23" t="s">
        <v>90</v>
      </c>
      <c r="P1645" s="21" t="s">
        <v>380</v>
      </c>
      <c r="Q1645" s="21" t="s">
        <v>381</v>
      </c>
      <c r="R1645" s="46">
        <v>300</v>
      </c>
      <c r="S1645" s="51"/>
      <c r="T1645" s="36"/>
      <c r="U1645" s="36"/>
      <c r="V1645" s="36"/>
      <c r="W1645" s="36"/>
    </row>
    <row r="1646" spans="7:23" ht="39" hidden="1" thickBot="1" x14ac:dyDescent="0.25">
      <c r="G1646" s="68">
        <v>17</v>
      </c>
      <c r="H1646" s="83" t="s">
        <v>5779</v>
      </c>
      <c r="I1646" s="74" t="s">
        <v>90</v>
      </c>
      <c r="J1646" s="74" t="s">
        <v>383</v>
      </c>
      <c r="K1646" s="74" t="s">
        <v>377</v>
      </c>
      <c r="L1646" s="137">
        <v>300</v>
      </c>
      <c r="M1646" s="73" t="s">
        <v>5161</v>
      </c>
      <c r="N1646" s="21" t="s">
        <v>382</v>
      </c>
      <c r="O1646" s="23" t="s">
        <v>90</v>
      </c>
      <c r="P1646" s="21" t="s">
        <v>383</v>
      </c>
      <c r="Q1646" s="21" t="s">
        <v>377</v>
      </c>
      <c r="R1646" s="46">
        <v>300</v>
      </c>
      <c r="S1646" s="51"/>
      <c r="T1646" s="36"/>
      <c r="U1646" s="36"/>
      <c r="V1646" s="36"/>
      <c r="W1646" s="36"/>
    </row>
    <row r="1647" spans="7:23" ht="39" hidden="1" thickBot="1" x14ac:dyDescent="0.25">
      <c r="G1647" s="68">
        <v>18</v>
      </c>
      <c r="H1647" s="83" t="s">
        <v>384</v>
      </c>
      <c r="I1647" s="74" t="s">
        <v>90</v>
      </c>
      <c r="J1647" s="74" t="s">
        <v>385</v>
      </c>
      <c r="K1647" s="74" t="s">
        <v>386</v>
      </c>
      <c r="L1647" s="137">
        <v>300</v>
      </c>
      <c r="M1647" s="73" t="s">
        <v>5162</v>
      </c>
      <c r="N1647" s="21" t="s">
        <v>384</v>
      </c>
      <c r="O1647" s="23" t="s">
        <v>90</v>
      </c>
      <c r="P1647" s="21" t="s">
        <v>385</v>
      </c>
      <c r="Q1647" s="21" t="s">
        <v>386</v>
      </c>
      <c r="R1647" s="46">
        <v>300</v>
      </c>
      <c r="S1647" s="51"/>
      <c r="T1647" s="36"/>
      <c r="U1647" s="36"/>
      <c r="V1647" s="36"/>
      <c r="W1647" s="36"/>
    </row>
    <row r="1648" spans="7:23" ht="39" hidden="1" thickBot="1" x14ac:dyDescent="0.25">
      <c r="G1648" s="616">
        <v>19</v>
      </c>
      <c r="H1648" s="618" t="s">
        <v>387</v>
      </c>
      <c r="I1648" s="72" t="s">
        <v>90</v>
      </c>
      <c r="J1648" s="72" t="s">
        <v>388</v>
      </c>
      <c r="K1648" s="72" t="s">
        <v>389</v>
      </c>
      <c r="L1648" s="80">
        <v>300</v>
      </c>
      <c r="M1648" s="503" t="s">
        <v>5163</v>
      </c>
      <c r="N1648" s="524" t="s">
        <v>387</v>
      </c>
      <c r="O1648" s="23" t="s">
        <v>90</v>
      </c>
      <c r="P1648" s="21" t="s">
        <v>388</v>
      </c>
      <c r="Q1648" s="21" t="s">
        <v>389</v>
      </c>
      <c r="R1648" s="46">
        <v>300</v>
      </c>
      <c r="S1648" s="51"/>
      <c r="T1648" s="36"/>
      <c r="U1648" s="36"/>
      <c r="V1648" s="36"/>
      <c r="W1648" s="36"/>
    </row>
    <row r="1649" spans="7:23" ht="38.25" hidden="1" thickBot="1" x14ac:dyDescent="0.25">
      <c r="G1649" s="617"/>
      <c r="H1649" s="619"/>
      <c r="I1649" s="74" t="s">
        <v>90</v>
      </c>
      <c r="J1649" s="74" t="s">
        <v>5780</v>
      </c>
      <c r="K1649" s="74" t="s">
        <v>391</v>
      </c>
      <c r="L1649" s="137">
        <v>300</v>
      </c>
      <c r="M1649" s="503"/>
      <c r="N1649" s="524"/>
      <c r="O1649" s="23" t="s">
        <v>90</v>
      </c>
      <c r="P1649" s="21" t="s">
        <v>390</v>
      </c>
      <c r="Q1649" s="21" t="s">
        <v>391</v>
      </c>
      <c r="R1649" s="46">
        <v>300</v>
      </c>
      <c r="S1649" s="51"/>
      <c r="T1649" s="36"/>
      <c r="U1649" s="36"/>
      <c r="V1649" s="36"/>
      <c r="W1649" s="36"/>
    </row>
    <row r="1650" spans="7:23" ht="38.25" hidden="1" thickBot="1" x14ac:dyDescent="0.25">
      <c r="G1650" s="68">
        <v>20</v>
      </c>
      <c r="H1650" s="83" t="s">
        <v>392</v>
      </c>
      <c r="I1650" s="74" t="s">
        <v>90</v>
      </c>
      <c r="J1650" s="74" t="s">
        <v>393</v>
      </c>
      <c r="K1650" s="74" t="s">
        <v>389</v>
      </c>
      <c r="L1650" s="137">
        <v>300</v>
      </c>
      <c r="M1650" s="73" t="s">
        <v>5164</v>
      </c>
      <c r="N1650" s="21" t="s">
        <v>392</v>
      </c>
      <c r="O1650" s="23" t="s">
        <v>90</v>
      </c>
      <c r="P1650" s="21" t="s">
        <v>393</v>
      </c>
      <c r="Q1650" s="21" t="s">
        <v>389</v>
      </c>
      <c r="R1650" s="46">
        <v>300</v>
      </c>
      <c r="S1650" s="51"/>
      <c r="T1650" s="36"/>
      <c r="U1650" s="36"/>
      <c r="V1650" s="36"/>
      <c r="W1650" s="36"/>
    </row>
    <row r="1651" spans="7:23" ht="39" hidden="1" thickBot="1" x14ac:dyDescent="0.25">
      <c r="G1651" s="70">
        <v>21</v>
      </c>
      <c r="H1651" s="75" t="s">
        <v>394</v>
      </c>
      <c r="I1651" s="72" t="s">
        <v>90</v>
      </c>
      <c r="J1651" s="72" t="s">
        <v>359</v>
      </c>
      <c r="K1651" s="72" t="s">
        <v>395</v>
      </c>
      <c r="L1651" s="80">
        <v>300</v>
      </c>
      <c r="M1651" s="73" t="s">
        <v>5165</v>
      </c>
      <c r="N1651" s="21" t="s">
        <v>394</v>
      </c>
      <c r="O1651" s="23" t="s">
        <v>90</v>
      </c>
      <c r="P1651" s="21" t="s">
        <v>359</v>
      </c>
      <c r="Q1651" s="21" t="s">
        <v>395</v>
      </c>
      <c r="R1651" s="46">
        <v>300</v>
      </c>
      <c r="S1651" s="51"/>
      <c r="T1651" s="36"/>
      <c r="U1651" s="36"/>
      <c r="V1651" s="36"/>
      <c r="W1651" s="36"/>
    </row>
    <row r="1652" spans="7:23" ht="39" hidden="1" thickBot="1" x14ac:dyDescent="0.25">
      <c r="G1652" s="68">
        <v>22</v>
      </c>
      <c r="H1652" s="83" t="s">
        <v>396</v>
      </c>
      <c r="I1652" s="74" t="s">
        <v>90</v>
      </c>
      <c r="J1652" s="74" t="s">
        <v>359</v>
      </c>
      <c r="K1652" s="74" t="s">
        <v>397</v>
      </c>
      <c r="L1652" s="137">
        <v>300</v>
      </c>
      <c r="M1652" s="73" t="s">
        <v>5983</v>
      </c>
      <c r="N1652" s="21" t="s">
        <v>396</v>
      </c>
      <c r="O1652" s="23" t="s">
        <v>90</v>
      </c>
      <c r="P1652" s="21" t="s">
        <v>359</v>
      </c>
      <c r="Q1652" s="21" t="s">
        <v>397</v>
      </c>
      <c r="R1652" s="46">
        <v>300</v>
      </c>
      <c r="S1652" s="51"/>
      <c r="T1652" s="36"/>
      <c r="U1652" s="36"/>
      <c r="V1652" s="36"/>
      <c r="W1652" s="36"/>
    </row>
    <row r="1653" spans="7:23" ht="39" hidden="1" thickBot="1" x14ac:dyDescent="0.25">
      <c r="G1653" s="68">
        <v>23</v>
      </c>
      <c r="H1653" s="83" t="s">
        <v>5781</v>
      </c>
      <c r="I1653" s="74" t="s">
        <v>90</v>
      </c>
      <c r="J1653" s="74" t="s">
        <v>399</v>
      </c>
      <c r="K1653" s="74" t="s">
        <v>400</v>
      </c>
      <c r="L1653" s="137">
        <v>300</v>
      </c>
      <c r="M1653" s="73" t="s">
        <v>5166</v>
      </c>
      <c r="N1653" s="21" t="s">
        <v>398</v>
      </c>
      <c r="O1653" s="23" t="s">
        <v>90</v>
      </c>
      <c r="P1653" s="21" t="s">
        <v>399</v>
      </c>
      <c r="Q1653" s="21" t="s">
        <v>400</v>
      </c>
      <c r="R1653" s="46">
        <v>300</v>
      </c>
      <c r="S1653" s="51"/>
      <c r="T1653" s="36"/>
      <c r="U1653" s="36"/>
      <c r="V1653" s="36"/>
      <c r="W1653" s="36"/>
    </row>
    <row r="1654" spans="7:23" ht="38.25" hidden="1" thickBot="1" x14ac:dyDescent="0.25">
      <c r="G1654" s="68">
        <v>24</v>
      </c>
      <c r="H1654" s="83" t="s">
        <v>380</v>
      </c>
      <c r="I1654" s="74" t="s">
        <v>86</v>
      </c>
      <c r="J1654" s="74" t="s">
        <v>332</v>
      </c>
      <c r="K1654" s="74" t="s">
        <v>284</v>
      </c>
      <c r="L1654" s="137">
        <v>550</v>
      </c>
      <c r="M1654" s="73" t="s">
        <v>5167</v>
      </c>
      <c r="N1654" s="21" t="s">
        <v>380</v>
      </c>
      <c r="O1654" s="23" t="s">
        <v>86</v>
      </c>
      <c r="P1654" s="21" t="s">
        <v>332</v>
      </c>
      <c r="Q1654" s="21" t="s">
        <v>284</v>
      </c>
      <c r="R1654" s="46">
        <v>550</v>
      </c>
      <c r="S1654" s="51"/>
      <c r="T1654" s="36"/>
      <c r="U1654" s="36"/>
      <c r="V1654" s="36"/>
      <c r="W1654" s="36"/>
    </row>
    <row r="1655" spans="7:23" ht="37.5" hidden="1" x14ac:dyDescent="0.2">
      <c r="M1655" s="503" t="s">
        <v>5168</v>
      </c>
      <c r="N1655" s="628" t="s">
        <v>402</v>
      </c>
      <c r="O1655" s="23" t="s">
        <v>90</v>
      </c>
      <c r="P1655" s="21" t="s">
        <v>404</v>
      </c>
      <c r="Q1655" s="21" t="s">
        <v>405</v>
      </c>
      <c r="R1655" s="90"/>
      <c r="S1655" s="51" t="s">
        <v>442</v>
      </c>
      <c r="T1655" s="36"/>
      <c r="U1655" s="36"/>
      <c r="V1655" s="36"/>
      <c r="W1655" s="36"/>
    </row>
    <row r="1656" spans="7:23" ht="37.5" hidden="1" x14ac:dyDescent="0.2">
      <c r="M1656" s="503"/>
      <c r="N1656" s="628"/>
      <c r="O1656" s="23" t="s">
        <v>90</v>
      </c>
      <c r="P1656" s="21" t="s">
        <v>406</v>
      </c>
      <c r="Q1656" s="21" t="s">
        <v>405</v>
      </c>
      <c r="R1656" s="90"/>
      <c r="S1656" s="51" t="s">
        <v>442</v>
      </c>
      <c r="T1656" s="36"/>
      <c r="U1656" s="36"/>
      <c r="V1656" s="36"/>
      <c r="W1656" s="36"/>
    </row>
    <row r="1657" spans="7:23" ht="38.25" hidden="1" thickBot="1" x14ac:dyDescent="0.25">
      <c r="M1657" s="73" t="s">
        <v>5169</v>
      </c>
      <c r="N1657" s="30" t="s">
        <v>403</v>
      </c>
      <c r="O1657" s="23" t="s">
        <v>86</v>
      </c>
      <c r="P1657" s="21" t="s">
        <v>407</v>
      </c>
      <c r="Q1657" s="21" t="s">
        <v>408</v>
      </c>
      <c r="R1657" s="90"/>
      <c r="S1657" s="51"/>
      <c r="T1657" s="36"/>
      <c r="U1657" s="36"/>
      <c r="V1657" s="36"/>
      <c r="W1657" s="36"/>
    </row>
    <row r="1658" spans="7:23" ht="51.75" hidden="1" thickBot="1" x14ac:dyDescent="0.25">
      <c r="G1658" s="616">
        <v>1</v>
      </c>
      <c r="H1658" s="618" t="s">
        <v>5782</v>
      </c>
      <c r="I1658" s="72" t="s">
        <v>410</v>
      </c>
      <c r="J1658" s="72" t="s">
        <v>5783</v>
      </c>
      <c r="K1658" s="72" t="s">
        <v>412</v>
      </c>
      <c r="L1658" s="80">
        <v>650</v>
      </c>
      <c r="M1658" s="503" t="s">
        <v>5170</v>
      </c>
      <c r="N1658" s="524" t="s">
        <v>409</v>
      </c>
      <c r="O1658" s="23" t="s">
        <v>410</v>
      </c>
      <c r="P1658" s="21" t="s">
        <v>411</v>
      </c>
      <c r="Q1658" s="21" t="s">
        <v>412</v>
      </c>
      <c r="R1658" s="46">
        <v>650</v>
      </c>
      <c r="S1658" s="51"/>
      <c r="T1658" s="36"/>
      <c r="U1658" s="36"/>
      <c r="V1658" s="36"/>
      <c r="W1658" s="36"/>
    </row>
    <row r="1659" spans="7:23" ht="39" hidden="1" thickBot="1" x14ac:dyDescent="0.25">
      <c r="G1659" s="621"/>
      <c r="H1659" s="622"/>
      <c r="I1659" s="74" t="s">
        <v>413</v>
      </c>
      <c r="J1659" s="74" t="s">
        <v>5784</v>
      </c>
      <c r="K1659" s="74" t="s">
        <v>415</v>
      </c>
      <c r="L1659" s="137">
        <v>450</v>
      </c>
      <c r="M1659" s="503"/>
      <c r="N1659" s="524"/>
      <c r="O1659" s="23" t="s">
        <v>413</v>
      </c>
      <c r="P1659" s="21" t="s">
        <v>414</v>
      </c>
      <c r="Q1659" s="21" t="s">
        <v>415</v>
      </c>
      <c r="R1659" s="46">
        <v>450</v>
      </c>
      <c r="S1659" s="51"/>
      <c r="T1659" s="36"/>
      <c r="U1659" s="36"/>
      <c r="V1659" s="36"/>
      <c r="W1659" s="36"/>
    </row>
    <row r="1660" spans="7:23" ht="39" hidden="1" thickBot="1" x14ac:dyDescent="0.25">
      <c r="G1660" s="621"/>
      <c r="H1660" s="622"/>
      <c r="I1660" s="74" t="s">
        <v>410</v>
      </c>
      <c r="J1660" s="74" t="s">
        <v>416</v>
      </c>
      <c r="K1660" s="74" t="s">
        <v>417</v>
      </c>
      <c r="L1660" s="137">
        <v>650</v>
      </c>
      <c r="M1660" s="503"/>
      <c r="N1660" s="524"/>
      <c r="O1660" s="23" t="s">
        <v>410</v>
      </c>
      <c r="P1660" s="21" t="s">
        <v>416</v>
      </c>
      <c r="Q1660" s="21" t="s">
        <v>417</v>
      </c>
      <c r="R1660" s="46">
        <v>650</v>
      </c>
      <c r="S1660" s="51"/>
      <c r="T1660" s="36"/>
      <c r="U1660" s="36"/>
      <c r="V1660" s="36"/>
      <c r="W1660" s="36"/>
    </row>
    <row r="1661" spans="7:23" ht="39" hidden="1" thickBot="1" x14ac:dyDescent="0.25">
      <c r="G1661" s="617"/>
      <c r="H1661" s="619"/>
      <c r="I1661" s="74" t="s">
        <v>418</v>
      </c>
      <c r="J1661" s="74" t="s">
        <v>5785</v>
      </c>
      <c r="K1661" s="74" t="s">
        <v>420</v>
      </c>
      <c r="L1661" s="137">
        <v>400</v>
      </c>
      <c r="M1661" s="503"/>
      <c r="N1661" s="524"/>
      <c r="O1661" s="23" t="s">
        <v>418</v>
      </c>
      <c r="P1661" s="21" t="s">
        <v>419</v>
      </c>
      <c r="Q1661" s="21" t="s">
        <v>420</v>
      </c>
      <c r="R1661" s="46">
        <v>400</v>
      </c>
      <c r="S1661" s="51"/>
      <c r="T1661" s="36"/>
      <c r="U1661" s="36"/>
      <c r="V1661" s="36"/>
      <c r="W1661" s="36"/>
    </row>
    <row r="1662" spans="7:23" ht="39" hidden="1" thickBot="1" x14ac:dyDescent="0.25">
      <c r="G1662" s="68">
        <v>2</v>
      </c>
      <c r="H1662" s="83" t="s">
        <v>333</v>
      </c>
      <c r="I1662" s="74" t="s">
        <v>413</v>
      </c>
      <c r="J1662" s="74" t="s">
        <v>291</v>
      </c>
      <c r="K1662" s="74" t="s">
        <v>305</v>
      </c>
      <c r="L1662" s="137">
        <v>500</v>
      </c>
      <c r="M1662" s="73" t="s">
        <v>5171</v>
      </c>
      <c r="N1662" s="19" t="s">
        <v>333</v>
      </c>
      <c r="O1662" s="23" t="s">
        <v>413</v>
      </c>
      <c r="P1662" s="21" t="s">
        <v>291</v>
      </c>
      <c r="Q1662" s="21" t="s">
        <v>305</v>
      </c>
      <c r="R1662" s="46">
        <v>500</v>
      </c>
      <c r="S1662" s="51"/>
      <c r="T1662" s="36"/>
      <c r="U1662" s="36"/>
      <c r="V1662" s="36"/>
      <c r="W1662" s="36"/>
    </row>
    <row r="1663" spans="7:23" ht="39" hidden="1" thickBot="1" x14ac:dyDescent="0.25">
      <c r="G1663" s="68">
        <v>3</v>
      </c>
      <c r="H1663" s="83" t="s">
        <v>421</v>
      </c>
      <c r="I1663" s="74" t="s">
        <v>90</v>
      </c>
      <c r="J1663" s="74" t="s">
        <v>277</v>
      </c>
      <c r="K1663" s="74" t="s">
        <v>422</v>
      </c>
      <c r="L1663" s="137">
        <v>300</v>
      </c>
      <c r="M1663" s="73" t="s">
        <v>5172</v>
      </c>
      <c r="N1663" s="21" t="s">
        <v>421</v>
      </c>
      <c r="O1663" s="23" t="s">
        <v>90</v>
      </c>
      <c r="P1663" s="21" t="s">
        <v>278</v>
      </c>
      <c r="Q1663" s="21" t="s">
        <v>422</v>
      </c>
      <c r="R1663" s="46">
        <v>300</v>
      </c>
      <c r="S1663" s="51"/>
      <c r="T1663" s="36"/>
      <c r="U1663" s="36"/>
      <c r="V1663" s="36"/>
      <c r="W1663" s="36"/>
    </row>
    <row r="1664" spans="7:23" ht="38.25" hidden="1" thickBot="1" x14ac:dyDescent="0.25">
      <c r="G1664" s="68">
        <v>4</v>
      </c>
      <c r="H1664" s="83" t="s">
        <v>423</v>
      </c>
      <c r="I1664" s="74" t="s">
        <v>86</v>
      </c>
      <c r="J1664" s="74" t="s">
        <v>424</v>
      </c>
      <c r="K1664" s="74" t="s">
        <v>187</v>
      </c>
      <c r="L1664" s="137">
        <v>450</v>
      </c>
      <c r="M1664" s="73" t="s">
        <v>5173</v>
      </c>
      <c r="N1664" s="21" t="s">
        <v>423</v>
      </c>
      <c r="O1664" s="23" t="s">
        <v>86</v>
      </c>
      <c r="P1664" s="21" t="s">
        <v>424</v>
      </c>
      <c r="Q1664" s="21" t="s">
        <v>425</v>
      </c>
      <c r="R1664" s="46">
        <v>450</v>
      </c>
      <c r="S1664" s="51"/>
      <c r="T1664" s="36"/>
      <c r="U1664" s="36"/>
      <c r="V1664" s="36"/>
      <c r="W1664" s="36"/>
    </row>
    <row r="1665" spans="7:23" ht="37.5" hidden="1" x14ac:dyDescent="0.2">
      <c r="M1665" s="73" t="s">
        <v>5174</v>
      </c>
      <c r="N1665" s="628" t="s">
        <v>426</v>
      </c>
      <c r="O1665" s="23" t="s">
        <v>86</v>
      </c>
      <c r="P1665" s="21" t="s">
        <v>278</v>
      </c>
      <c r="Q1665" s="21" t="s">
        <v>317</v>
      </c>
      <c r="R1665" s="90"/>
      <c r="S1665" s="51" t="s">
        <v>440</v>
      </c>
      <c r="T1665" s="36"/>
      <c r="U1665" s="93"/>
      <c r="V1665" s="36"/>
      <c r="W1665" s="36"/>
    </row>
    <row r="1666" spans="7:23" ht="37.5" hidden="1" x14ac:dyDescent="0.2">
      <c r="M1666" s="73" t="s">
        <v>5982</v>
      </c>
      <c r="N1666" s="628"/>
      <c r="O1666" s="23" t="s">
        <v>90</v>
      </c>
      <c r="P1666" s="21" t="s">
        <v>432</v>
      </c>
      <c r="Q1666" s="21" t="s">
        <v>433</v>
      </c>
      <c r="R1666" s="90"/>
      <c r="S1666" s="51" t="s">
        <v>440</v>
      </c>
      <c r="T1666" s="36"/>
      <c r="U1666" s="93"/>
      <c r="V1666" s="36"/>
      <c r="W1666" s="36"/>
    </row>
    <row r="1667" spans="7:23" ht="37.5" hidden="1" x14ac:dyDescent="0.2">
      <c r="M1667" s="73" t="s">
        <v>5175</v>
      </c>
      <c r="N1667" s="30" t="s">
        <v>427</v>
      </c>
      <c r="O1667" s="23" t="s">
        <v>90</v>
      </c>
      <c r="P1667" s="21" t="s">
        <v>434</v>
      </c>
      <c r="Q1667" s="21" t="s">
        <v>277</v>
      </c>
      <c r="R1667" s="90"/>
      <c r="S1667" s="51" t="s">
        <v>440</v>
      </c>
      <c r="T1667" s="36"/>
      <c r="U1667" s="93"/>
      <c r="V1667" s="36"/>
      <c r="W1667" s="36"/>
    </row>
    <row r="1668" spans="7:23" ht="37.5" hidden="1" x14ac:dyDescent="0.2">
      <c r="M1668" s="73" t="s">
        <v>5176</v>
      </c>
      <c r="N1668" s="30" t="s">
        <v>428</v>
      </c>
      <c r="O1668" s="23" t="s">
        <v>90</v>
      </c>
      <c r="P1668" s="21" t="s">
        <v>278</v>
      </c>
      <c r="Q1668" s="21" t="s">
        <v>435</v>
      </c>
      <c r="R1668" s="90"/>
      <c r="S1668" s="51" t="s">
        <v>440</v>
      </c>
      <c r="T1668" s="36"/>
      <c r="U1668" s="93"/>
      <c r="V1668" s="36"/>
      <c r="W1668" s="36"/>
    </row>
    <row r="1669" spans="7:23" ht="37.5" hidden="1" x14ac:dyDescent="0.2">
      <c r="M1669" s="73" t="s">
        <v>5177</v>
      </c>
      <c r="N1669" s="30" t="s">
        <v>429</v>
      </c>
      <c r="O1669" s="23" t="s">
        <v>90</v>
      </c>
      <c r="P1669" s="21" t="s">
        <v>436</v>
      </c>
      <c r="Q1669" s="21" t="s">
        <v>437</v>
      </c>
      <c r="R1669" s="90"/>
      <c r="S1669" s="51" t="s">
        <v>440</v>
      </c>
      <c r="T1669" s="36"/>
      <c r="U1669" s="93"/>
      <c r="V1669" s="36"/>
      <c r="W1669" s="36"/>
    </row>
    <row r="1670" spans="7:23" ht="37.5" hidden="1" x14ac:dyDescent="0.2">
      <c r="M1670" s="73" t="s">
        <v>5178</v>
      </c>
      <c r="N1670" s="30" t="s">
        <v>430</v>
      </c>
      <c r="O1670" s="23" t="s">
        <v>90</v>
      </c>
      <c r="P1670" s="21" t="s">
        <v>305</v>
      </c>
      <c r="Q1670" s="21" t="s">
        <v>438</v>
      </c>
      <c r="R1670" s="90"/>
      <c r="S1670" s="51" t="s">
        <v>440</v>
      </c>
      <c r="T1670" s="36"/>
      <c r="U1670" s="93"/>
      <c r="V1670" s="36"/>
      <c r="W1670" s="36"/>
    </row>
    <row r="1671" spans="7:23" hidden="1" x14ac:dyDescent="0.2">
      <c r="M1671" s="73" t="s">
        <v>5179</v>
      </c>
      <c r="N1671" s="30" t="s">
        <v>431</v>
      </c>
      <c r="O1671" s="23"/>
      <c r="P1671" s="21" t="s">
        <v>305</v>
      </c>
      <c r="Q1671" s="21" t="s">
        <v>439</v>
      </c>
      <c r="R1671" s="90"/>
      <c r="S1671" s="51" t="s">
        <v>440</v>
      </c>
      <c r="T1671" s="36"/>
      <c r="U1671" s="93"/>
      <c r="V1671" s="36"/>
      <c r="W1671" s="36"/>
    </row>
    <row r="1672" spans="7:23" ht="19.5" hidden="1" thickBot="1" x14ac:dyDescent="0.25">
      <c r="M1672" s="39">
        <v>58</v>
      </c>
      <c r="N1672" s="30" t="s">
        <v>67</v>
      </c>
      <c r="O1672" s="30"/>
      <c r="P1672" s="91"/>
      <c r="Q1672" s="91"/>
      <c r="R1672" s="92"/>
      <c r="S1672" s="5"/>
      <c r="T1672" s="93"/>
      <c r="U1672" s="93"/>
      <c r="V1672" s="36"/>
      <c r="W1672" s="36"/>
    </row>
    <row r="1673" spans="7:23" ht="51.75" hidden="1" thickBot="1" x14ac:dyDescent="0.35">
      <c r="G1673" s="616">
        <v>1</v>
      </c>
      <c r="H1673" s="618" t="s">
        <v>79</v>
      </c>
      <c r="I1673" s="72" t="s">
        <v>86</v>
      </c>
      <c r="J1673" s="72" t="s">
        <v>80</v>
      </c>
      <c r="K1673" s="72" t="s">
        <v>87</v>
      </c>
      <c r="L1673" s="80">
        <v>450</v>
      </c>
      <c r="M1673" s="503" t="s">
        <v>5180</v>
      </c>
      <c r="N1673" s="524" t="s">
        <v>79</v>
      </c>
      <c r="O1673" s="23" t="s">
        <v>86</v>
      </c>
      <c r="P1673" s="21" t="s">
        <v>80</v>
      </c>
      <c r="Q1673" s="21" t="s">
        <v>87</v>
      </c>
      <c r="R1673" s="46">
        <v>450</v>
      </c>
      <c r="S1673" s="23" t="s">
        <v>162</v>
      </c>
      <c r="T1673" s="37"/>
      <c r="U1673" s="36"/>
      <c r="V1673" s="36"/>
      <c r="W1673" s="36"/>
    </row>
    <row r="1674" spans="7:23" ht="51.75" hidden="1" thickBot="1" x14ac:dyDescent="0.35">
      <c r="G1674" s="621"/>
      <c r="H1674" s="622"/>
      <c r="I1674" s="74" t="s">
        <v>88</v>
      </c>
      <c r="J1674" s="74" t="s">
        <v>81</v>
      </c>
      <c r="K1674" s="74" t="s">
        <v>89</v>
      </c>
      <c r="L1674" s="137">
        <v>480</v>
      </c>
      <c r="M1674" s="503"/>
      <c r="N1674" s="524"/>
      <c r="O1674" s="23" t="s">
        <v>88</v>
      </c>
      <c r="P1674" s="21" t="s">
        <v>81</v>
      </c>
      <c r="Q1674" s="21" t="s">
        <v>89</v>
      </c>
      <c r="R1674" s="46">
        <v>480</v>
      </c>
      <c r="S1674" s="23"/>
      <c r="T1674" s="37"/>
      <c r="U1674" s="36"/>
      <c r="V1674" s="36"/>
      <c r="W1674" s="36"/>
    </row>
    <row r="1675" spans="7:23" ht="39" hidden="1" thickBot="1" x14ac:dyDescent="0.35">
      <c r="G1675" s="617"/>
      <c r="H1675" s="619"/>
      <c r="I1675" s="74" t="s">
        <v>90</v>
      </c>
      <c r="J1675" s="74" t="s">
        <v>82</v>
      </c>
      <c r="K1675" s="74" t="s">
        <v>91</v>
      </c>
      <c r="L1675" s="137">
        <v>400</v>
      </c>
      <c r="M1675" s="503"/>
      <c r="N1675" s="524"/>
      <c r="O1675" s="23" t="s">
        <v>90</v>
      </c>
      <c r="P1675" s="21" t="s">
        <v>82</v>
      </c>
      <c r="Q1675" s="21" t="s">
        <v>91</v>
      </c>
      <c r="R1675" s="46">
        <v>400</v>
      </c>
      <c r="S1675" s="23"/>
      <c r="T1675" s="37"/>
      <c r="U1675" s="36"/>
      <c r="V1675" s="36"/>
      <c r="W1675" s="36"/>
    </row>
    <row r="1676" spans="7:23" ht="39" hidden="1" thickBot="1" x14ac:dyDescent="0.35">
      <c r="G1676" s="616">
        <v>2</v>
      </c>
      <c r="H1676" s="618" t="s">
        <v>83</v>
      </c>
      <c r="I1676" s="72" t="s">
        <v>88</v>
      </c>
      <c r="J1676" s="72" t="s">
        <v>84</v>
      </c>
      <c r="K1676" s="72" t="s">
        <v>92</v>
      </c>
      <c r="L1676" s="80">
        <v>480</v>
      </c>
      <c r="M1676" s="503" t="s">
        <v>5181</v>
      </c>
      <c r="N1676" s="524" t="s">
        <v>83</v>
      </c>
      <c r="O1676" s="23" t="s">
        <v>88</v>
      </c>
      <c r="P1676" s="21" t="s">
        <v>84</v>
      </c>
      <c r="Q1676" s="21" t="s">
        <v>92</v>
      </c>
      <c r="R1676" s="46">
        <v>480</v>
      </c>
      <c r="S1676" s="23"/>
      <c r="T1676" s="37"/>
      <c r="U1676" s="36"/>
      <c r="V1676" s="36"/>
      <c r="W1676" s="36"/>
    </row>
    <row r="1677" spans="7:23" ht="39" hidden="1" thickBot="1" x14ac:dyDescent="0.35">
      <c r="G1677" s="617"/>
      <c r="H1677" s="619"/>
      <c r="I1677" s="74" t="s">
        <v>86</v>
      </c>
      <c r="J1677" s="74" t="s">
        <v>85</v>
      </c>
      <c r="K1677" s="74" t="s">
        <v>93</v>
      </c>
      <c r="L1677" s="137">
        <v>400</v>
      </c>
      <c r="M1677" s="503"/>
      <c r="N1677" s="524"/>
      <c r="O1677" s="23" t="s">
        <v>86</v>
      </c>
      <c r="P1677" s="21" t="s">
        <v>85</v>
      </c>
      <c r="Q1677" s="21" t="s">
        <v>93</v>
      </c>
      <c r="R1677" s="46">
        <v>400</v>
      </c>
      <c r="S1677" s="23"/>
      <c r="T1677" s="37"/>
      <c r="U1677" s="36"/>
      <c r="V1677" s="36"/>
      <c r="W1677" s="36"/>
    </row>
    <row r="1678" spans="7:23" ht="39" hidden="1" thickBot="1" x14ac:dyDescent="0.35">
      <c r="G1678" s="70">
        <v>3</v>
      </c>
      <c r="H1678" s="75" t="s">
        <v>228</v>
      </c>
      <c r="I1678" s="72" t="s">
        <v>86</v>
      </c>
      <c r="J1678" s="72" t="s">
        <v>94</v>
      </c>
      <c r="K1678" s="72" t="s">
        <v>93</v>
      </c>
      <c r="L1678" s="80">
        <v>400</v>
      </c>
      <c r="M1678" s="73" t="s">
        <v>5182</v>
      </c>
      <c r="N1678" s="21" t="s">
        <v>228</v>
      </c>
      <c r="O1678" s="23" t="s">
        <v>86</v>
      </c>
      <c r="P1678" s="21" t="s">
        <v>94</v>
      </c>
      <c r="Q1678" s="21" t="s">
        <v>93</v>
      </c>
      <c r="R1678" s="46">
        <v>400</v>
      </c>
      <c r="S1678" s="23"/>
      <c r="T1678" s="37"/>
      <c r="U1678" s="36"/>
      <c r="V1678" s="36"/>
      <c r="W1678" s="36"/>
    </row>
    <row r="1679" spans="7:23" ht="39" hidden="1" thickBot="1" x14ac:dyDescent="0.35">
      <c r="G1679" s="68">
        <v>4</v>
      </c>
      <c r="H1679" s="83" t="s">
        <v>95</v>
      </c>
      <c r="I1679" s="74" t="s">
        <v>90</v>
      </c>
      <c r="J1679" s="74" t="s">
        <v>96</v>
      </c>
      <c r="K1679" s="74" t="s">
        <v>97</v>
      </c>
      <c r="L1679" s="137">
        <v>300</v>
      </c>
      <c r="M1679" s="73" t="s">
        <v>5183</v>
      </c>
      <c r="N1679" s="21" t="s">
        <v>95</v>
      </c>
      <c r="O1679" s="23" t="s">
        <v>90</v>
      </c>
      <c r="P1679" s="21" t="s">
        <v>96</v>
      </c>
      <c r="Q1679" s="21" t="s">
        <v>97</v>
      </c>
      <c r="R1679" s="46">
        <v>300</v>
      </c>
      <c r="S1679" s="23"/>
      <c r="T1679" s="37"/>
      <c r="U1679" s="36"/>
      <c r="V1679" s="36"/>
      <c r="W1679" s="36"/>
    </row>
    <row r="1680" spans="7:23" ht="51.75" hidden="1" thickBot="1" x14ac:dyDescent="0.35">
      <c r="G1680" s="616">
        <v>5</v>
      </c>
      <c r="H1680" s="618" t="s">
        <v>98</v>
      </c>
      <c r="I1680" s="72" t="s">
        <v>88</v>
      </c>
      <c r="J1680" s="72" t="s">
        <v>99</v>
      </c>
      <c r="K1680" s="72" t="s">
        <v>100</v>
      </c>
      <c r="L1680" s="80">
        <v>500</v>
      </c>
      <c r="M1680" s="503" t="s">
        <v>5184</v>
      </c>
      <c r="N1680" s="524" t="s">
        <v>98</v>
      </c>
      <c r="O1680" s="23" t="s">
        <v>88</v>
      </c>
      <c r="P1680" s="21" t="s">
        <v>99</v>
      </c>
      <c r="Q1680" s="21" t="s">
        <v>100</v>
      </c>
      <c r="R1680" s="46">
        <v>500</v>
      </c>
      <c r="S1680" s="23"/>
      <c r="T1680" s="37"/>
      <c r="U1680" s="36"/>
      <c r="V1680" s="36"/>
      <c r="W1680" s="36"/>
    </row>
    <row r="1681" spans="7:23" ht="51.75" hidden="1" thickBot="1" x14ac:dyDescent="0.35">
      <c r="G1681" s="621"/>
      <c r="H1681" s="622"/>
      <c r="I1681" s="74" t="s">
        <v>86</v>
      </c>
      <c r="J1681" s="74" t="s">
        <v>101</v>
      </c>
      <c r="K1681" s="74" t="s">
        <v>102</v>
      </c>
      <c r="L1681" s="137">
        <v>400</v>
      </c>
      <c r="M1681" s="503"/>
      <c r="N1681" s="524"/>
      <c r="O1681" s="23" t="s">
        <v>86</v>
      </c>
      <c r="P1681" s="21" t="s">
        <v>101</v>
      </c>
      <c r="Q1681" s="21" t="s">
        <v>102</v>
      </c>
      <c r="R1681" s="46">
        <v>400</v>
      </c>
      <c r="S1681" s="23"/>
      <c r="T1681" s="37"/>
      <c r="U1681" s="36"/>
      <c r="V1681" s="36"/>
      <c r="W1681" s="36"/>
    </row>
    <row r="1682" spans="7:23" ht="39" hidden="1" thickBot="1" x14ac:dyDescent="0.35">
      <c r="G1682" s="621"/>
      <c r="H1682" s="622"/>
      <c r="I1682" s="74" t="s">
        <v>86</v>
      </c>
      <c r="J1682" s="74" t="s">
        <v>103</v>
      </c>
      <c r="K1682" s="74" t="s">
        <v>104</v>
      </c>
      <c r="L1682" s="137">
        <v>400</v>
      </c>
      <c r="M1682" s="503"/>
      <c r="N1682" s="524"/>
      <c r="O1682" s="23" t="s">
        <v>86</v>
      </c>
      <c r="P1682" s="21" t="s">
        <v>103</v>
      </c>
      <c r="Q1682" s="21" t="s">
        <v>104</v>
      </c>
      <c r="R1682" s="46">
        <v>400</v>
      </c>
      <c r="S1682" s="23"/>
      <c r="T1682" s="37"/>
      <c r="U1682" s="36"/>
      <c r="V1682" s="36"/>
      <c r="W1682" s="36"/>
    </row>
    <row r="1683" spans="7:23" ht="64.5" hidden="1" thickBot="1" x14ac:dyDescent="0.35">
      <c r="G1683" s="617"/>
      <c r="H1683" s="619"/>
      <c r="I1683" s="74" t="s">
        <v>105</v>
      </c>
      <c r="J1683" s="74" t="s">
        <v>106</v>
      </c>
      <c r="K1683" s="74" t="s">
        <v>107</v>
      </c>
      <c r="L1683" s="137">
        <v>550</v>
      </c>
      <c r="M1683" s="503"/>
      <c r="N1683" s="524"/>
      <c r="O1683" s="23" t="s">
        <v>105</v>
      </c>
      <c r="P1683" s="21" t="s">
        <v>106</v>
      </c>
      <c r="Q1683" s="21" t="s">
        <v>107</v>
      </c>
      <c r="R1683" s="46">
        <v>550</v>
      </c>
      <c r="S1683" s="23"/>
      <c r="T1683" s="37"/>
      <c r="U1683" s="36"/>
      <c r="V1683" s="36"/>
      <c r="W1683" s="36"/>
    </row>
    <row r="1684" spans="7:23" ht="39" hidden="1" thickBot="1" x14ac:dyDescent="0.35">
      <c r="G1684" s="68">
        <v>6</v>
      </c>
      <c r="H1684" s="83" t="s">
        <v>108</v>
      </c>
      <c r="I1684" s="74" t="s">
        <v>86</v>
      </c>
      <c r="J1684" s="74" t="s">
        <v>109</v>
      </c>
      <c r="K1684" s="74" t="s">
        <v>110</v>
      </c>
      <c r="L1684" s="137">
        <v>400</v>
      </c>
      <c r="M1684" s="73" t="s">
        <v>5185</v>
      </c>
      <c r="N1684" s="21" t="s">
        <v>108</v>
      </c>
      <c r="O1684" s="23" t="s">
        <v>86</v>
      </c>
      <c r="P1684" s="21" t="s">
        <v>109</v>
      </c>
      <c r="Q1684" s="21" t="s">
        <v>110</v>
      </c>
      <c r="R1684" s="46">
        <v>400</v>
      </c>
      <c r="S1684" s="23"/>
      <c r="T1684" s="37"/>
      <c r="U1684" s="36"/>
      <c r="V1684" s="36"/>
      <c r="W1684" s="36"/>
    </row>
    <row r="1685" spans="7:23" ht="39" hidden="1" thickBot="1" x14ac:dyDescent="0.35">
      <c r="G1685" s="68">
        <v>7</v>
      </c>
      <c r="H1685" s="83" t="s">
        <v>111</v>
      </c>
      <c r="I1685" s="74" t="s">
        <v>90</v>
      </c>
      <c r="J1685" s="74" t="s">
        <v>112</v>
      </c>
      <c r="K1685" s="74" t="s">
        <v>113</v>
      </c>
      <c r="L1685" s="137">
        <v>300</v>
      </c>
      <c r="M1685" s="73" t="s">
        <v>5186</v>
      </c>
      <c r="N1685" s="19" t="s">
        <v>111</v>
      </c>
      <c r="O1685" s="23" t="s">
        <v>90</v>
      </c>
      <c r="P1685" s="21" t="s">
        <v>112</v>
      </c>
      <c r="Q1685" s="21" t="s">
        <v>113</v>
      </c>
      <c r="R1685" s="46">
        <v>300</v>
      </c>
      <c r="S1685" s="23"/>
      <c r="T1685" s="37"/>
      <c r="U1685" s="36"/>
      <c r="V1685" s="36"/>
      <c r="W1685" s="36"/>
    </row>
    <row r="1686" spans="7:23" ht="39" hidden="1" thickBot="1" x14ac:dyDescent="0.35">
      <c r="G1686" s="70">
        <v>8</v>
      </c>
      <c r="H1686" s="75" t="s">
        <v>114</v>
      </c>
      <c r="I1686" s="72" t="s">
        <v>90</v>
      </c>
      <c r="J1686" s="72" t="s">
        <v>115</v>
      </c>
      <c r="K1686" s="72" t="s">
        <v>116</v>
      </c>
      <c r="L1686" s="80">
        <v>300</v>
      </c>
      <c r="M1686" s="73" t="s">
        <v>5187</v>
      </c>
      <c r="N1686" s="21" t="s">
        <v>114</v>
      </c>
      <c r="O1686" s="23" t="s">
        <v>90</v>
      </c>
      <c r="P1686" s="21" t="s">
        <v>115</v>
      </c>
      <c r="Q1686" s="21" t="s">
        <v>116</v>
      </c>
      <c r="R1686" s="46">
        <v>300</v>
      </c>
      <c r="S1686" s="23"/>
      <c r="T1686" s="37"/>
      <c r="U1686" s="36"/>
      <c r="V1686" s="36"/>
      <c r="W1686" s="36"/>
    </row>
    <row r="1687" spans="7:23" ht="64.5" hidden="1" thickBot="1" x14ac:dyDescent="0.35">
      <c r="G1687" s="68">
        <v>9</v>
      </c>
      <c r="H1687" s="83" t="s">
        <v>117</v>
      </c>
      <c r="I1687" s="74" t="s">
        <v>90</v>
      </c>
      <c r="J1687" s="74" t="s">
        <v>118</v>
      </c>
      <c r="K1687" s="74" t="s">
        <v>119</v>
      </c>
      <c r="L1687" s="137">
        <v>300</v>
      </c>
      <c r="M1687" s="73" t="s">
        <v>5188</v>
      </c>
      <c r="N1687" s="21" t="s">
        <v>117</v>
      </c>
      <c r="O1687" s="23" t="s">
        <v>90</v>
      </c>
      <c r="P1687" s="21" t="s">
        <v>118</v>
      </c>
      <c r="Q1687" s="21" t="s">
        <v>119</v>
      </c>
      <c r="R1687" s="46">
        <v>300</v>
      </c>
      <c r="S1687" s="23"/>
      <c r="T1687" s="37"/>
      <c r="U1687" s="36"/>
      <c r="V1687" s="36"/>
      <c r="W1687" s="36"/>
    </row>
    <row r="1688" spans="7:23" ht="38.25" hidden="1" thickBot="1" x14ac:dyDescent="0.35">
      <c r="M1688" s="73" t="s">
        <v>5987</v>
      </c>
      <c r="N1688" s="21" t="s">
        <v>117</v>
      </c>
      <c r="O1688" s="23" t="s">
        <v>86</v>
      </c>
      <c r="P1688" s="21" t="s">
        <v>120</v>
      </c>
      <c r="Q1688" s="21" t="s">
        <v>121</v>
      </c>
      <c r="R1688" s="46">
        <v>650</v>
      </c>
      <c r="S1688" s="15" t="s">
        <v>122</v>
      </c>
      <c r="T1688" s="88"/>
      <c r="U1688" s="36"/>
      <c r="V1688" s="36"/>
      <c r="W1688" s="36"/>
    </row>
    <row r="1689" spans="7:23" ht="39" hidden="1" thickBot="1" x14ac:dyDescent="0.35">
      <c r="G1689" s="616">
        <v>1</v>
      </c>
      <c r="H1689" s="618" t="s">
        <v>123</v>
      </c>
      <c r="I1689" s="72" t="s">
        <v>88</v>
      </c>
      <c r="J1689" s="72" t="s">
        <v>124</v>
      </c>
      <c r="K1689" s="72" t="s">
        <v>125</v>
      </c>
      <c r="L1689" s="80">
        <v>600</v>
      </c>
      <c r="M1689" s="503" t="s">
        <v>5189</v>
      </c>
      <c r="N1689" s="524" t="s">
        <v>123</v>
      </c>
      <c r="O1689" s="23" t="s">
        <v>88</v>
      </c>
      <c r="P1689" s="21" t="s">
        <v>124</v>
      </c>
      <c r="Q1689" s="21" t="s">
        <v>125</v>
      </c>
      <c r="R1689" s="46">
        <v>600</v>
      </c>
      <c r="S1689" s="23" t="s">
        <v>163</v>
      </c>
      <c r="T1689" s="37"/>
      <c r="U1689" s="36"/>
      <c r="V1689" s="36"/>
      <c r="W1689" s="36"/>
    </row>
    <row r="1690" spans="7:23" ht="57" hidden="1" thickBot="1" x14ac:dyDescent="0.35">
      <c r="G1690" s="621"/>
      <c r="H1690" s="622"/>
      <c r="I1690" s="74" t="s">
        <v>86</v>
      </c>
      <c r="J1690" s="74" t="s">
        <v>125</v>
      </c>
      <c r="K1690" s="74" t="s">
        <v>5790</v>
      </c>
      <c r="L1690" s="137">
        <v>500</v>
      </c>
      <c r="M1690" s="503"/>
      <c r="N1690" s="524"/>
      <c r="O1690" s="23" t="s">
        <v>86</v>
      </c>
      <c r="P1690" s="21" t="s">
        <v>125</v>
      </c>
      <c r="Q1690" s="21" t="s">
        <v>126</v>
      </c>
      <c r="R1690" s="46">
        <v>500</v>
      </c>
      <c r="S1690" s="23"/>
      <c r="T1690" s="37"/>
      <c r="U1690" s="36"/>
      <c r="V1690" s="36"/>
      <c r="W1690" s="36"/>
    </row>
    <row r="1691" spans="7:23" ht="57" hidden="1" thickBot="1" x14ac:dyDescent="0.35">
      <c r="G1691" s="617"/>
      <c r="H1691" s="619"/>
      <c r="I1691" s="74" t="s">
        <v>88</v>
      </c>
      <c r="J1691" s="74" t="s">
        <v>127</v>
      </c>
      <c r="K1691" s="74" t="s">
        <v>5790</v>
      </c>
      <c r="L1691" s="137">
        <v>500</v>
      </c>
      <c r="M1691" s="503"/>
      <c r="N1691" s="524"/>
      <c r="O1691" s="23" t="s">
        <v>88</v>
      </c>
      <c r="P1691" s="21" t="s">
        <v>127</v>
      </c>
      <c r="Q1691" s="21" t="s">
        <v>126</v>
      </c>
      <c r="R1691" s="46">
        <v>500</v>
      </c>
      <c r="S1691" s="23"/>
      <c r="T1691" s="37"/>
      <c r="U1691" s="36"/>
      <c r="V1691" s="36"/>
      <c r="W1691" s="36"/>
    </row>
    <row r="1692" spans="7:23" ht="38.25" hidden="1" thickBot="1" x14ac:dyDescent="0.35">
      <c r="G1692" s="68">
        <v>2</v>
      </c>
      <c r="H1692" s="83" t="s">
        <v>128</v>
      </c>
      <c r="I1692" s="74" t="s">
        <v>129</v>
      </c>
      <c r="J1692" s="74" t="s">
        <v>130</v>
      </c>
      <c r="K1692" s="74" t="s">
        <v>131</v>
      </c>
      <c r="L1692" s="137">
        <v>800</v>
      </c>
      <c r="M1692" s="73" t="s">
        <v>5190</v>
      </c>
      <c r="N1692" s="21" t="s">
        <v>128</v>
      </c>
      <c r="O1692" s="23" t="s">
        <v>129</v>
      </c>
      <c r="P1692" s="21" t="s">
        <v>130</v>
      </c>
      <c r="Q1692" s="21" t="s">
        <v>131</v>
      </c>
      <c r="R1692" s="46">
        <v>800</v>
      </c>
      <c r="S1692" s="23"/>
      <c r="T1692" s="37"/>
      <c r="U1692" s="36"/>
      <c r="V1692" s="36"/>
      <c r="W1692" s="36"/>
    </row>
    <row r="1693" spans="7:23" ht="39" hidden="1" thickBot="1" x14ac:dyDescent="0.35">
      <c r="G1693" s="68">
        <v>3</v>
      </c>
      <c r="H1693" s="83" t="s">
        <v>132</v>
      </c>
      <c r="I1693" s="74" t="s">
        <v>88</v>
      </c>
      <c r="J1693" s="74" t="s">
        <v>133</v>
      </c>
      <c r="K1693" s="74" t="s">
        <v>134</v>
      </c>
      <c r="L1693" s="137">
        <v>500</v>
      </c>
      <c r="M1693" s="73" t="s">
        <v>5191</v>
      </c>
      <c r="N1693" s="21" t="s">
        <v>132</v>
      </c>
      <c r="O1693" s="23" t="s">
        <v>88</v>
      </c>
      <c r="P1693" s="21" t="s">
        <v>133</v>
      </c>
      <c r="Q1693" s="21" t="s">
        <v>134</v>
      </c>
      <c r="R1693" s="46">
        <v>500</v>
      </c>
      <c r="S1693" s="23"/>
      <c r="T1693" s="37"/>
      <c r="U1693" s="36"/>
      <c r="V1693" s="36"/>
      <c r="W1693" s="36"/>
    </row>
    <row r="1694" spans="7:23" ht="39" hidden="1" thickBot="1" x14ac:dyDescent="0.35">
      <c r="G1694" s="68">
        <v>4</v>
      </c>
      <c r="H1694" s="83" t="s">
        <v>135</v>
      </c>
      <c r="I1694" s="74" t="s">
        <v>105</v>
      </c>
      <c r="J1694" s="74" t="s">
        <v>136</v>
      </c>
      <c r="K1694" s="74" t="s">
        <v>137</v>
      </c>
      <c r="L1694" s="137">
        <v>550</v>
      </c>
      <c r="M1694" s="73" t="s">
        <v>5192</v>
      </c>
      <c r="N1694" s="21" t="s">
        <v>135</v>
      </c>
      <c r="O1694" s="23" t="s">
        <v>105</v>
      </c>
      <c r="P1694" s="21" t="s">
        <v>136</v>
      </c>
      <c r="Q1694" s="21" t="s">
        <v>137</v>
      </c>
      <c r="R1694" s="46">
        <v>550</v>
      </c>
      <c r="S1694" s="23"/>
      <c r="T1694" s="37"/>
      <c r="U1694" s="36"/>
      <c r="V1694" s="36"/>
      <c r="W1694" s="36"/>
    </row>
    <row r="1695" spans="7:23" ht="39" hidden="1" thickBot="1" x14ac:dyDescent="0.35">
      <c r="G1695" s="68">
        <v>5</v>
      </c>
      <c r="H1695" s="83" t="s">
        <v>83</v>
      </c>
      <c r="I1695" s="74" t="s">
        <v>86</v>
      </c>
      <c r="J1695" s="74" t="s">
        <v>138</v>
      </c>
      <c r="K1695" s="74" t="s">
        <v>93</v>
      </c>
      <c r="L1695" s="137">
        <v>400</v>
      </c>
      <c r="M1695" s="73" t="s">
        <v>5193</v>
      </c>
      <c r="N1695" s="21" t="s">
        <v>83</v>
      </c>
      <c r="O1695" s="23" t="s">
        <v>86</v>
      </c>
      <c r="P1695" s="21" t="s">
        <v>138</v>
      </c>
      <c r="Q1695" s="21" t="s">
        <v>93</v>
      </c>
      <c r="R1695" s="46">
        <v>400</v>
      </c>
      <c r="S1695" s="23"/>
      <c r="T1695" s="37"/>
      <c r="U1695" s="36"/>
      <c r="V1695" s="36"/>
      <c r="W1695" s="36"/>
    </row>
    <row r="1696" spans="7:23" ht="39" hidden="1" thickBot="1" x14ac:dyDescent="0.35">
      <c r="G1696" s="68">
        <v>6</v>
      </c>
      <c r="H1696" s="83" t="s">
        <v>139</v>
      </c>
      <c r="I1696" s="74" t="s">
        <v>90</v>
      </c>
      <c r="J1696" s="74" t="s">
        <v>140</v>
      </c>
      <c r="K1696" s="74" t="s">
        <v>141</v>
      </c>
      <c r="L1696" s="137">
        <v>380</v>
      </c>
      <c r="M1696" s="73" t="s">
        <v>5194</v>
      </c>
      <c r="N1696" s="21" t="s">
        <v>139</v>
      </c>
      <c r="O1696" s="23" t="s">
        <v>90</v>
      </c>
      <c r="P1696" s="21" t="s">
        <v>140</v>
      </c>
      <c r="Q1696" s="21" t="s">
        <v>141</v>
      </c>
      <c r="R1696" s="46">
        <v>380</v>
      </c>
      <c r="S1696" s="23"/>
      <c r="T1696" s="37"/>
      <c r="U1696" s="36"/>
      <c r="V1696" s="36"/>
      <c r="W1696" s="36"/>
    </row>
    <row r="1697" spans="7:23" ht="19.5" hidden="1" thickBot="1" x14ac:dyDescent="0.35">
      <c r="G1697" s="67"/>
      <c r="H1697" s="89"/>
      <c r="I1697" s="74"/>
      <c r="J1697" s="74"/>
      <c r="K1697" s="74"/>
      <c r="L1697" s="137"/>
      <c r="M1697" s="73"/>
      <c r="N1697" s="21"/>
      <c r="O1697" s="23"/>
      <c r="P1697" s="21"/>
      <c r="Q1697" s="21"/>
      <c r="R1697" s="46"/>
      <c r="S1697" s="23"/>
      <c r="T1697" s="37"/>
      <c r="U1697" s="36"/>
      <c r="V1697" s="36"/>
      <c r="W1697" s="36"/>
    </row>
    <row r="1698" spans="7:23" ht="19.5" hidden="1" thickBot="1" x14ac:dyDescent="0.35">
      <c r="G1698" s="67"/>
      <c r="H1698" s="89"/>
      <c r="I1698" s="74"/>
      <c r="J1698" s="74"/>
      <c r="K1698" s="74"/>
      <c r="L1698" s="137"/>
      <c r="M1698" s="73"/>
      <c r="N1698" s="21"/>
      <c r="O1698" s="23"/>
      <c r="P1698" s="21"/>
      <c r="Q1698" s="21"/>
      <c r="R1698" s="46"/>
      <c r="S1698" s="23"/>
      <c r="T1698" s="37"/>
      <c r="U1698" s="36"/>
      <c r="V1698" s="36"/>
      <c r="W1698" s="36"/>
    </row>
    <row r="1699" spans="7:23" ht="38.25" hidden="1" thickBot="1" x14ac:dyDescent="0.35">
      <c r="G1699" s="616">
        <v>7</v>
      </c>
      <c r="H1699" s="618" t="s">
        <v>5791</v>
      </c>
      <c r="I1699" s="74" t="s">
        <v>90</v>
      </c>
      <c r="J1699" s="74" t="s">
        <v>123</v>
      </c>
      <c r="K1699" s="74" t="s">
        <v>93</v>
      </c>
      <c r="L1699" s="137">
        <v>300</v>
      </c>
      <c r="M1699" s="503" t="s">
        <v>5195</v>
      </c>
      <c r="N1699" s="524" t="s">
        <v>142</v>
      </c>
      <c r="O1699" s="23" t="s">
        <v>90</v>
      </c>
      <c r="P1699" s="21" t="s">
        <v>123</v>
      </c>
      <c r="Q1699" s="21" t="s">
        <v>93</v>
      </c>
      <c r="R1699" s="46">
        <v>300</v>
      </c>
      <c r="S1699" s="23"/>
      <c r="T1699" s="37"/>
      <c r="U1699" s="36"/>
      <c r="V1699" s="36"/>
      <c r="W1699" s="36"/>
    </row>
    <row r="1700" spans="7:23" ht="39" hidden="1" thickBot="1" x14ac:dyDescent="0.35">
      <c r="G1700" s="617"/>
      <c r="H1700" s="619"/>
      <c r="I1700" s="74" t="s">
        <v>90</v>
      </c>
      <c r="J1700" s="74" t="s">
        <v>127</v>
      </c>
      <c r="K1700" s="74" t="s">
        <v>143</v>
      </c>
      <c r="L1700" s="137">
        <v>300</v>
      </c>
      <c r="M1700" s="503"/>
      <c r="N1700" s="524"/>
      <c r="O1700" s="23" t="s">
        <v>90</v>
      </c>
      <c r="P1700" s="21" t="s">
        <v>127</v>
      </c>
      <c r="Q1700" s="21" t="s">
        <v>143</v>
      </c>
      <c r="R1700" s="46">
        <v>300</v>
      </c>
      <c r="S1700" s="23"/>
      <c r="T1700" s="37"/>
      <c r="U1700" s="36"/>
      <c r="V1700" s="36"/>
      <c r="W1700" s="36"/>
    </row>
    <row r="1701" spans="7:23" ht="38.25" hidden="1" thickBot="1" x14ac:dyDescent="0.35">
      <c r="G1701" s="70">
        <v>8</v>
      </c>
      <c r="H1701" s="75" t="s">
        <v>144</v>
      </c>
      <c r="I1701" s="72" t="s">
        <v>86</v>
      </c>
      <c r="J1701" s="72" t="s">
        <v>145</v>
      </c>
      <c r="K1701" s="72" t="s">
        <v>146</v>
      </c>
      <c r="L1701" s="80">
        <v>400</v>
      </c>
      <c r="M1701" s="73" t="s">
        <v>5196</v>
      </c>
      <c r="N1701" s="21" t="s">
        <v>144</v>
      </c>
      <c r="O1701" s="23" t="s">
        <v>86</v>
      </c>
      <c r="P1701" s="21" t="s">
        <v>145</v>
      </c>
      <c r="Q1701" s="21" t="s">
        <v>146</v>
      </c>
      <c r="R1701" s="46">
        <v>400</v>
      </c>
      <c r="S1701" s="23"/>
      <c r="T1701" s="37"/>
      <c r="U1701" s="36"/>
      <c r="V1701" s="36"/>
      <c r="W1701" s="36"/>
    </row>
    <row r="1702" spans="7:23" ht="39" hidden="1" thickBot="1" x14ac:dyDescent="0.35">
      <c r="G1702" s="68">
        <v>9</v>
      </c>
      <c r="H1702" s="83" t="s">
        <v>147</v>
      </c>
      <c r="I1702" s="74" t="s">
        <v>86</v>
      </c>
      <c r="J1702" s="74" t="s">
        <v>148</v>
      </c>
      <c r="K1702" s="74" t="s">
        <v>149</v>
      </c>
      <c r="L1702" s="137">
        <v>400</v>
      </c>
      <c r="M1702" s="73" t="s">
        <v>5197</v>
      </c>
      <c r="N1702" s="21" t="s">
        <v>147</v>
      </c>
      <c r="O1702" s="23" t="s">
        <v>86</v>
      </c>
      <c r="P1702" s="21" t="s">
        <v>148</v>
      </c>
      <c r="Q1702" s="21" t="s">
        <v>149</v>
      </c>
      <c r="R1702" s="46">
        <v>400</v>
      </c>
      <c r="S1702" s="23"/>
      <c r="T1702" s="37"/>
      <c r="U1702" s="36"/>
      <c r="V1702" s="36"/>
      <c r="W1702" s="36"/>
    </row>
    <row r="1703" spans="7:23" ht="38.25" hidden="1" thickBot="1" x14ac:dyDescent="0.35">
      <c r="G1703" s="68">
        <v>10</v>
      </c>
      <c r="H1703" s="83" t="s">
        <v>150</v>
      </c>
      <c r="I1703" s="74" t="s">
        <v>86</v>
      </c>
      <c r="J1703" s="74" t="s">
        <v>151</v>
      </c>
      <c r="K1703" s="74" t="s">
        <v>152</v>
      </c>
      <c r="L1703" s="137">
        <v>400</v>
      </c>
      <c r="M1703" s="73" t="s">
        <v>5181</v>
      </c>
      <c r="N1703" s="21" t="s">
        <v>150</v>
      </c>
      <c r="O1703" s="23" t="s">
        <v>86</v>
      </c>
      <c r="P1703" s="21" t="s">
        <v>151</v>
      </c>
      <c r="Q1703" s="21" t="s">
        <v>152</v>
      </c>
      <c r="R1703" s="46">
        <v>400</v>
      </c>
      <c r="S1703" s="23"/>
      <c r="T1703" s="37"/>
      <c r="U1703" s="36"/>
      <c r="V1703" s="36"/>
      <c r="W1703" s="36"/>
    </row>
    <row r="1704" spans="7:23" ht="38.25" hidden="1" thickBot="1" x14ac:dyDescent="0.35">
      <c r="G1704" s="68">
        <v>11</v>
      </c>
      <c r="H1704" s="83" t="s">
        <v>153</v>
      </c>
      <c r="I1704" s="74" t="s">
        <v>90</v>
      </c>
      <c r="J1704" s="74" t="s">
        <v>154</v>
      </c>
      <c r="K1704" s="74" t="s">
        <v>155</v>
      </c>
      <c r="L1704" s="137">
        <v>300</v>
      </c>
      <c r="M1704" s="73" t="s">
        <v>5988</v>
      </c>
      <c r="N1704" s="21" t="s">
        <v>153</v>
      </c>
      <c r="O1704" s="23" t="s">
        <v>90</v>
      </c>
      <c r="P1704" s="21" t="s">
        <v>154</v>
      </c>
      <c r="Q1704" s="21" t="s">
        <v>155</v>
      </c>
      <c r="R1704" s="46">
        <v>300</v>
      </c>
      <c r="S1704" s="23"/>
      <c r="T1704" s="37"/>
      <c r="U1704" s="36"/>
      <c r="V1704" s="36"/>
      <c r="W1704" s="36"/>
    </row>
    <row r="1705" spans="7:23" ht="38.25" hidden="1" thickBot="1" x14ac:dyDescent="0.35">
      <c r="G1705" s="616">
        <v>12</v>
      </c>
      <c r="H1705" s="618" t="s">
        <v>227</v>
      </c>
      <c r="I1705" s="74" t="s">
        <v>88</v>
      </c>
      <c r="J1705" s="74" t="s">
        <v>156</v>
      </c>
      <c r="K1705" s="74" t="s">
        <v>157</v>
      </c>
      <c r="L1705" s="137">
        <v>450</v>
      </c>
      <c r="M1705" s="503" t="s">
        <v>5198</v>
      </c>
      <c r="N1705" s="524" t="s">
        <v>227</v>
      </c>
      <c r="O1705" s="23" t="s">
        <v>88</v>
      </c>
      <c r="P1705" s="21" t="s">
        <v>156</v>
      </c>
      <c r="Q1705" s="21" t="s">
        <v>157</v>
      </c>
      <c r="R1705" s="46">
        <v>450</v>
      </c>
      <c r="S1705" s="23"/>
      <c r="T1705" s="37"/>
      <c r="U1705" s="36"/>
      <c r="V1705" s="36"/>
      <c r="W1705" s="36"/>
    </row>
    <row r="1706" spans="7:23" ht="38.25" hidden="1" thickBot="1" x14ac:dyDescent="0.35">
      <c r="G1706" s="617"/>
      <c r="H1706" s="619"/>
      <c r="I1706" s="74" t="s">
        <v>86</v>
      </c>
      <c r="J1706" s="74" t="s">
        <v>158</v>
      </c>
      <c r="K1706" s="74" t="s">
        <v>93</v>
      </c>
      <c r="L1706" s="137">
        <v>400</v>
      </c>
      <c r="M1706" s="503"/>
      <c r="N1706" s="524"/>
      <c r="O1706" s="23" t="s">
        <v>86</v>
      </c>
      <c r="P1706" s="21" t="s">
        <v>158</v>
      </c>
      <c r="Q1706" s="21" t="s">
        <v>93</v>
      </c>
      <c r="R1706" s="46">
        <v>400</v>
      </c>
      <c r="S1706" s="23"/>
      <c r="T1706" s="37"/>
      <c r="U1706" s="36"/>
      <c r="V1706" s="36"/>
      <c r="W1706" s="36"/>
    </row>
    <row r="1707" spans="7:23" ht="38.25" hidden="1" thickBot="1" x14ac:dyDescent="0.35">
      <c r="M1707" s="73" t="s">
        <v>5199</v>
      </c>
      <c r="N1707" s="21" t="s">
        <v>159</v>
      </c>
      <c r="O1707" s="23" t="s">
        <v>129</v>
      </c>
      <c r="P1707" s="21" t="s">
        <v>160</v>
      </c>
      <c r="Q1707" s="21" t="s">
        <v>161</v>
      </c>
      <c r="R1707" s="46">
        <v>620</v>
      </c>
      <c r="S1707" s="15" t="s">
        <v>122</v>
      </c>
      <c r="T1707" s="88"/>
      <c r="U1707" s="36"/>
      <c r="V1707" s="36"/>
      <c r="W1707" s="36"/>
    </row>
    <row r="1708" spans="7:23" ht="51.75" hidden="1" thickBot="1" x14ac:dyDescent="0.35">
      <c r="G1708" s="616">
        <v>1</v>
      </c>
      <c r="H1708" s="618" t="s">
        <v>5786</v>
      </c>
      <c r="I1708" s="72" t="s">
        <v>86</v>
      </c>
      <c r="J1708" s="72" t="s">
        <v>165</v>
      </c>
      <c r="K1708" s="72" t="s">
        <v>5787</v>
      </c>
      <c r="L1708" s="80">
        <v>400</v>
      </c>
      <c r="M1708" s="503" t="s">
        <v>5200</v>
      </c>
      <c r="N1708" s="524" t="s">
        <v>164</v>
      </c>
      <c r="O1708" s="23" t="s">
        <v>86</v>
      </c>
      <c r="P1708" s="21" t="s">
        <v>165</v>
      </c>
      <c r="Q1708" s="21" t="s">
        <v>166</v>
      </c>
      <c r="R1708" s="46">
        <v>400</v>
      </c>
      <c r="S1708" s="23"/>
      <c r="T1708" s="37"/>
      <c r="U1708" s="36"/>
      <c r="V1708" s="36"/>
      <c r="W1708" s="36"/>
    </row>
    <row r="1709" spans="7:23" ht="51.75" hidden="1" thickBot="1" x14ac:dyDescent="0.35">
      <c r="G1709" s="621"/>
      <c r="H1709" s="622"/>
      <c r="I1709" s="74" t="s">
        <v>88</v>
      </c>
      <c r="J1709" s="74" t="s">
        <v>5787</v>
      </c>
      <c r="K1709" s="74" t="s">
        <v>167</v>
      </c>
      <c r="L1709" s="137">
        <v>500</v>
      </c>
      <c r="M1709" s="503"/>
      <c r="N1709" s="524"/>
      <c r="O1709" s="23" t="s">
        <v>88</v>
      </c>
      <c r="P1709" s="21" t="s">
        <v>166</v>
      </c>
      <c r="Q1709" s="21" t="s">
        <v>167</v>
      </c>
      <c r="R1709" s="46">
        <v>500</v>
      </c>
      <c r="S1709" s="23"/>
      <c r="T1709" s="37"/>
      <c r="U1709" s="36"/>
      <c r="V1709" s="36"/>
      <c r="W1709" s="36"/>
    </row>
    <row r="1710" spans="7:23" ht="64.5" hidden="1" thickBot="1" x14ac:dyDescent="0.35">
      <c r="G1710" s="617"/>
      <c r="H1710" s="619"/>
      <c r="I1710" s="74" t="s">
        <v>86</v>
      </c>
      <c r="J1710" s="74" t="s">
        <v>168</v>
      </c>
      <c r="K1710" s="74" t="s">
        <v>169</v>
      </c>
      <c r="L1710" s="137">
        <v>400</v>
      </c>
      <c r="M1710" s="503"/>
      <c r="N1710" s="524"/>
      <c r="O1710" s="23" t="s">
        <v>86</v>
      </c>
      <c r="P1710" s="21" t="s">
        <v>168</v>
      </c>
      <c r="Q1710" s="21" t="s">
        <v>169</v>
      </c>
      <c r="R1710" s="46">
        <v>400</v>
      </c>
      <c r="S1710" s="23"/>
      <c r="T1710" s="37"/>
      <c r="U1710" s="36"/>
      <c r="V1710" s="36"/>
      <c r="W1710" s="36"/>
    </row>
    <row r="1711" spans="7:23" ht="38.25" hidden="1" thickBot="1" x14ac:dyDescent="0.35">
      <c r="G1711" s="68">
        <v>2</v>
      </c>
      <c r="H1711" s="83" t="s">
        <v>170</v>
      </c>
      <c r="I1711" s="74" t="s">
        <v>86</v>
      </c>
      <c r="J1711" s="74" t="s">
        <v>165</v>
      </c>
      <c r="K1711" s="74" t="s">
        <v>169</v>
      </c>
      <c r="L1711" s="137">
        <v>400</v>
      </c>
      <c r="M1711" s="73" t="s">
        <v>5201</v>
      </c>
      <c r="N1711" s="21" t="s">
        <v>170</v>
      </c>
      <c r="O1711" s="23" t="s">
        <v>86</v>
      </c>
      <c r="P1711" s="21" t="s">
        <v>171</v>
      </c>
      <c r="Q1711" s="21" t="s">
        <v>169</v>
      </c>
      <c r="R1711" s="46">
        <v>400</v>
      </c>
      <c r="S1711" s="23"/>
      <c r="T1711" s="37"/>
      <c r="U1711" s="36"/>
      <c r="V1711" s="36"/>
      <c r="W1711" s="36"/>
    </row>
    <row r="1712" spans="7:23" ht="39" hidden="1" thickBot="1" x14ac:dyDescent="0.35">
      <c r="G1712" s="68">
        <v>3</v>
      </c>
      <c r="H1712" s="83" t="s">
        <v>5788</v>
      </c>
      <c r="I1712" s="74" t="s">
        <v>86</v>
      </c>
      <c r="J1712" s="74" t="s">
        <v>173</v>
      </c>
      <c r="K1712" s="74" t="s">
        <v>174</v>
      </c>
      <c r="L1712" s="137">
        <v>400</v>
      </c>
      <c r="M1712" s="73" t="s">
        <v>5202</v>
      </c>
      <c r="N1712" s="19" t="s">
        <v>172</v>
      </c>
      <c r="O1712" s="23" t="s">
        <v>86</v>
      </c>
      <c r="P1712" s="21" t="s">
        <v>173</v>
      </c>
      <c r="Q1712" s="21" t="s">
        <v>174</v>
      </c>
      <c r="R1712" s="46">
        <v>400</v>
      </c>
      <c r="S1712" s="23"/>
      <c r="T1712" s="37"/>
      <c r="U1712" s="36"/>
      <c r="V1712" s="36"/>
      <c r="W1712" s="36"/>
    </row>
    <row r="1713" spans="7:23" ht="39" hidden="1" thickBot="1" x14ac:dyDescent="0.35">
      <c r="G1713" s="70">
        <v>4</v>
      </c>
      <c r="H1713" s="75" t="s">
        <v>5789</v>
      </c>
      <c r="I1713" s="72" t="s">
        <v>90</v>
      </c>
      <c r="J1713" s="624" t="s">
        <v>77</v>
      </c>
      <c r="K1713" s="625"/>
      <c r="L1713" s="80">
        <v>400</v>
      </c>
      <c r="M1713" s="73" t="s">
        <v>5203</v>
      </c>
      <c r="N1713" s="21" t="s">
        <v>175</v>
      </c>
      <c r="O1713" s="23" t="s">
        <v>90</v>
      </c>
      <c r="P1713" s="523" t="s">
        <v>77</v>
      </c>
      <c r="Q1713" s="523"/>
      <c r="R1713" s="46">
        <v>400</v>
      </c>
      <c r="S1713" s="23"/>
      <c r="T1713" s="37"/>
      <c r="U1713" s="36"/>
      <c r="V1713" s="36"/>
      <c r="W1713" s="36"/>
    </row>
    <row r="1714" spans="7:23" ht="38.25" hidden="1" thickBot="1" x14ac:dyDescent="0.35">
      <c r="G1714" s="68">
        <v>5</v>
      </c>
      <c r="H1714" s="83" t="s">
        <v>176</v>
      </c>
      <c r="I1714" s="74" t="s">
        <v>90</v>
      </c>
      <c r="J1714" s="74" t="s">
        <v>177</v>
      </c>
      <c r="K1714" s="74" t="s">
        <v>178</v>
      </c>
      <c r="L1714" s="137">
        <v>350</v>
      </c>
      <c r="M1714" s="73" t="s">
        <v>5204</v>
      </c>
      <c r="N1714" s="21" t="s">
        <v>176</v>
      </c>
      <c r="O1714" s="23" t="s">
        <v>90</v>
      </c>
      <c r="P1714" s="21" t="s">
        <v>177</v>
      </c>
      <c r="Q1714" s="21" t="s">
        <v>178</v>
      </c>
      <c r="R1714" s="46">
        <v>350</v>
      </c>
      <c r="S1714" s="23"/>
      <c r="T1714" s="37"/>
      <c r="U1714" s="36"/>
      <c r="V1714" s="36"/>
      <c r="W1714" s="36"/>
    </row>
    <row r="1715" spans="7:23" ht="37.5" hidden="1" x14ac:dyDescent="0.3">
      <c r="M1715" s="73" t="s">
        <v>5205</v>
      </c>
      <c r="N1715" s="21" t="s">
        <v>179</v>
      </c>
      <c r="O1715" s="23" t="s">
        <v>86</v>
      </c>
      <c r="P1715" s="21" t="s">
        <v>180</v>
      </c>
      <c r="Q1715" s="21" t="s">
        <v>181</v>
      </c>
      <c r="R1715" s="46">
        <v>430</v>
      </c>
      <c r="S1715" s="15" t="s">
        <v>122</v>
      </c>
      <c r="T1715" s="88"/>
      <c r="U1715" s="36"/>
      <c r="V1715" s="36"/>
      <c r="W1715" s="36"/>
    </row>
    <row r="1716" spans="7:23" ht="37.5" hidden="1" x14ac:dyDescent="0.3">
      <c r="M1716" s="73" t="s">
        <v>5989</v>
      </c>
      <c r="N1716" s="21" t="s">
        <v>182</v>
      </c>
      <c r="O1716" s="23" t="s">
        <v>86</v>
      </c>
      <c r="P1716" s="21" t="s">
        <v>183</v>
      </c>
      <c r="Q1716" s="21" t="s">
        <v>184</v>
      </c>
      <c r="R1716" s="46">
        <v>430</v>
      </c>
      <c r="S1716" s="23"/>
      <c r="T1716" s="37"/>
      <c r="U1716" s="36"/>
      <c r="V1716" s="36"/>
      <c r="W1716" s="36"/>
    </row>
    <row r="1717" spans="7:23" ht="37.5" hidden="1" x14ac:dyDescent="0.3">
      <c r="M1717" s="73" t="s">
        <v>5206</v>
      </c>
      <c r="N1717" s="21" t="s">
        <v>185</v>
      </c>
      <c r="O1717" s="23" t="s">
        <v>86</v>
      </c>
      <c r="P1717" s="21" t="s">
        <v>104</v>
      </c>
      <c r="Q1717" s="21" t="s">
        <v>186</v>
      </c>
      <c r="R1717" s="46">
        <v>430</v>
      </c>
      <c r="S1717" s="23"/>
      <c r="T1717" s="37"/>
      <c r="U1717" s="36"/>
      <c r="V1717" s="36"/>
      <c r="W1717" s="36"/>
    </row>
    <row r="1718" spans="7:23" ht="56.25" hidden="1" x14ac:dyDescent="0.3">
      <c r="M1718" s="73" t="s">
        <v>5207</v>
      </c>
      <c r="N1718" s="21" t="s">
        <v>187</v>
      </c>
      <c r="O1718" s="23" t="s">
        <v>86</v>
      </c>
      <c r="P1718" s="21" t="s">
        <v>188</v>
      </c>
      <c r="Q1718" s="21" t="s">
        <v>189</v>
      </c>
      <c r="R1718" s="46">
        <v>600</v>
      </c>
      <c r="S1718" s="23"/>
      <c r="T1718" s="37"/>
      <c r="U1718" s="36"/>
      <c r="V1718" s="36"/>
      <c r="W1718" s="36"/>
    </row>
    <row r="1719" spans="7:23" ht="37.5" hidden="1" x14ac:dyDescent="0.3">
      <c r="M1719" s="73" t="s">
        <v>5208</v>
      </c>
      <c r="N1719" s="21" t="s">
        <v>190</v>
      </c>
      <c r="O1719" s="23" t="s">
        <v>86</v>
      </c>
      <c r="P1719" s="21" t="s">
        <v>191</v>
      </c>
      <c r="Q1719" s="21" t="s">
        <v>192</v>
      </c>
      <c r="R1719" s="46">
        <v>540</v>
      </c>
      <c r="S1719" s="23"/>
      <c r="T1719" s="37"/>
      <c r="U1719" s="36"/>
      <c r="V1719" s="36"/>
      <c r="W1719" s="36"/>
    </row>
    <row r="1720" spans="7:23" ht="19.5" hidden="1" thickBot="1" x14ac:dyDescent="0.25">
      <c r="M1720" s="39">
        <v>59</v>
      </c>
      <c r="N1720" s="30" t="s">
        <v>68</v>
      </c>
      <c r="O1720" s="30"/>
      <c r="P1720" s="21"/>
      <c r="Q1720" s="21"/>
      <c r="R1720" s="90"/>
      <c r="S1720" s="51"/>
      <c r="T1720" s="36"/>
      <c r="U1720" s="36"/>
      <c r="V1720" s="36"/>
      <c r="W1720" s="36"/>
    </row>
    <row r="1721" spans="7:23" ht="38.25" hidden="1" thickBot="1" x14ac:dyDescent="0.25">
      <c r="G1721" s="616">
        <v>1</v>
      </c>
      <c r="H1721" s="618" t="s">
        <v>1201</v>
      </c>
      <c r="I1721" s="72" t="s">
        <v>410</v>
      </c>
      <c r="J1721" s="72" t="s">
        <v>4353</v>
      </c>
      <c r="K1721" s="72" t="s">
        <v>4354</v>
      </c>
      <c r="L1721" s="80">
        <v>800</v>
      </c>
      <c r="M1721" s="503" t="s">
        <v>5209</v>
      </c>
      <c r="N1721" s="524" t="s">
        <v>4352</v>
      </c>
      <c r="O1721" s="98" t="s">
        <v>410</v>
      </c>
      <c r="P1721" s="21" t="s">
        <v>4353</v>
      </c>
      <c r="Q1721" s="21" t="s">
        <v>4354</v>
      </c>
      <c r="R1721" s="46">
        <v>800</v>
      </c>
      <c r="S1721" s="51"/>
      <c r="T1721" s="36"/>
      <c r="U1721" s="36"/>
      <c r="V1721" s="36"/>
      <c r="W1721" s="36"/>
    </row>
    <row r="1722" spans="7:23" ht="38.25" hidden="1" thickBot="1" x14ac:dyDescent="0.25">
      <c r="G1722" s="621"/>
      <c r="H1722" s="622"/>
      <c r="I1722" s="74" t="s">
        <v>1024</v>
      </c>
      <c r="J1722" s="74" t="s">
        <v>5792</v>
      </c>
      <c r="K1722" s="74" t="s">
        <v>4356</v>
      </c>
      <c r="L1722" s="137">
        <v>550</v>
      </c>
      <c r="M1722" s="503"/>
      <c r="N1722" s="524"/>
      <c r="O1722" s="98" t="s">
        <v>1024</v>
      </c>
      <c r="P1722" s="21" t="s">
        <v>4355</v>
      </c>
      <c r="Q1722" s="21" t="s">
        <v>4356</v>
      </c>
      <c r="R1722" s="46">
        <v>550</v>
      </c>
      <c r="S1722" s="51"/>
      <c r="T1722" s="36"/>
      <c r="U1722" s="36"/>
      <c r="V1722" s="36"/>
      <c r="W1722" s="36"/>
    </row>
    <row r="1723" spans="7:23" ht="39" hidden="1" thickBot="1" x14ac:dyDescent="0.25">
      <c r="G1723" s="617"/>
      <c r="H1723" s="619"/>
      <c r="I1723" s="74" t="s">
        <v>1024</v>
      </c>
      <c r="J1723" s="74" t="s">
        <v>4356</v>
      </c>
      <c r="K1723" s="74" t="s">
        <v>4357</v>
      </c>
      <c r="L1723" s="137">
        <v>550</v>
      </c>
      <c r="M1723" s="503"/>
      <c r="N1723" s="524"/>
      <c r="O1723" s="98" t="s">
        <v>1024</v>
      </c>
      <c r="P1723" s="21" t="s">
        <v>4356</v>
      </c>
      <c r="Q1723" s="21" t="s">
        <v>4357</v>
      </c>
      <c r="R1723" s="46">
        <v>550</v>
      </c>
      <c r="S1723" s="51"/>
      <c r="T1723" s="36"/>
      <c r="U1723" s="36"/>
      <c r="V1723" s="36"/>
      <c r="W1723" s="36"/>
    </row>
    <row r="1724" spans="7:23" ht="38.25" hidden="1" thickBot="1" x14ac:dyDescent="0.25">
      <c r="G1724" s="616">
        <v>1</v>
      </c>
      <c r="H1724" s="618" t="s">
        <v>1201</v>
      </c>
      <c r="I1724" s="72" t="s">
        <v>410</v>
      </c>
      <c r="J1724" s="72" t="s">
        <v>4369</v>
      </c>
      <c r="K1724" s="72" t="s">
        <v>4370</v>
      </c>
      <c r="L1724" s="80">
        <v>750</v>
      </c>
      <c r="M1724" s="503"/>
      <c r="N1724" s="524"/>
      <c r="O1724" s="98" t="s">
        <v>410</v>
      </c>
      <c r="P1724" s="21" t="s">
        <v>4369</v>
      </c>
      <c r="Q1724" s="21" t="s">
        <v>4370</v>
      </c>
      <c r="R1724" s="46">
        <v>750</v>
      </c>
      <c r="S1724" s="51"/>
      <c r="T1724" s="36"/>
      <c r="U1724" s="36"/>
      <c r="V1724" s="36"/>
      <c r="W1724" s="36"/>
    </row>
    <row r="1725" spans="7:23" ht="39" hidden="1" thickBot="1" x14ac:dyDescent="0.25">
      <c r="G1725" s="617"/>
      <c r="H1725" s="619"/>
      <c r="I1725" s="74" t="s">
        <v>413</v>
      </c>
      <c r="J1725" s="74" t="s">
        <v>4370</v>
      </c>
      <c r="K1725" s="74" t="s">
        <v>2892</v>
      </c>
      <c r="L1725" s="137">
        <v>500</v>
      </c>
      <c r="M1725" s="503"/>
      <c r="N1725" s="524"/>
      <c r="O1725" s="98" t="s">
        <v>413</v>
      </c>
      <c r="P1725" s="21" t="s">
        <v>4370</v>
      </c>
      <c r="Q1725" s="21" t="s">
        <v>2892</v>
      </c>
      <c r="R1725" s="46">
        <v>500</v>
      </c>
      <c r="S1725" s="51"/>
      <c r="T1725" s="36"/>
      <c r="U1725" s="36"/>
      <c r="V1725" s="36"/>
      <c r="W1725" s="36"/>
    </row>
    <row r="1726" spans="7:23" ht="39" hidden="1" thickBot="1" x14ac:dyDescent="0.25">
      <c r="G1726" s="70">
        <v>2</v>
      </c>
      <c r="H1726" s="75" t="s">
        <v>2344</v>
      </c>
      <c r="I1726" s="72" t="s">
        <v>1024</v>
      </c>
      <c r="J1726" s="72" t="s">
        <v>4357</v>
      </c>
      <c r="K1726" s="72" t="s">
        <v>2828</v>
      </c>
      <c r="L1726" s="80">
        <v>450</v>
      </c>
      <c r="M1726" s="503" t="s">
        <v>5210</v>
      </c>
      <c r="N1726" s="524" t="s">
        <v>2344</v>
      </c>
      <c r="O1726" s="98" t="s">
        <v>1024</v>
      </c>
      <c r="P1726" s="21" t="s">
        <v>4357</v>
      </c>
      <c r="Q1726" s="21" t="s">
        <v>2828</v>
      </c>
      <c r="R1726" s="46">
        <v>450</v>
      </c>
      <c r="S1726" s="51"/>
      <c r="T1726" s="36"/>
      <c r="U1726" s="36"/>
      <c r="V1726" s="36"/>
      <c r="W1726" s="36"/>
    </row>
    <row r="1727" spans="7:23" ht="39" hidden="1" thickBot="1" x14ac:dyDescent="0.25">
      <c r="G1727" s="616">
        <v>2</v>
      </c>
      <c r="H1727" s="618" t="s">
        <v>2344</v>
      </c>
      <c r="I1727" s="72" t="s">
        <v>1024</v>
      </c>
      <c r="J1727" s="72" t="s">
        <v>4371</v>
      </c>
      <c r="K1727" s="72" t="s">
        <v>2892</v>
      </c>
      <c r="L1727" s="80">
        <v>450</v>
      </c>
      <c r="M1727" s="503"/>
      <c r="N1727" s="524"/>
      <c r="O1727" s="98" t="s">
        <v>1024</v>
      </c>
      <c r="P1727" s="21" t="s">
        <v>4371</v>
      </c>
      <c r="Q1727" s="21" t="s">
        <v>2892</v>
      </c>
      <c r="R1727" s="46">
        <v>450</v>
      </c>
      <c r="S1727" s="51"/>
      <c r="T1727" s="36"/>
      <c r="U1727" s="36"/>
      <c r="V1727" s="36"/>
      <c r="W1727" s="36"/>
    </row>
    <row r="1728" spans="7:23" ht="38.25" hidden="1" thickBot="1" x14ac:dyDescent="0.25">
      <c r="G1728" s="617"/>
      <c r="H1728" s="619"/>
      <c r="I1728" s="74" t="s">
        <v>418</v>
      </c>
      <c r="J1728" s="74" t="s">
        <v>4371</v>
      </c>
      <c r="K1728" s="74" t="s">
        <v>4372</v>
      </c>
      <c r="L1728" s="137">
        <v>490</v>
      </c>
      <c r="M1728" s="503"/>
      <c r="N1728" s="524"/>
      <c r="O1728" s="98" t="s">
        <v>418</v>
      </c>
      <c r="P1728" s="21" t="s">
        <v>4371</v>
      </c>
      <c r="Q1728" s="21" t="s">
        <v>4372</v>
      </c>
      <c r="R1728" s="46">
        <v>490</v>
      </c>
      <c r="S1728" s="51"/>
      <c r="T1728" s="36"/>
      <c r="U1728" s="36"/>
      <c r="V1728" s="36"/>
      <c r="W1728" s="36"/>
    </row>
    <row r="1729" spans="7:23" ht="38.25" hidden="1" thickBot="1" x14ac:dyDescent="0.25">
      <c r="G1729" s="70">
        <v>3</v>
      </c>
      <c r="H1729" s="75" t="s">
        <v>5793</v>
      </c>
      <c r="I1729" s="72" t="s">
        <v>1032</v>
      </c>
      <c r="J1729" s="624" t="s">
        <v>77</v>
      </c>
      <c r="K1729" s="625"/>
      <c r="L1729" s="80">
        <v>320</v>
      </c>
      <c r="M1729" s="73" t="s">
        <v>5211</v>
      </c>
      <c r="N1729" s="21" t="s">
        <v>4367</v>
      </c>
      <c r="O1729" s="98" t="s">
        <v>1032</v>
      </c>
      <c r="P1729" s="523" t="s">
        <v>77</v>
      </c>
      <c r="Q1729" s="523"/>
      <c r="R1729" s="46">
        <v>320</v>
      </c>
      <c r="S1729" s="51"/>
      <c r="T1729" s="36"/>
      <c r="U1729" s="36"/>
      <c r="V1729" s="36"/>
      <c r="W1729" s="36"/>
    </row>
    <row r="1730" spans="7:23" ht="38.25" hidden="1" thickBot="1" x14ac:dyDescent="0.25">
      <c r="G1730" s="70">
        <v>3</v>
      </c>
      <c r="H1730" s="75" t="s">
        <v>5795</v>
      </c>
      <c r="I1730" s="72" t="s">
        <v>1024</v>
      </c>
      <c r="J1730" s="72" t="s">
        <v>4359</v>
      </c>
      <c r="K1730" s="72" t="s">
        <v>77</v>
      </c>
      <c r="L1730" s="80">
        <v>450</v>
      </c>
      <c r="M1730" s="503" t="s">
        <v>5212</v>
      </c>
      <c r="N1730" s="524" t="s">
        <v>4358</v>
      </c>
      <c r="O1730" s="98" t="s">
        <v>1024</v>
      </c>
      <c r="P1730" s="21" t="s">
        <v>4359</v>
      </c>
      <c r="Q1730" s="21" t="s">
        <v>77</v>
      </c>
      <c r="R1730" s="46">
        <v>450</v>
      </c>
      <c r="S1730" s="51"/>
      <c r="T1730" s="36"/>
      <c r="U1730" s="36"/>
      <c r="V1730" s="36"/>
      <c r="W1730" s="36"/>
    </row>
    <row r="1731" spans="7:23" ht="37.5" hidden="1" x14ac:dyDescent="0.2">
      <c r="M1731" s="503"/>
      <c r="N1731" s="524"/>
      <c r="O1731" s="98" t="s">
        <v>1024</v>
      </c>
      <c r="P1731" s="21" t="s">
        <v>1201</v>
      </c>
      <c r="Q1731" s="21" t="s">
        <v>4368</v>
      </c>
      <c r="R1731" s="46">
        <v>500</v>
      </c>
      <c r="S1731" s="5" t="s">
        <v>122</v>
      </c>
      <c r="T1731" s="93"/>
      <c r="U1731" s="36"/>
      <c r="V1731" s="36"/>
      <c r="W1731" s="36"/>
    </row>
    <row r="1732" spans="7:23" ht="31.15" hidden="1" customHeight="1" thickBot="1" x14ac:dyDescent="0.25">
      <c r="M1732" s="503"/>
      <c r="N1732" s="524"/>
      <c r="O1732" s="98" t="s">
        <v>1032</v>
      </c>
      <c r="P1732" s="21" t="s">
        <v>4368</v>
      </c>
      <c r="Q1732" s="21" t="s">
        <v>2828</v>
      </c>
      <c r="R1732" s="46">
        <v>450</v>
      </c>
      <c r="S1732" s="51"/>
      <c r="T1732" s="36"/>
      <c r="U1732" s="36"/>
      <c r="V1732" s="36"/>
      <c r="W1732" s="36"/>
    </row>
    <row r="1733" spans="7:23" ht="39" hidden="1" thickBot="1" x14ac:dyDescent="0.25">
      <c r="G1733" s="616">
        <v>4</v>
      </c>
      <c r="H1733" s="618" t="s">
        <v>658</v>
      </c>
      <c r="I1733" s="72" t="s">
        <v>1032</v>
      </c>
      <c r="J1733" s="72" t="s">
        <v>4360</v>
      </c>
      <c r="K1733" s="72" t="s">
        <v>4361</v>
      </c>
      <c r="L1733" s="80">
        <v>300</v>
      </c>
      <c r="M1733" s="503" t="s">
        <v>5213</v>
      </c>
      <c r="N1733" s="524" t="s">
        <v>658</v>
      </c>
      <c r="O1733" s="98" t="s">
        <v>1032</v>
      </c>
      <c r="P1733" s="21" t="s">
        <v>4360</v>
      </c>
      <c r="Q1733" s="21" t="s">
        <v>4361</v>
      </c>
      <c r="R1733" s="46">
        <v>300</v>
      </c>
      <c r="S1733" s="51"/>
      <c r="T1733" s="36"/>
      <c r="U1733" s="36"/>
      <c r="V1733" s="36"/>
      <c r="W1733" s="36"/>
    </row>
    <row r="1734" spans="7:23" ht="57" hidden="1" thickBot="1" x14ac:dyDescent="0.25">
      <c r="G1734" s="621"/>
      <c r="H1734" s="622"/>
      <c r="I1734" s="74" t="s">
        <v>1032</v>
      </c>
      <c r="J1734" s="74" t="s">
        <v>4362</v>
      </c>
      <c r="K1734" s="74" t="s">
        <v>4363</v>
      </c>
      <c r="L1734" s="137">
        <v>300</v>
      </c>
      <c r="M1734" s="503"/>
      <c r="N1734" s="524"/>
      <c r="O1734" s="98" t="s">
        <v>1032</v>
      </c>
      <c r="P1734" s="21" t="s">
        <v>4362</v>
      </c>
      <c r="Q1734" s="21" t="s">
        <v>4363</v>
      </c>
      <c r="R1734" s="46">
        <v>300</v>
      </c>
      <c r="S1734" s="51"/>
      <c r="T1734" s="36"/>
      <c r="U1734" s="36"/>
      <c r="V1734" s="36"/>
      <c r="W1734" s="36"/>
    </row>
    <row r="1735" spans="7:23" ht="51.75" hidden="1" thickBot="1" x14ac:dyDescent="0.25">
      <c r="G1735" s="621"/>
      <c r="H1735" s="622"/>
      <c r="I1735" s="74" t="s">
        <v>1032</v>
      </c>
      <c r="J1735" s="74" t="s">
        <v>4364</v>
      </c>
      <c r="K1735" s="74" t="s">
        <v>77</v>
      </c>
      <c r="L1735" s="137">
        <v>300</v>
      </c>
      <c r="M1735" s="503" t="s">
        <v>5213</v>
      </c>
      <c r="N1735" s="524" t="s">
        <v>658</v>
      </c>
      <c r="O1735" s="98" t="s">
        <v>1032</v>
      </c>
      <c r="P1735" s="21" t="s">
        <v>4364</v>
      </c>
      <c r="Q1735" s="21" t="s">
        <v>77</v>
      </c>
      <c r="R1735" s="46">
        <v>300</v>
      </c>
      <c r="S1735" s="51"/>
      <c r="T1735" s="36"/>
      <c r="U1735" s="36"/>
      <c r="V1735" s="36"/>
      <c r="W1735" s="36"/>
    </row>
    <row r="1736" spans="7:23" ht="90" hidden="1" thickBot="1" x14ac:dyDescent="0.25">
      <c r="G1736" s="621"/>
      <c r="H1736" s="622"/>
      <c r="I1736" s="74" t="s">
        <v>1032</v>
      </c>
      <c r="J1736" s="74" t="s">
        <v>4365</v>
      </c>
      <c r="K1736" s="74" t="s">
        <v>4366</v>
      </c>
      <c r="L1736" s="137">
        <v>300</v>
      </c>
      <c r="M1736" s="503"/>
      <c r="N1736" s="524"/>
      <c r="O1736" s="98" t="s">
        <v>1032</v>
      </c>
      <c r="P1736" s="21" t="s">
        <v>4365</v>
      </c>
      <c r="Q1736" s="21" t="s">
        <v>4366</v>
      </c>
      <c r="R1736" s="46">
        <v>300</v>
      </c>
      <c r="S1736" s="51"/>
      <c r="T1736" s="36"/>
      <c r="U1736" s="36"/>
      <c r="V1736" s="36"/>
      <c r="W1736" s="36"/>
    </row>
    <row r="1737" spans="7:23" ht="39" hidden="1" thickBot="1" x14ac:dyDescent="0.25">
      <c r="G1737" s="617"/>
      <c r="H1737" s="619"/>
      <c r="I1737" s="74" t="s">
        <v>1032</v>
      </c>
      <c r="J1737" s="74" t="s">
        <v>1201</v>
      </c>
      <c r="K1737" s="74" t="s">
        <v>1195</v>
      </c>
      <c r="L1737" s="137">
        <v>300</v>
      </c>
      <c r="M1737" s="503"/>
      <c r="N1737" s="524"/>
      <c r="O1737" s="98" t="s">
        <v>1032</v>
      </c>
      <c r="P1737" s="21" t="s">
        <v>1201</v>
      </c>
      <c r="Q1737" s="21" t="s">
        <v>1195</v>
      </c>
      <c r="R1737" s="46">
        <v>300</v>
      </c>
      <c r="S1737" s="51"/>
      <c r="T1737" s="36"/>
      <c r="U1737" s="36"/>
      <c r="V1737" s="36"/>
      <c r="W1737" s="36"/>
    </row>
    <row r="1738" spans="7:23" ht="51.75" hidden="1" thickBot="1" x14ac:dyDescent="0.25">
      <c r="G1738" s="70">
        <v>4</v>
      </c>
      <c r="H1738" s="75" t="s">
        <v>658</v>
      </c>
      <c r="I1738" s="72" t="s">
        <v>2397</v>
      </c>
      <c r="J1738" s="72" t="s">
        <v>4373</v>
      </c>
      <c r="K1738" s="72" t="s">
        <v>5794</v>
      </c>
      <c r="L1738" s="80">
        <v>350</v>
      </c>
      <c r="M1738" s="503"/>
      <c r="N1738" s="524"/>
      <c r="O1738" s="98" t="s">
        <v>2397</v>
      </c>
      <c r="P1738" s="21" t="s">
        <v>4373</v>
      </c>
      <c r="Q1738" s="21" t="s">
        <v>4374</v>
      </c>
      <c r="R1738" s="46">
        <v>350</v>
      </c>
      <c r="S1738" s="51"/>
      <c r="T1738" s="36"/>
      <c r="U1738" s="36"/>
      <c r="V1738" s="36"/>
      <c r="W1738" s="36"/>
    </row>
    <row r="1739" spans="7:23" ht="56.25" hidden="1" x14ac:dyDescent="0.2">
      <c r="M1739" s="73" t="s">
        <v>5214</v>
      </c>
      <c r="N1739" s="30" t="s">
        <v>4375</v>
      </c>
      <c r="O1739" s="30"/>
      <c r="P1739" s="523" t="s">
        <v>4378</v>
      </c>
      <c r="Q1739" s="523"/>
      <c r="R1739" s="90"/>
      <c r="S1739" s="51" t="s">
        <v>440</v>
      </c>
      <c r="T1739" s="36"/>
      <c r="U1739" s="36"/>
      <c r="V1739" s="36"/>
      <c r="W1739" s="36"/>
    </row>
    <row r="1740" spans="7:23" ht="37.5" hidden="1" x14ac:dyDescent="0.2">
      <c r="M1740" s="73" t="s">
        <v>5215</v>
      </c>
      <c r="N1740" s="30" t="s">
        <v>4376</v>
      </c>
      <c r="O1740" s="30"/>
      <c r="P1740" s="523" t="s">
        <v>4379</v>
      </c>
      <c r="Q1740" s="523"/>
      <c r="R1740" s="90"/>
      <c r="S1740" s="51" t="s">
        <v>440</v>
      </c>
      <c r="T1740" s="36"/>
      <c r="U1740" s="36"/>
      <c r="V1740" s="36"/>
      <c r="W1740" s="36"/>
    </row>
    <row r="1741" spans="7:23" ht="37.5" hidden="1" x14ac:dyDescent="0.2">
      <c r="M1741" s="73" t="s">
        <v>5216</v>
      </c>
      <c r="N1741" s="30" t="s">
        <v>4377</v>
      </c>
      <c r="O1741" s="30"/>
      <c r="P1741" s="523" t="s">
        <v>4380</v>
      </c>
      <c r="Q1741" s="523"/>
      <c r="R1741" s="90"/>
      <c r="S1741" s="51" t="s">
        <v>440</v>
      </c>
      <c r="T1741" s="36"/>
      <c r="U1741" s="36"/>
      <c r="V1741" s="36"/>
      <c r="W1741" s="36"/>
    </row>
    <row r="1742" spans="7:23" ht="19.149999999999999" hidden="1" customHeight="1" thickBot="1" x14ac:dyDescent="0.25">
      <c r="M1742" s="39">
        <v>60</v>
      </c>
      <c r="N1742" s="30" t="s">
        <v>69</v>
      </c>
      <c r="O1742" s="30"/>
      <c r="P1742" s="21"/>
      <c r="Q1742" s="21"/>
      <c r="R1742" s="90"/>
      <c r="S1742" s="51"/>
      <c r="T1742" s="36"/>
      <c r="U1742" s="36"/>
      <c r="V1742" s="36"/>
      <c r="W1742" s="36"/>
    </row>
    <row r="1743" spans="7:23" ht="57" hidden="1" thickBot="1" x14ac:dyDescent="0.35">
      <c r="G1743" s="616">
        <v>1</v>
      </c>
      <c r="H1743" s="618" t="s">
        <v>868</v>
      </c>
      <c r="I1743" s="72" t="s">
        <v>1194</v>
      </c>
      <c r="J1743" s="72" t="s">
        <v>1195</v>
      </c>
      <c r="K1743" s="72" t="s">
        <v>1196</v>
      </c>
      <c r="L1743" s="139">
        <v>2400</v>
      </c>
      <c r="M1743" s="503" t="s">
        <v>5217</v>
      </c>
      <c r="N1743" s="524" t="s">
        <v>868</v>
      </c>
      <c r="O1743" s="98" t="s">
        <v>1194</v>
      </c>
      <c r="P1743" s="21" t="s">
        <v>1195</v>
      </c>
      <c r="Q1743" s="21" t="s">
        <v>1196</v>
      </c>
      <c r="R1743" s="46">
        <v>2400</v>
      </c>
      <c r="S1743" s="23"/>
      <c r="T1743" s="37"/>
      <c r="U1743" s="36"/>
      <c r="V1743" s="36"/>
      <c r="W1743" s="36"/>
    </row>
    <row r="1744" spans="7:23" ht="51.75" hidden="1" thickBot="1" x14ac:dyDescent="0.35">
      <c r="G1744" s="621"/>
      <c r="H1744" s="622"/>
      <c r="I1744" s="74" t="s">
        <v>410</v>
      </c>
      <c r="J1744" s="74" t="s">
        <v>1197</v>
      </c>
      <c r="K1744" s="74" t="s">
        <v>1198</v>
      </c>
      <c r="L1744" s="138">
        <v>1800</v>
      </c>
      <c r="M1744" s="503"/>
      <c r="N1744" s="524"/>
      <c r="O1744" s="98" t="s">
        <v>410</v>
      </c>
      <c r="P1744" s="21" t="s">
        <v>1197</v>
      </c>
      <c r="Q1744" s="21" t="s">
        <v>1198</v>
      </c>
      <c r="R1744" s="46">
        <v>1800</v>
      </c>
      <c r="S1744" s="23"/>
      <c r="T1744" s="37"/>
      <c r="U1744" s="36"/>
      <c r="V1744" s="36"/>
      <c r="W1744" s="36"/>
    </row>
    <row r="1745" spans="7:23" ht="38.25" hidden="1" thickBot="1" x14ac:dyDescent="0.35">
      <c r="G1745" s="617"/>
      <c r="H1745" s="619"/>
      <c r="I1745" s="74" t="s">
        <v>413</v>
      </c>
      <c r="J1745" s="74" t="s">
        <v>1198</v>
      </c>
      <c r="K1745" s="74" t="s">
        <v>1199</v>
      </c>
      <c r="L1745" s="138">
        <v>1500</v>
      </c>
      <c r="M1745" s="503"/>
      <c r="N1745" s="524"/>
      <c r="O1745" s="98" t="s">
        <v>413</v>
      </c>
      <c r="P1745" s="21" t="s">
        <v>1198</v>
      </c>
      <c r="Q1745" s="21" t="s">
        <v>1199</v>
      </c>
      <c r="R1745" s="46">
        <v>1500</v>
      </c>
      <c r="S1745" s="23"/>
      <c r="T1745" s="37"/>
      <c r="U1745" s="36"/>
      <c r="V1745" s="36"/>
      <c r="W1745" s="36"/>
    </row>
    <row r="1746" spans="7:23" ht="38.25" hidden="1" thickBot="1" x14ac:dyDescent="0.35">
      <c r="G1746" s="616">
        <v>1</v>
      </c>
      <c r="H1746" s="618" t="s">
        <v>868</v>
      </c>
      <c r="I1746" s="72" t="s">
        <v>410</v>
      </c>
      <c r="J1746" s="72" t="s">
        <v>2828</v>
      </c>
      <c r="K1746" s="72" t="s">
        <v>1217</v>
      </c>
      <c r="L1746" s="139">
        <v>1100</v>
      </c>
      <c r="M1746" s="503"/>
      <c r="N1746" s="524"/>
      <c r="O1746" s="98" t="s">
        <v>410</v>
      </c>
      <c r="P1746" s="21" t="s">
        <v>1216</v>
      </c>
      <c r="Q1746" s="21" t="s">
        <v>1217</v>
      </c>
      <c r="R1746" s="46">
        <v>1100</v>
      </c>
      <c r="S1746" s="23"/>
      <c r="T1746" s="37"/>
      <c r="U1746" s="36"/>
      <c r="V1746" s="36"/>
      <c r="W1746" s="36"/>
    </row>
    <row r="1747" spans="7:23" ht="51.75" hidden="1" thickBot="1" x14ac:dyDescent="0.35">
      <c r="G1747" s="617"/>
      <c r="H1747" s="619"/>
      <c r="I1747" s="74" t="s">
        <v>410</v>
      </c>
      <c r="J1747" s="74" t="s">
        <v>1218</v>
      </c>
      <c r="K1747" s="74" t="s">
        <v>1219</v>
      </c>
      <c r="L1747" s="138">
        <v>1100</v>
      </c>
      <c r="M1747" s="503"/>
      <c r="N1747" s="524"/>
      <c r="O1747" s="98" t="s">
        <v>410</v>
      </c>
      <c r="P1747" s="21" t="s">
        <v>1218</v>
      </c>
      <c r="Q1747" s="21" t="s">
        <v>1219</v>
      </c>
      <c r="R1747" s="46">
        <v>1100</v>
      </c>
      <c r="S1747" s="23"/>
      <c r="T1747" s="37"/>
      <c r="U1747" s="36"/>
      <c r="V1747" s="36"/>
      <c r="W1747" s="36"/>
    </row>
    <row r="1748" spans="7:23" ht="38.25" hidden="1" thickBot="1" x14ac:dyDescent="0.35">
      <c r="G1748" s="70">
        <v>2</v>
      </c>
      <c r="H1748" s="75" t="s">
        <v>1200</v>
      </c>
      <c r="I1748" s="72" t="s">
        <v>413</v>
      </c>
      <c r="J1748" s="624" t="s">
        <v>77</v>
      </c>
      <c r="K1748" s="625"/>
      <c r="L1748" s="139">
        <v>1000</v>
      </c>
      <c r="M1748" s="73" t="s">
        <v>5218</v>
      </c>
      <c r="N1748" s="21" t="s">
        <v>1200</v>
      </c>
      <c r="O1748" s="98" t="s">
        <v>413</v>
      </c>
      <c r="P1748" s="523" t="s">
        <v>77</v>
      </c>
      <c r="Q1748" s="523"/>
      <c r="R1748" s="46">
        <v>1000</v>
      </c>
      <c r="S1748" s="23"/>
      <c r="T1748" s="37"/>
      <c r="U1748" s="36"/>
      <c r="V1748" s="36"/>
      <c r="W1748" s="36"/>
    </row>
    <row r="1749" spans="7:23" ht="39" hidden="1" thickBot="1" x14ac:dyDescent="0.35">
      <c r="G1749" s="616">
        <v>3</v>
      </c>
      <c r="H1749" s="618" t="s">
        <v>1201</v>
      </c>
      <c r="I1749" s="74" t="s">
        <v>413</v>
      </c>
      <c r="J1749" s="74" t="s">
        <v>1202</v>
      </c>
      <c r="K1749" s="74" t="s">
        <v>1203</v>
      </c>
      <c r="L1749" s="138">
        <v>1000</v>
      </c>
      <c r="M1749" s="503" t="s">
        <v>5219</v>
      </c>
      <c r="N1749" s="524" t="s">
        <v>1201</v>
      </c>
      <c r="O1749" s="98" t="s">
        <v>413</v>
      </c>
      <c r="P1749" s="21" t="s">
        <v>1202</v>
      </c>
      <c r="Q1749" s="21" t="s">
        <v>1203</v>
      </c>
      <c r="R1749" s="46">
        <v>1000</v>
      </c>
      <c r="S1749" s="23"/>
      <c r="T1749" s="37"/>
      <c r="U1749" s="36"/>
      <c r="V1749" s="36"/>
      <c r="W1749" s="36"/>
    </row>
    <row r="1750" spans="7:23" ht="25.5" hidden="1" customHeight="1" thickBot="1" x14ac:dyDescent="0.35">
      <c r="G1750" s="617"/>
      <c r="H1750" s="619"/>
      <c r="I1750" s="74" t="s">
        <v>418</v>
      </c>
      <c r="J1750" s="624" t="s">
        <v>1204</v>
      </c>
      <c r="K1750" s="625"/>
      <c r="L1750" s="137">
        <v>800</v>
      </c>
      <c r="M1750" s="503"/>
      <c r="N1750" s="524"/>
      <c r="O1750" s="98" t="s">
        <v>418</v>
      </c>
      <c r="P1750" s="523" t="s">
        <v>1204</v>
      </c>
      <c r="Q1750" s="523"/>
      <c r="R1750" s="46">
        <v>800</v>
      </c>
      <c r="S1750" s="23"/>
      <c r="T1750" s="37"/>
      <c r="U1750" s="36"/>
      <c r="V1750" s="36"/>
      <c r="W1750" s="36"/>
    </row>
    <row r="1751" spans="7:23" ht="39" hidden="1" thickBot="1" x14ac:dyDescent="0.35">
      <c r="G1751" s="68">
        <v>4</v>
      </c>
      <c r="H1751" s="83" t="s">
        <v>1205</v>
      </c>
      <c r="I1751" s="74" t="s">
        <v>1024</v>
      </c>
      <c r="J1751" s="624" t="s">
        <v>1206</v>
      </c>
      <c r="K1751" s="625"/>
      <c r="L1751" s="137">
        <v>400</v>
      </c>
      <c r="M1751" s="73" t="s">
        <v>5220</v>
      </c>
      <c r="N1751" s="21" t="s">
        <v>1205</v>
      </c>
      <c r="O1751" s="98" t="s">
        <v>1024</v>
      </c>
      <c r="P1751" s="523" t="s">
        <v>1206</v>
      </c>
      <c r="Q1751" s="523"/>
      <c r="R1751" s="46">
        <v>400</v>
      </c>
      <c r="S1751" s="23"/>
      <c r="T1751" s="37"/>
      <c r="U1751" s="36"/>
      <c r="V1751" s="36"/>
      <c r="W1751" s="36"/>
    </row>
    <row r="1752" spans="7:23" ht="39" hidden="1" thickBot="1" x14ac:dyDescent="0.35">
      <c r="G1752" s="616">
        <v>5</v>
      </c>
      <c r="H1752" s="618" t="s">
        <v>658</v>
      </c>
      <c r="I1752" s="72" t="s">
        <v>1024</v>
      </c>
      <c r="J1752" s="72" t="s">
        <v>1207</v>
      </c>
      <c r="K1752" s="72" t="s">
        <v>1208</v>
      </c>
      <c r="L1752" s="80">
        <v>400</v>
      </c>
      <c r="M1752" s="503" t="s">
        <v>5221</v>
      </c>
      <c r="N1752" s="524" t="s">
        <v>658</v>
      </c>
      <c r="O1752" s="98" t="s">
        <v>1024</v>
      </c>
      <c r="P1752" s="21" t="s">
        <v>1207</v>
      </c>
      <c r="Q1752" s="21" t="s">
        <v>1208</v>
      </c>
      <c r="R1752" s="46">
        <v>400</v>
      </c>
      <c r="S1752" s="23"/>
      <c r="T1752" s="37"/>
      <c r="U1752" s="36"/>
      <c r="V1752" s="36"/>
      <c r="W1752" s="36"/>
    </row>
    <row r="1753" spans="7:23" ht="35.450000000000003" hidden="1" customHeight="1" thickBot="1" x14ac:dyDescent="0.35">
      <c r="G1753" s="617"/>
      <c r="H1753" s="619"/>
      <c r="I1753" s="74" t="s">
        <v>1024</v>
      </c>
      <c r="J1753" s="74" t="s">
        <v>1207</v>
      </c>
      <c r="K1753" s="74" t="s">
        <v>1209</v>
      </c>
      <c r="L1753" s="137">
        <v>400</v>
      </c>
      <c r="M1753" s="503"/>
      <c r="N1753" s="524"/>
      <c r="O1753" s="98" t="s">
        <v>1024</v>
      </c>
      <c r="P1753" s="21" t="s">
        <v>1207</v>
      </c>
      <c r="Q1753" s="21" t="s">
        <v>1209</v>
      </c>
      <c r="R1753" s="46">
        <v>400</v>
      </c>
      <c r="S1753" s="23"/>
      <c r="T1753" s="37"/>
      <c r="U1753" s="36"/>
      <c r="V1753" s="36"/>
      <c r="W1753" s="36"/>
    </row>
    <row r="1754" spans="7:23" ht="90" hidden="1" thickBot="1" x14ac:dyDescent="0.35">
      <c r="G1754" s="68">
        <v>6</v>
      </c>
      <c r="H1754" s="83" t="s">
        <v>5796</v>
      </c>
      <c r="I1754" s="74" t="s">
        <v>1032</v>
      </c>
      <c r="J1754" s="624" t="s">
        <v>1211</v>
      </c>
      <c r="K1754" s="625"/>
      <c r="L1754" s="137">
        <v>300</v>
      </c>
      <c r="M1754" s="73" t="s">
        <v>5222</v>
      </c>
      <c r="N1754" s="21" t="s">
        <v>1210</v>
      </c>
      <c r="O1754" s="98" t="s">
        <v>1032</v>
      </c>
      <c r="P1754" s="523" t="s">
        <v>1211</v>
      </c>
      <c r="Q1754" s="523"/>
      <c r="R1754" s="46">
        <v>300</v>
      </c>
      <c r="S1754" s="23"/>
      <c r="T1754" s="37"/>
      <c r="U1754" s="36"/>
      <c r="V1754" s="36"/>
      <c r="W1754" s="36"/>
    </row>
    <row r="1755" spans="7:23" ht="51.75" hidden="1" thickBot="1" x14ac:dyDescent="0.35">
      <c r="G1755" s="616">
        <v>7</v>
      </c>
      <c r="H1755" s="618" t="s">
        <v>897</v>
      </c>
      <c r="I1755" s="74" t="s">
        <v>410</v>
      </c>
      <c r="J1755" s="74" t="s">
        <v>1212</v>
      </c>
      <c r="K1755" s="74" t="s">
        <v>1213</v>
      </c>
      <c r="L1755" s="138">
        <v>1100</v>
      </c>
      <c r="M1755" s="503" t="s">
        <v>5223</v>
      </c>
      <c r="N1755" s="524" t="s">
        <v>897</v>
      </c>
      <c r="O1755" s="98" t="s">
        <v>410</v>
      </c>
      <c r="P1755" s="21" t="s">
        <v>1212</v>
      </c>
      <c r="Q1755" s="21" t="s">
        <v>1213</v>
      </c>
      <c r="R1755" s="46">
        <v>1100</v>
      </c>
      <c r="S1755" s="23"/>
      <c r="T1755" s="37"/>
      <c r="U1755" s="36"/>
      <c r="V1755" s="36"/>
      <c r="W1755" s="36"/>
    </row>
    <row r="1756" spans="7:23" ht="39" hidden="1" thickBot="1" x14ac:dyDescent="0.35">
      <c r="G1756" s="617"/>
      <c r="H1756" s="619"/>
      <c r="I1756" s="74" t="s">
        <v>410</v>
      </c>
      <c r="J1756" s="74" t="s">
        <v>1214</v>
      </c>
      <c r="K1756" s="74" t="s">
        <v>218</v>
      </c>
      <c r="L1756" s="138">
        <v>1000</v>
      </c>
      <c r="M1756" s="503"/>
      <c r="N1756" s="524"/>
      <c r="O1756" s="98" t="s">
        <v>410</v>
      </c>
      <c r="P1756" s="21" t="s">
        <v>1214</v>
      </c>
      <c r="Q1756" s="21" t="s">
        <v>218</v>
      </c>
      <c r="R1756" s="46">
        <v>1000</v>
      </c>
      <c r="S1756" s="23"/>
      <c r="T1756" s="37"/>
      <c r="U1756" s="36"/>
      <c r="V1756" s="36"/>
      <c r="W1756" s="36"/>
    </row>
    <row r="1757" spans="7:23" ht="64.5" hidden="1" thickBot="1" x14ac:dyDescent="0.35">
      <c r="G1757" s="70">
        <v>8</v>
      </c>
      <c r="H1757" s="75" t="s">
        <v>5797</v>
      </c>
      <c r="I1757" s="72" t="s">
        <v>1024</v>
      </c>
      <c r="J1757" s="72" t="s">
        <v>597</v>
      </c>
      <c r="K1757" s="72" t="s">
        <v>1199</v>
      </c>
      <c r="L1757" s="80">
        <v>400</v>
      </c>
      <c r="M1757" s="73" t="s">
        <v>5224</v>
      </c>
      <c r="N1757" s="21" t="s">
        <v>1215</v>
      </c>
      <c r="O1757" s="98" t="s">
        <v>1024</v>
      </c>
      <c r="P1757" s="21" t="s">
        <v>597</v>
      </c>
      <c r="Q1757" s="21" t="s">
        <v>1199</v>
      </c>
      <c r="R1757" s="46">
        <v>400</v>
      </c>
      <c r="S1757" s="23"/>
      <c r="T1757" s="37"/>
      <c r="U1757" s="36"/>
      <c r="V1757" s="36"/>
      <c r="W1757" s="36"/>
    </row>
    <row r="1758" spans="7:23" ht="33" hidden="1" customHeight="1" thickBot="1" x14ac:dyDescent="0.35">
      <c r="G1758" s="70">
        <v>2</v>
      </c>
      <c r="H1758" s="75" t="s">
        <v>5798</v>
      </c>
      <c r="I1758" s="72" t="s">
        <v>1220</v>
      </c>
      <c r="J1758" s="624" t="s">
        <v>1221</v>
      </c>
      <c r="K1758" s="625"/>
      <c r="L1758" s="80">
        <v>700</v>
      </c>
      <c r="M1758" s="73" t="s">
        <v>5225</v>
      </c>
      <c r="N1758" s="21" t="s">
        <v>1230</v>
      </c>
      <c r="O1758" s="98" t="s">
        <v>1220</v>
      </c>
      <c r="P1758" s="523" t="s">
        <v>1221</v>
      </c>
      <c r="Q1758" s="523"/>
      <c r="R1758" s="46">
        <v>700</v>
      </c>
      <c r="S1758" s="23"/>
      <c r="T1758" s="37"/>
      <c r="U1758" s="36"/>
      <c r="V1758" s="36"/>
      <c r="W1758" s="36"/>
    </row>
    <row r="1759" spans="7:23" ht="64.5" hidden="1" thickBot="1" x14ac:dyDescent="0.35">
      <c r="G1759" s="68">
        <v>3</v>
      </c>
      <c r="H1759" s="83" t="s">
        <v>1222</v>
      </c>
      <c r="I1759" s="74" t="s">
        <v>1032</v>
      </c>
      <c r="J1759" s="624" t="s">
        <v>1211</v>
      </c>
      <c r="K1759" s="625"/>
      <c r="L1759" s="137">
        <v>300</v>
      </c>
      <c r="M1759" s="73" t="s">
        <v>5990</v>
      </c>
      <c r="N1759" s="21" t="s">
        <v>1222</v>
      </c>
      <c r="O1759" s="98" t="s">
        <v>1032</v>
      </c>
      <c r="P1759" s="523" t="s">
        <v>1211</v>
      </c>
      <c r="Q1759" s="523"/>
      <c r="R1759" s="46">
        <v>300</v>
      </c>
      <c r="S1759" s="23"/>
      <c r="T1759" s="37"/>
      <c r="U1759" s="36"/>
      <c r="V1759" s="36"/>
      <c r="W1759" s="36"/>
    </row>
    <row r="1760" spans="7:23" ht="39" hidden="1" thickBot="1" x14ac:dyDescent="0.35">
      <c r="G1760" s="616">
        <v>4</v>
      </c>
      <c r="H1760" s="618" t="s">
        <v>658</v>
      </c>
      <c r="I1760" s="74" t="s">
        <v>1024</v>
      </c>
      <c r="J1760" s="74" t="s">
        <v>1223</v>
      </c>
      <c r="K1760" s="74" t="s">
        <v>1224</v>
      </c>
      <c r="L1760" s="137">
        <v>500</v>
      </c>
      <c r="M1760" s="503" t="s">
        <v>5226</v>
      </c>
      <c r="N1760" s="524" t="s">
        <v>658</v>
      </c>
      <c r="O1760" s="98" t="s">
        <v>1024</v>
      </c>
      <c r="P1760" s="21" t="s">
        <v>1223</v>
      </c>
      <c r="Q1760" s="21" t="s">
        <v>1224</v>
      </c>
      <c r="R1760" s="45">
        <v>500</v>
      </c>
      <c r="S1760" s="23"/>
      <c r="T1760" s="37"/>
      <c r="U1760" s="36"/>
      <c r="V1760" s="36"/>
      <c r="W1760" s="36"/>
    </row>
    <row r="1761" spans="7:23" ht="39" hidden="1" thickBot="1" x14ac:dyDescent="0.35">
      <c r="G1761" s="617"/>
      <c r="H1761" s="619"/>
      <c r="I1761" s="74" t="s">
        <v>1024</v>
      </c>
      <c r="J1761" s="74" t="s">
        <v>1225</v>
      </c>
      <c r="K1761" s="74" t="s">
        <v>1226</v>
      </c>
      <c r="L1761" s="137">
        <v>500</v>
      </c>
      <c r="M1761" s="503"/>
      <c r="N1761" s="524"/>
      <c r="O1761" s="98" t="s">
        <v>1024</v>
      </c>
      <c r="P1761" s="21" t="s">
        <v>1225</v>
      </c>
      <c r="Q1761" s="21" t="s">
        <v>1226</v>
      </c>
      <c r="R1761" s="45">
        <v>500</v>
      </c>
      <c r="S1761" s="23"/>
      <c r="T1761" s="37"/>
      <c r="U1761" s="36"/>
      <c r="V1761" s="36"/>
      <c r="W1761" s="36"/>
    </row>
    <row r="1762" spans="7:23" ht="37.5" hidden="1" x14ac:dyDescent="0.2">
      <c r="M1762" s="503" t="s">
        <v>5227</v>
      </c>
      <c r="N1762" s="524" t="s">
        <v>1227</v>
      </c>
      <c r="O1762" s="98" t="s">
        <v>1024</v>
      </c>
      <c r="P1762" s="21" t="s">
        <v>1199</v>
      </c>
      <c r="Q1762" s="21" t="s">
        <v>897</v>
      </c>
      <c r="R1762" s="46">
        <v>700</v>
      </c>
      <c r="S1762" s="426" t="s">
        <v>1231</v>
      </c>
      <c r="T1762" s="426"/>
      <c r="U1762" s="36"/>
      <c r="V1762" s="36"/>
      <c r="W1762" s="36"/>
    </row>
    <row r="1763" spans="7:23" ht="37.5" hidden="1" x14ac:dyDescent="0.2">
      <c r="M1763" s="503"/>
      <c r="N1763" s="524"/>
      <c r="O1763" s="98" t="s">
        <v>1024</v>
      </c>
      <c r="P1763" s="21" t="s">
        <v>1228</v>
      </c>
      <c r="Q1763" s="21" t="s">
        <v>1229</v>
      </c>
      <c r="R1763" s="45">
        <v>560</v>
      </c>
      <c r="S1763" s="426"/>
      <c r="T1763" s="426"/>
      <c r="U1763" s="36"/>
      <c r="V1763" s="36"/>
      <c r="W1763" s="36"/>
    </row>
    <row r="1764" spans="7:23" ht="37.5" hidden="1" x14ac:dyDescent="0.2">
      <c r="M1764" s="73" t="s">
        <v>5228</v>
      </c>
      <c r="N1764" s="30" t="s">
        <v>1232</v>
      </c>
      <c r="O1764" s="30"/>
      <c r="P1764" s="21"/>
      <c r="Q1764" s="21"/>
      <c r="R1764" s="90"/>
      <c r="S1764" s="642" t="s">
        <v>1235</v>
      </c>
      <c r="T1764" s="642"/>
      <c r="U1764" s="36"/>
      <c r="V1764" s="36"/>
      <c r="W1764" s="36"/>
    </row>
    <row r="1765" spans="7:23" ht="37.5" hidden="1" x14ac:dyDescent="0.2">
      <c r="M1765" s="73" t="s">
        <v>5229</v>
      </c>
      <c r="N1765" s="30" t="s">
        <v>1233</v>
      </c>
      <c r="O1765" s="30"/>
      <c r="P1765" s="21"/>
      <c r="Q1765" s="21"/>
      <c r="R1765" s="90"/>
      <c r="S1765" s="642"/>
      <c r="T1765" s="642"/>
      <c r="U1765" s="36"/>
      <c r="V1765" s="36"/>
      <c r="W1765" s="36"/>
    </row>
    <row r="1766" spans="7:23" ht="118.15" hidden="1" customHeight="1" x14ac:dyDescent="0.2">
      <c r="M1766" s="73" t="s">
        <v>5991</v>
      </c>
      <c r="N1766" s="30" t="s">
        <v>1234</v>
      </c>
      <c r="O1766" s="30"/>
      <c r="P1766" s="21"/>
      <c r="Q1766" s="21"/>
      <c r="R1766" s="90"/>
      <c r="S1766" s="642"/>
      <c r="T1766" s="642"/>
      <c r="U1766" s="36"/>
      <c r="V1766" s="36"/>
      <c r="W1766" s="36"/>
    </row>
    <row r="1767" spans="7:23" ht="19.5" hidden="1" thickBot="1" x14ac:dyDescent="0.25">
      <c r="M1767" s="39">
        <v>61</v>
      </c>
      <c r="N1767" s="30" t="s">
        <v>70</v>
      </c>
      <c r="O1767" s="30"/>
      <c r="P1767" s="21"/>
      <c r="Q1767" s="21"/>
      <c r="R1767" s="90"/>
      <c r="S1767" s="51"/>
      <c r="T1767" s="36"/>
      <c r="U1767" s="36"/>
      <c r="V1767" s="36"/>
      <c r="W1767" s="36"/>
    </row>
    <row r="1768" spans="7:23" ht="34.9" hidden="1" customHeight="1" thickBot="1" x14ac:dyDescent="0.35">
      <c r="G1768" s="616">
        <v>1</v>
      </c>
      <c r="H1768" s="618" t="s">
        <v>849</v>
      </c>
      <c r="I1768" s="72" t="s">
        <v>194</v>
      </c>
      <c r="J1768" s="72" t="s">
        <v>483</v>
      </c>
      <c r="K1768" s="72" t="s">
        <v>5799</v>
      </c>
      <c r="L1768" s="139">
        <v>1600</v>
      </c>
      <c r="M1768" s="503" t="s">
        <v>5230</v>
      </c>
      <c r="N1768" s="524" t="s">
        <v>2823</v>
      </c>
      <c r="O1768" s="98" t="s">
        <v>194</v>
      </c>
      <c r="P1768" s="21" t="s">
        <v>483</v>
      </c>
      <c r="Q1768" s="21" t="s">
        <v>2824</v>
      </c>
      <c r="R1768" s="46">
        <v>1600</v>
      </c>
      <c r="S1768" s="23" t="s">
        <v>2874</v>
      </c>
      <c r="T1768" s="37"/>
      <c r="U1768" s="36"/>
      <c r="V1768" s="36"/>
      <c r="W1768" s="36"/>
    </row>
    <row r="1769" spans="7:23" ht="39" hidden="1" thickBot="1" x14ac:dyDescent="0.35">
      <c r="G1769" s="621"/>
      <c r="H1769" s="622"/>
      <c r="I1769" s="74" t="s">
        <v>129</v>
      </c>
      <c r="J1769" s="74" t="s">
        <v>2825</v>
      </c>
      <c r="K1769" s="74" t="s">
        <v>2826</v>
      </c>
      <c r="L1769" s="138">
        <v>1500</v>
      </c>
      <c r="M1769" s="503"/>
      <c r="N1769" s="524"/>
      <c r="O1769" s="98" t="s">
        <v>129</v>
      </c>
      <c r="P1769" s="21" t="s">
        <v>2825</v>
      </c>
      <c r="Q1769" s="21" t="s">
        <v>2826</v>
      </c>
      <c r="R1769" s="46">
        <v>1500</v>
      </c>
      <c r="S1769" s="23"/>
      <c r="T1769" s="37"/>
      <c r="U1769" s="36"/>
      <c r="V1769" s="36"/>
      <c r="W1769" s="36"/>
    </row>
    <row r="1770" spans="7:23" ht="57" hidden="1" thickBot="1" x14ac:dyDescent="0.35">
      <c r="G1770" s="617"/>
      <c r="H1770" s="619"/>
      <c r="I1770" s="74" t="s">
        <v>129</v>
      </c>
      <c r="J1770" s="74" t="s">
        <v>5800</v>
      </c>
      <c r="K1770" s="74" t="s">
        <v>2828</v>
      </c>
      <c r="L1770" s="138">
        <v>1500</v>
      </c>
      <c r="M1770" s="503"/>
      <c r="N1770" s="524"/>
      <c r="O1770" s="98" t="s">
        <v>129</v>
      </c>
      <c r="P1770" s="21" t="s">
        <v>2827</v>
      </c>
      <c r="Q1770" s="21" t="s">
        <v>2899</v>
      </c>
      <c r="R1770" s="46">
        <v>1500</v>
      </c>
      <c r="S1770" s="23"/>
      <c r="T1770" s="37"/>
      <c r="U1770" s="36"/>
      <c r="V1770" s="36"/>
      <c r="W1770" s="36"/>
    </row>
    <row r="1771" spans="7:23" ht="39" hidden="1" thickBot="1" x14ac:dyDescent="0.35">
      <c r="G1771" s="68">
        <v>2</v>
      </c>
      <c r="H1771" s="83" t="s">
        <v>2344</v>
      </c>
      <c r="I1771" s="74" t="s">
        <v>88</v>
      </c>
      <c r="J1771" s="74" t="s">
        <v>1017</v>
      </c>
      <c r="K1771" s="74" t="s">
        <v>2828</v>
      </c>
      <c r="L1771" s="137">
        <v>400</v>
      </c>
      <c r="M1771" s="73" t="s">
        <v>5231</v>
      </c>
      <c r="N1771" s="21" t="s">
        <v>2829</v>
      </c>
      <c r="O1771" s="98" t="s">
        <v>88</v>
      </c>
      <c r="P1771" s="21" t="s">
        <v>1017</v>
      </c>
      <c r="Q1771" s="21" t="s">
        <v>2828</v>
      </c>
      <c r="R1771" s="46">
        <v>400</v>
      </c>
      <c r="S1771" s="23"/>
      <c r="T1771" s="37"/>
      <c r="U1771" s="36"/>
      <c r="V1771" s="36"/>
      <c r="W1771" s="36"/>
    </row>
    <row r="1772" spans="7:23" ht="34.9" hidden="1" customHeight="1" thickBot="1" x14ac:dyDescent="0.35">
      <c r="G1772" s="68">
        <v>3</v>
      </c>
      <c r="H1772" s="83" t="s">
        <v>897</v>
      </c>
      <c r="I1772" s="74" t="s">
        <v>129</v>
      </c>
      <c r="J1772" s="74" t="s">
        <v>2260</v>
      </c>
      <c r="K1772" s="74" t="s">
        <v>997</v>
      </c>
      <c r="L1772" s="138">
        <v>1100</v>
      </c>
      <c r="M1772" s="73" t="s">
        <v>5232</v>
      </c>
      <c r="N1772" s="21" t="s">
        <v>897</v>
      </c>
      <c r="O1772" s="98" t="s">
        <v>129</v>
      </c>
      <c r="P1772" s="21" t="s">
        <v>2260</v>
      </c>
      <c r="Q1772" s="21" t="s">
        <v>997</v>
      </c>
      <c r="R1772" s="46">
        <v>1100</v>
      </c>
      <c r="S1772" s="23"/>
      <c r="T1772" s="37"/>
      <c r="U1772" s="36"/>
      <c r="V1772" s="36"/>
      <c r="W1772" s="36"/>
    </row>
    <row r="1773" spans="7:23" ht="57" hidden="1" thickBot="1" x14ac:dyDescent="0.35">
      <c r="G1773" s="616">
        <v>4</v>
      </c>
      <c r="H1773" s="618" t="s">
        <v>658</v>
      </c>
      <c r="I1773" s="72" t="s">
        <v>90</v>
      </c>
      <c r="J1773" s="72" t="s">
        <v>2830</v>
      </c>
      <c r="K1773" s="72" t="s">
        <v>5801</v>
      </c>
      <c r="L1773" s="80">
        <v>300</v>
      </c>
      <c r="M1773" s="503" t="s">
        <v>5233</v>
      </c>
      <c r="N1773" s="524" t="s">
        <v>658</v>
      </c>
      <c r="O1773" s="98" t="s">
        <v>90</v>
      </c>
      <c r="P1773" s="21" t="s">
        <v>2830</v>
      </c>
      <c r="Q1773" s="21" t="s">
        <v>5993</v>
      </c>
      <c r="R1773" s="46">
        <v>300</v>
      </c>
      <c r="S1773" s="23"/>
      <c r="T1773" s="37"/>
      <c r="U1773" s="36"/>
      <c r="V1773" s="36"/>
      <c r="W1773" s="36"/>
    </row>
    <row r="1774" spans="7:23" ht="38.25" hidden="1" thickBot="1" x14ac:dyDescent="0.35">
      <c r="G1774" s="621"/>
      <c r="H1774" s="622"/>
      <c r="I1774" s="74" t="s">
        <v>90</v>
      </c>
      <c r="J1774" s="74" t="s">
        <v>2831</v>
      </c>
      <c r="K1774" s="74" t="s">
        <v>2832</v>
      </c>
      <c r="L1774" s="137">
        <v>300</v>
      </c>
      <c r="M1774" s="503"/>
      <c r="N1774" s="524"/>
      <c r="O1774" s="98" t="s">
        <v>90</v>
      </c>
      <c r="P1774" s="21" t="s">
        <v>2831</v>
      </c>
      <c r="Q1774" s="21" t="s">
        <v>2832</v>
      </c>
      <c r="R1774" s="46">
        <v>300</v>
      </c>
      <c r="S1774" s="23"/>
      <c r="T1774" s="37"/>
      <c r="U1774" s="36"/>
      <c r="V1774" s="36"/>
      <c r="W1774" s="36"/>
    </row>
    <row r="1775" spans="7:23" ht="39" hidden="1" thickBot="1" x14ac:dyDescent="0.35">
      <c r="G1775" s="621"/>
      <c r="H1775" s="622"/>
      <c r="I1775" s="74" t="s">
        <v>88</v>
      </c>
      <c r="J1775" s="74" t="s">
        <v>2833</v>
      </c>
      <c r="K1775" s="74" t="s">
        <v>2834</v>
      </c>
      <c r="L1775" s="137">
        <v>450</v>
      </c>
      <c r="M1775" s="503"/>
      <c r="N1775" s="524"/>
      <c r="O1775" s="98" t="s">
        <v>88</v>
      </c>
      <c r="P1775" s="21" t="s">
        <v>2833</v>
      </c>
      <c r="Q1775" s="21" t="s">
        <v>2834</v>
      </c>
      <c r="R1775" s="46">
        <v>450</v>
      </c>
      <c r="S1775" s="23"/>
      <c r="T1775" s="37"/>
      <c r="U1775" s="36"/>
      <c r="V1775" s="36"/>
      <c r="W1775" s="36"/>
    </row>
    <row r="1776" spans="7:23" ht="51.75" hidden="1" thickBot="1" x14ac:dyDescent="0.35">
      <c r="G1776" s="621"/>
      <c r="H1776" s="622"/>
      <c r="I1776" s="74" t="s">
        <v>90</v>
      </c>
      <c r="J1776" s="74" t="s">
        <v>2835</v>
      </c>
      <c r="K1776" s="74" t="s">
        <v>1010</v>
      </c>
      <c r="L1776" s="137">
        <v>300</v>
      </c>
      <c r="M1776" s="503"/>
      <c r="N1776" s="524"/>
      <c r="O1776" s="98" t="s">
        <v>90</v>
      </c>
      <c r="P1776" s="21" t="s">
        <v>2835</v>
      </c>
      <c r="Q1776" s="21" t="s">
        <v>2836</v>
      </c>
      <c r="R1776" s="46">
        <v>300</v>
      </c>
      <c r="S1776" s="23"/>
      <c r="T1776" s="37"/>
      <c r="U1776" s="36"/>
      <c r="V1776" s="36"/>
      <c r="W1776" s="36"/>
    </row>
    <row r="1777" spans="7:23" ht="39" hidden="1" thickBot="1" x14ac:dyDescent="0.35">
      <c r="G1777" s="621"/>
      <c r="H1777" s="622"/>
      <c r="I1777" s="74" t="s">
        <v>90</v>
      </c>
      <c r="J1777" s="74" t="s">
        <v>2837</v>
      </c>
      <c r="K1777" s="74" t="s">
        <v>2838</v>
      </c>
      <c r="L1777" s="137">
        <v>300</v>
      </c>
      <c r="M1777" s="503"/>
      <c r="N1777" s="524"/>
      <c r="O1777" s="98" t="s">
        <v>90</v>
      </c>
      <c r="P1777" s="21" t="s">
        <v>2837</v>
      </c>
      <c r="Q1777" s="21" t="s">
        <v>2838</v>
      </c>
      <c r="R1777" s="46">
        <v>300</v>
      </c>
      <c r="S1777" s="23"/>
      <c r="T1777" s="37"/>
      <c r="U1777" s="36"/>
      <c r="V1777" s="36"/>
      <c r="W1777" s="36"/>
    </row>
    <row r="1778" spans="7:23" ht="51.75" hidden="1" thickBot="1" x14ac:dyDescent="0.35">
      <c r="G1778" s="621"/>
      <c r="H1778" s="622"/>
      <c r="I1778" s="74" t="s">
        <v>86</v>
      </c>
      <c r="J1778" s="74" t="s">
        <v>5802</v>
      </c>
      <c r="K1778" s="74" t="s">
        <v>2839</v>
      </c>
      <c r="L1778" s="137">
        <v>400</v>
      </c>
      <c r="M1778" s="503"/>
      <c r="N1778" s="524"/>
      <c r="O1778" s="98" t="s">
        <v>86</v>
      </c>
      <c r="P1778" s="21" t="s">
        <v>5802</v>
      </c>
      <c r="Q1778" s="21" t="s">
        <v>2839</v>
      </c>
      <c r="R1778" s="46">
        <v>400</v>
      </c>
      <c r="S1778" s="23"/>
      <c r="T1778" s="37"/>
      <c r="U1778" s="36"/>
      <c r="V1778" s="36"/>
      <c r="W1778" s="36"/>
    </row>
    <row r="1779" spans="7:23" ht="51.75" hidden="1" thickBot="1" x14ac:dyDescent="0.35">
      <c r="G1779" s="621"/>
      <c r="H1779" s="622"/>
      <c r="I1779" s="74" t="s">
        <v>86</v>
      </c>
      <c r="J1779" s="74" t="s">
        <v>2840</v>
      </c>
      <c r="K1779" s="74" t="s">
        <v>2841</v>
      </c>
      <c r="L1779" s="137">
        <v>400</v>
      </c>
      <c r="M1779" s="503" t="s">
        <v>5233</v>
      </c>
      <c r="N1779" s="524" t="s">
        <v>658</v>
      </c>
      <c r="O1779" s="98" t="s">
        <v>86</v>
      </c>
      <c r="P1779" s="21" t="s">
        <v>2840</v>
      </c>
      <c r="Q1779" s="21" t="s">
        <v>2841</v>
      </c>
      <c r="R1779" s="46">
        <v>400</v>
      </c>
      <c r="S1779" s="23"/>
      <c r="T1779" s="37"/>
      <c r="U1779" s="36"/>
      <c r="V1779" s="36"/>
      <c r="W1779" s="36"/>
    </row>
    <row r="1780" spans="7:23" ht="39" hidden="1" thickBot="1" x14ac:dyDescent="0.35">
      <c r="G1780" s="621"/>
      <c r="H1780" s="622"/>
      <c r="I1780" s="74" t="s">
        <v>86</v>
      </c>
      <c r="J1780" s="74" t="s">
        <v>2842</v>
      </c>
      <c r="K1780" s="74" t="s">
        <v>2843</v>
      </c>
      <c r="L1780" s="137">
        <v>400</v>
      </c>
      <c r="M1780" s="503"/>
      <c r="N1780" s="524"/>
      <c r="O1780" s="98" t="s">
        <v>86</v>
      </c>
      <c r="P1780" s="21" t="s">
        <v>2842</v>
      </c>
      <c r="Q1780" s="21" t="s">
        <v>2843</v>
      </c>
      <c r="R1780" s="46">
        <v>400</v>
      </c>
      <c r="S1780" s="23"/>
      <c r="T1780" s="37"/>
      <c r="U1780" s="36"/>
      <c r="V1780" s="36"/>
      <c r="W1780" s="36"/>
    </row>
    <row r="1781" spans="7:23" ht="39" hidden="1" thickBot="1" x14ac:dyDescent="0.35">
      <c r="G1781" s="621"/>
      <c r="H1781" s="622"/>
      <c r="I1781" s="74" t="s">
        <v>90</v>
      </c>
      <c r="J1781" s="74" t="s">
        <v>2844</v>
      </c>
      <c r="K1781" s="74" t="s">
        <v>2845</v>
      </c>
      <c r="L1781" s="137">
        <v>300</v>
      </c>
      <c r="M1781" s="503"/>
      <c r="N1781" s="524"/>
      <c r="O1781" s="98" t="s">
        <v>90</v>
      </c>
      <c r="P1781" s="21" t="s">
        <v>2844</v>
      </c>
      <c r="Q1781" s="21" t="s">
        <v>2845</v>
      </c>
      <c r="R1781" s="46">
        <v>300</v>
      </c>
      <c r="S1781" s="23"/>
      <c r="T1781" s="37"/>
      <c r="U1781" s="36"/>
      <c r="V1781" s="36"/>
      <c r="W1781" s="36"/>
    </row>
    <row r="1782" spans="7:23" ht="51.75" hidden="1" thickBot="1" x14ac:dyDescent="0.35">
      <c r="G1782" s="621"/>
      <c r="H1782" s="622"/>
      <c r="I1782" s="74" t="s">
        <v>90</v>
      </c>
      <c r="J1782" s="74" t="s">
        <v>2846</v>
      </c>
      <c r="K1782" s="74" t="s">
        <v>5803</v>
      </c>
      <c r="L1782" s="137">
        <v>300</v>
      </c>
      <c r="M1782" s="503"/>
      <c r="N1782" s="524"/>
      <c r="O1782" s="98" t="s">
        <v>90</v>
      </c>
      <c r="P1782" s="21" t="s">
        <v>2846</v>
      </c>
      <c r="Q1782" s="21" t="s">
        <v>2847</v>
      </c>
      <c r="R1782" s="46">
        <v>300</v>
      </c>
      <c r="S1782" s="23"/>
      <c r="T1782" s="37"/>
      <c r="U1782" s="36"/>
      <c r="V1782" s="36"/>
      <c r="W1782" s="36"/>
    </row>
    <row r="1783" spans="7:23" ht="39" hidden="1" thickBot="1" x14ac:dyDescent="0.35">
      <c r="G1783" s="621"/>
      <c r="H1783" s="622"/>
      <c r="I1783" s="74" t="s">
        <v>90</v>
      </c>
      <c r="J1783" s="74" t="s">
        <v>2848</v>
      </c>
      <c r="K1783" s="74" t="s">
        <v>2849</v>
      </c>
      <c r="L1783" s="137">
        <v>300</v>
      </c>
      <c r="M1783" s="503"/>
      <c r="N1783" s="524"/>
      <c r="O1783" s="98" t="s">
        <v>90</v>
      </c>
      <c r="P1783" s="21" t="s">
        <v>2848</v>
      </c>
      <c r="Q1783" s="21" t="s">
        <v>2849</v>
      </c>
      <c r="R1783" s="46">
        <v>300</v>
      </c>
      <c r="S1783" s="23"/>
      <c r="T1783" s="37"/>
      <c r="U1783" s="36"/>
      <c r="V1783" s="36"/>
      <c r="W1783" s="36"/>
    </row>
    <row r="1784" spans="7:23" ht="39" hidden="1" thickBot="1" x14ac:dyDescent="0.35">
      <c r="G1784" s="621"/>
      <c r="H1784" s="622"/>
      <c r="I1784" s="74" t="s">
        <v>90</v>
      </c>
      <c r="J1784" s="74" t="s">
        <v>2850</v>
      </c>
      <c r="K1784" s="74" t="s">
        <v>2851</v>
      </c>
      <c r="L1784" s="137">
        <v>300</v>
      </c>
      <c r="M1784" s="503"/>
      <c r="N1784" s="524"/>
      <c r="O1784" s="98" t="s">
        <v>90</v>
      </c>
      <c r="P1784" s="21" t="s">
        <v>2850</v>
      </c>
      <c r="Q1784" s="21" t="s">
        <v>2851</v>
      </c>
      <c r="R1784" s="46">
        <v>300</v>
      </c>
      <c r="S1784" s="23"/>
      <c r="T1784" s="37"/>
      <c r="U1784" s="36"/>
      <c r="V1784" s="36"/>
      <c r="W1784" s="36"/>
    </row>
    <row r="1785" spans="7:23" ht="57" hidden="1" thickBot="1" x14ac:dyDescent="0.35">
      <c r="G1785" s="621"/>
      <c r="H1785" s="622"/>
      <c r="I1785" s="74" t="s">
        <v>90</v>
      </c>
      <c r="J1785" s="74" t="s">
        <v>2852</v>
      </c>
      <c r="K1785" s="74" t="s">
        <v>2853</v>
      </c>
      <c r="L1785" s="137">
        <v>300</v>
      </c>
      <c r="M1785" s="503"/>
      <c r="N1785" s="524"/>
      <c r="O1785" s="98" t="s">
        <v>90</v>
      </c>
      <c r="P1785" s="21" t="s">
        <v>2852</v>
      </c>
      <c r="Q1785" s="21" t="s">
        <v>2853</v>
      </c>
      <c r="R1785" s="46">
        <v>300</v>
      </c>
      <c r="S1785" s="23"/>
      <c r="T1785" s="37"/>
      <c r="U1785" s="36"/>
      <c r="V1785" s="36"/>
      <c r="W1785" s="36"/>
    </row>
    <row r="1786" spans="7:23" ht="23.45" hidden="1" customHeight="1" thickBot="1" x14ac:dyDescent="0.35">
      <c r="G1786" s="621"/>
      <c r="H1786" s="622"/>
      <c r="I1786" s="74" t="s">
        <v>90</v>
      </c>
      <c r="J1786" s="74" t="s">
        <v>2834</v>
      </c>
      <c r="K1786" s="74" t="s">
        <v>2842</v>
      </c>
      <c r="L1786" s="137">
        <v>300</v>
      </c>
      <c r="M1786" s="503"/>
      <c r="N1786" s="524"/>
      <c r="O1786" s="98" t="s">
        <v>90</v>
      </c>
      <c r="P1786" s="21" t="s">
        <v>2834</v>
      </c>
      <c r="Q1786" s="21" t="s">
        <v>2842</v>
      </c>
      <c r="R1786" s="46">
        <v>300</v>
      </c>
      <c r="S1786" s="23"/>
      <c r="T1786" s="37"/>
      <c r="U1786" s="36"/>
      <c r="V1786" s="36"/>
      <c r="W1786" s="36"/>
    </row>
    <row r="1787" spans="7:23" ht="23.45" hidden="1" customHeight="1" thickBot="1" x14ac:dyDescent="0.35">
      <c r="G1787" s="621"/>
      <c r="H1787" s="622"/>
      <c r="I1787" s="74" t="s">
        <v>90</v>
      </c>
      <c r="J1787" s="74" t="s">
        <v>2854</v>
      </c>
      <c r="K1787" s="74" t="s">
        <v>884</v>
      </c>
      <c r="L1787" s="137">
        <v>300</v>
      </c>
      <c r="M1787" s="503"/>
      <c r="N1787" s="524"/>
      <c r="O1787" s="98" t="s">
        <v>90</v>
      </c>
      <c r="P1787" s="21" t="s">
        <v>2854</v>
      </c>
      <c r="Q1787" s="21" t="s">
        <v>884</v>
      </c>
      <c r="R1787" s="46">
        <v>300</v>
      </c>
      <c r="S1787" s="23"/>
      <c r="T1787" s="37"/>
      <c r="U1787" s="36"/>
      <c r="V1787" s="36"/>
      <c r="W1787" s="36"/>
    </row>
    <row r="1788" spans="7:23" ht="35.450000000000003" hidden="1" customHeight="1" thickBot="1" x14ac:dyDescent="0.35">
      <c r="G1788" s="621"/>
      <c r="H1788" s="622"/>
      <c r="I1788" s="74" t="s">
        <v>86</v>
      </c>
      <c r="J1788" s="74" t="s">
        <v>2855</v>
      </c>
      <c r="K1788" s="74" t="s">
        <v>884</v>
      </c>
      <c r="L1788" s="137">
        <v>400</v>
      </c>
      <c r="M1788" s="503"/>
      <c r="N1788" s="524"/>
      <c r="O1788" s="98" t="s">
        <v>86</v>
      </c>
      <c r="P1788" s="21" t="s">
        <v>2855</v>
      </c>
      <c r="Q1788" s="21" t="s">
        <v>884</v>
      </c>
      <c r="R1788" s="46">
        <v>400</v>
      </c>
      <c r="S1788" s="23"/>
      <c r="T1788" s="37"/>
      <c r="U1788" s="36"/>
      <c r="V1788" s="36"/>
      <c r="W1788" s="36"/>
    </row>
    <row r="1789" spans="7:23" ht="51.75" hidden="1" thickBot="1" x14ac:dyDescent="0.35">
      <c r="G1789" s="621"/>
      <c r="H1789" s="622"/>
      <c r="I1789" s="74" t="s">
        <v>90</v>
      </c>
      <c r="J1789" s="74" t="s">
        <v>2856</v>
      </c>
      <c r="K1789" s="74" t="s">
        <v>2857</v>
      </c>
      <c r="L1789" s="137">
        <v>300</v>
      </c>
      <c r="M1789" s="503"/>
      <c r="N1789" s="524"/>
      <c r="O1789" s="98" t="s">
        <v>90</v>
      </c>
      <c r="P1789" s="21" t="s">
        <v>2856</v>
      </c>
      <c r="Q1789" s="21" t="s">
        <v>2857</v>
      </c>
      <c r="R1789" s="46">
        <v>300</v>
      </c>
      <c r="S1789" s="23"/>
      <c r="T1789" s="37"/>
      <c r="U1789" s="36"/>
      <c r="V1789" s="36"/>
      <c r="W1789" s="36"/>
    </row>
    <row r="1790" spans="7:23" ht="39" hidden="1" thickBot="1" x14ac:dyDescent="0.35">
      <c r="G1790" s="621"/>
      <c r="H1790" s="622"/>
      <c r="I1790" s="74" t="s">
        <v>90</v>
      </c>
      <c r="J1790" s="74" t="s">
        <v>2858</v>
      </c>
      <c r="K1790" s="74" t="s">
        <v>2859</v>
      </c>
      <c r="L1790" s="137">
        <v>300</v>
      </c>
      <c r="M1790" s="503"/>
      <c r="N1790" s="524"/>
      <c r="O1790" s="98" t="s">
        <v>90</v>
      </c>
      <c r="P1790" s="21" t="s">
        <v>2858</v>
      </c>
      <c r="Q1790" s="21" t="s">
        <v>2859</v>
      </c>
      <c r="R1790" s="46">
        <v>300</v>
      </c>
      <c r="S1790" s="23"/>
      <c r="T1790" s="37"/>
      <c r="U1790" s="36"/>
      <c r="V1790" s="36"/>
      <c r="W1790" s="36"/>
    </row>
    <row r="1791" spans="7:23" ht="39" hidden="1" thickBot="1" x14ac:dyDescent="0.35">
      <c r="G1791" s="621"/>
      <c r="H1791" s="622"/>
      <c r="I1791" s="74" t="s">
        <v>90</v>
      </c>
      <c r="J1791" s="74" t="s">
        <v>2860</v>
      </c>
      <c r="K1791" s="74" t="s">
        <v>2861</v>
      </c>
      <c r="L1791" s="137">
        <v>300</v>
      </c>
      <c r="M1791" s="503"/>
      <c r="N1791" s="524"/>
      <c r="O1791" s="98" t="s">
        <v>90</v>
      </c>
      <c r="P1791" s="21" t="s">
        <v>2860</v>
      </c>
      <c r="Q1791" s="21" t="s">
        <v>2861</v>
      </c>
      <c r="R1791" s="46">
        <v>300</v>
      </c>
      <c r="S1791" s="23"/>
      <c r="T1791" s="37"/>
      <c r="U1791" s="36"/>
      <c r="V1791" s="36"/>
      <c r="W1791" s="36"/>
    </row>
    <row r="1792" spans="7:23" ht="39" hidden="1" thickBot="1" x14ac:dyDescent="0.35">
      <c r="G1792" s="617"/>
      <c r="H1792" s="619"/>
      <c r="I1792" s="74" t="s">
        <v>90</v>
      </c>
      <c r="J1792" s="74" t="s">
        <v>2862</v>
      </c>
      <c r="K1792" s="74" t="s">
        <v>2863</v>
      </c>
      <c r="L1792" s="137">
        <v>400</v>
      </c>
      <c r="M1792" s="503"/>
      <c r="N1792" s="524"/>
      <c r="O1792" s="98" t="s">
        <v>90</v>
      </c>
      <c r="P1792" s="21" t="s">
        <v>2862</v>
      </c>
      <c r="Q1792" s="21" t="s">
        <v>2863</v>
      </c>
      <c r="R1792" s="46">
        <v>400</v>
      </c>
      <c r="S1792" s="23"/>
      <c r="T1792" s="37"/>
      <c r="U1792" s="36"/>
      <c r="V1792" s="36"/>
      <c r="W1792" s="36"/>
    </row>
    <row r="1793" spans="7:23" ht="51.75" hidden="1" thickBot="1" x14ac:dyDescent="0.35">
      <c r="G1793" s="616">
        <v>4</v>
      </c>
      <c r="H1793" s="618" t="s">
        <v>658</v>
      </c>
      <c r="I1793" s="72" t="s">
        <v>2397</v>
      </c>
      <c r="J1793" s="72" t="s">
        <v>2864</v>
      </c>
      <c r="K1793" s="72" t="s">
        <v>2865</v>
      </c>
      <c r="L1793" s="80">
        <v>500</v>
      </c>
      <c r="M1793" s="503" t="s">
        <v>5234</v>
      </c>
      <c r="N1793" s="524" t="s">
        <v>658</v>
      </c>
      <c r="O1793" s="98" t="s">
        <v>2397</v>
      </c>
      <c r="P1793" s="21" t="s">
        <v>2864</v>
      </c>
      <c r="Q1793" s="21" t="s">
        <v>2865</v>
      </c>
      <c r="R1793" s="46">
        <v>500</v>
      </c>
      <c r="S1793" s="23"/>
      <c r="T1793" s="37"/>
      <c r="U1793" s="36"/>
      <c r="V1793" s="36"/>
      <c r="W1793" s="36"/>
    </row>
    <row r="1794" spans="7:23" ht="39" hidden="1" thickBot="1" x14ac:dyDescent="0.35">
      <c r="G1794" s="621"/>
      <c r="H1794" s="622"/>
      <c r="I1794" s="74" t="s">
        <v>90</v>
      </c>
      <c r="J1794" s="74" t="s">
        <v>2866</v>
      </c>
      <c r="K1794" s="74" t="s">
        <v>2842</v>
      </c>
      <c r="L1794" s="137">
        <v>320</v>
      </c>
      <c r="M1794" s="503"/>
      <c r="N1794" s="524"/>
      <c r="O1794" s="98" t="s">
        <v>90</v>
      </c>
      <c r="P1794" s="21" t="s">
        <v>2866</v>
      </c>
      <c r="Q1794" s="21" t="s">
        <v>2842</v>
      </c>
      <c r="R1794" s="45">
        <v>320</v>
      </c>
      <c r="S1794" s="23"/>
      <c r="T1794" s="37"/>
      <c r="U1794" s="36"/>
      <c r="V1794" s="36"/>
      <c r="W1794" s="36"/>
    </row>
    <row r="1795" spans="7:23" ht="39" hidden="1" thickBot="1" x14ac:dyDescent="0.35">
      <c r="G1795" s="621"/>
      <c r="H1795" s="622"/>
      <c r="I1795" s="74" t="s">
        <v>90</v>
      </c>
      <c r="J1795" s="74" t="s">
        <v>2867</v>
      </c>
      <c r="K1795" s="74" t="s">
        <v>1017</v>
      </c>
      <c r="L1795" s="137">
        <v>320</v>
      </c>
      <c r="M1795" s="503"/>
      <c r="N1795" s="524"/>
      <c r="O1795" s="98" t="s">
        <v>90</v>
      </c>
      <c r="P1795" s="21" t="s">
        <v>2867</v>
      </c>
      <c r="Q1795" s="21" t="s">
        <v>1017</v>
      </c>
      <c r="R1795" s="45">
        <v>320</v>
      </c>
      <c r="S1795" s="23"/>
      <c r="T1795" s="37"/>
      <c r="U1795" s="36"/>
      <c r="V1795" s="36"/>
      <c r="W1795" s="36"/>
    </row>
    <row r="1796" spans="7:23" ht="38.25" hidden="1" thickBot="1" x14ac:dyDescent="0.35">
      <c r="G1796" s="621"/>
      <c r="H1796" s="622"/>
      <c r="I1796" s="74" t="s">
        <v>90</v>
      </c>
      <c r="J1796" s="74" t="s">
        <v>2868</v>
      </c>
      <c r="K1796" s="74" t="s">
        <v>2869</v>
      </c>
      <c r="L1796" s="137">
        <v>300</v>
      </c>
      <c r="M1796" s="503"/>
      <c r="N1796" s="524"/>
      <c r="O1796" s="98" t="s">
        <v>90</v>
      </c>
      <c r="P1796" s="21" t="s">
        <v>2868</v>
      </c>
      <c r="Q1796" s="21" t="s">
        <v>2869</v>
      </c>
      <c r="R1796" s="45">
        <v>300</v>
      </c>
      <c r="S1796" s="23"/>
      <c r="T1796" s="37"/>
      <c r="U1796" s="36"/>
      <c r="V1796" s="36"/>
      <c r="W1796" s="36"/>
    </row>
    <row r="1797" spans="7:23" ht="39" hidden="1" thickBot="1" x14ac:dyDescent="0.35">
      <c r="G1797" s="621"/>
      <c r="H1797" s="622"/>
      <c r="I1797" s="74" t="s">
        <v>90</v>
      </c>
      <c r="J1797" s="74" t="s">
        <v>2870</v>
      </c>
      <c r="K1797" s="74" t="s">
        <v>2871</v>
      </c>
      <c r="L1797" s="137">
        <v>400</v>
      </c>
      <c r="M1797" s="503"/>
      <c r="N1797" s="524"/>
      <c r="O1797" s="98" t="s">
        <v>90</v>
      </c>
      <c r="P1797" s="21" t="s">
        <v>2870</v>
      </c>
      <c r="Q1797" s="21" t="s">
        <v>2871</v>
      </c>
      <c r="R1797" s="45">
        <v>400</v>
      </c>
      <c r="S1797" s="23"/>
      <c r="T1797" s="37"/>
      <c r="U1797" s="36"/>
      <c r="V1797" s="36"/>
      <c r="W1797" s="36"/>
    </row>
    <row r="1798" spans="7:23" ht="41.45" hidden="1" customHeight="1" thickBot="1" x14ac:dyDescent="0.35">
      <c r="G1798" s="621"/>
      <c r="H1798" s="622"/>
      <c r="I1798" s="74" t="s">
        <v>90</v>
      </c>
      <c r="J1798" s="74" t="s">
        <v>2872</v>
      </c>
      <c r="K1798" s="74" t="s">
        <v>2260</v>
      </c>
      <c r="L1798" s="137">
        <v>400</v>
      </c>
      <c r="M1798" s="503"/>
      <c r="N1798" s="524"/>
      <c r="O1798" s="98" t="s">
        <v>90</v>
      </c>
      <c r="P1798" s="21" t="s">
        <v>2872</v>
      </c>
      <c r="Q1798" s="21" t="s">
        <v>2260</v>
      </c>
      <c r="R1798" s="45">
        <v>400</v>
      </c>
      <c r="S1798" s="23"/>
      <c r="T1798" s="37"/>
      <c r="U1798" s="36"/>
      <c r="V1798" s="36"/>
      <c r="W1798" s="36"/>
    </row>
    <row r="1799" spans="7:23" ht="51.75" hidden="1" thickBot="1" x14ac:dyDescent="0.35">
      <c r="G1799" s="617"/>
      <c r="H1799" s="619"/>
      <c r="I1799" s="74" t="s">
        <v>90</v>
      </c>
      <c r="J1799" s="74" t="s">
        <v>868</v>
      </c>
      <c r="K1799" s="74" t="s">
        <v>2873</v>
      </c>
      <c r="L1799" s="137">
        <v>500</v>
      </c>
      <c r="M1799" s="503"/>
      <c r="N1799" s="524"/>
      <c r="O1799" s="98" t="s">
        <v>90</v>
      </c>
      <c r="P1799" s="21" t="s">
        <v>868</v>
      </c>
      <c r="Q1799" s="21" t="s">
        <v>2873</v>
      </c>
      <c r="R1799" s="45">
        <v>500</v>
      </c>
      <c r="S1799" s="23"/>
      <c r="T1799" s="37"/>
      <c r="U1799" s="36"/>
      <c r="V1799" s="36"/>
      <c r="W1799" s="36"/>
    </row>
    <row r="1800" spans="7:23" ht="39" hidden="1" thickBot="1" x14ac:dyDescent="0.35">
      <c r="G1800" s="616">
        <v>1</v>
      </c>
      <c r="H1800" s="618" t="s">
        <v>868</v>
      </c>
      <c r="I1800" s="72" t="s">
        <v>1194</v>
      </c>
      <c r="J1800" s="72" t="s">
        <v>1199</v>
      </c>
      <c r="K1800" s="72" t="s">
        <v>2876</v>
      </c>
      <c r="L1800" s="139">
        <v>1100</v>
      </c>
      <c r="M1800" s="503" t="s">
        <v>5235</v>
      </c>
      <c r="N1800" s="524" t="s">
        <v>2875</v>
      </c>
      <c r="O1800" s="98" t="s">
        <v>1194</v>
      </c>
      <c r="P1800" s="21" t="s">
        <v>1199</v>
      </c>
      <c r="Q1800" s="21" t="s">
        <v>2876</v>
      </c>
      <c r="R1800" s="46">
        <v>1100</v>
      </c>
      <c r="S1800" s="23" t="s">
        <v>2897</v>
      </c>
      <c r="T1800" s="37"/>
      <c r="U1800" s="36"/>
      <c r="V1800" s="36"/>
      <c r="W1800" s="36"/>
    </row>
    <row r="1801" spans="7:23" ht="25.5" hidden="1" customHeight="1" thickBot="1" x14ac:dyDescent="0.35">
      <c r="G1801" s="617"/>
      <c r="H1801" s="619"/>
      <c r="I1801" s="74" t="s">
        <v>410</v>
      </c>
      <c r="J1801" s="624" t="s">
        <v>2877</v>
      </c>
      <c r="K1801" s="625"/>
      <c r="L1801" s="138">
        <v>1000</v>
      </c>
      <c r="M1801" s="503"/>
      <c r="N1801" s="524"/>
      <c r="O1801" s="98" t="s">
        <v>410</v>
      </c>
      <c r="P1801" s="523" t="s">
        <v>2877</v>
      </c>
      <c r="Q1801" s="523"/>
      <c r="R1801" s="46">
        <v>1000</v>
      </c>
      <c r="S1801" s="23"/>
      <c r="T1801" s="37"/>
      <c r="U1801" s="36"/>
      <c r="V1801" s="36"/>
      <c r="W1801" s="36"/>
    </row>
    <row r="1802" spans="7:23" ht="39" hidden="1" thickBot="1" x14ac:dyDescent="0.35">
      <c r="G1802" s="70">
        <v>2</v>
      </c>
      <c r="H1802" s="75" t="s">
        <v>2878</v>
      </c>
      <c r="I1802" s="72" t="s">
        <v>1194</v>
      </c>
      <c r="J1802" s="624" t="s">
        <v>2879</v>
      </c>
      <c r="K1802" s="625"/>
      <c r="L1802" s="80">
        <v>820</v>
      </c>
      <c r="M1802" s="73" t="s">
        <v>5236</v>
      </c>
      <c r="N1802" s="21" t="s">
        <v>2878</v>
      </c>
      <c r="O1802" s="98" t="s">
        <v>1194</v>
      </c>
      <c r="P1802" s="523" t="s">
        <v>2879</v>
      </c>
      <c r="Q1802" s="523"/>
      <c r="R1802" s="46">
        <v>820</v>
      </c>
      <c r="S1802" s="23"/>
      <c r="T1802" s="37"/>
      <c r="U1802" s="36"/>
      <c r="V1802" s="36"/>
      <c r="W1802" s="36"/>
    </row>
    <row r="1803" spans="7:23" ht="57" hidden="1" thickBot="1" x14ac:dyDescent="0.35">
      <c r="G1803" s="68">
        <v>3</v>
      </c>
      <c r="H1803" s="83" t="s">
        <v>2880</v>
      </c>
      <c r="I1803" s="74" t="s">
        <v>410</v>
      </c>
      <c r="J1803" s="74" t="s">
        <v>5804</v>
      </c>
      <c r="K1803" s="74" t="s">
        <v>2881</v>
      </c>
      <c r="L1803" s="138">
        <v>1000</v>
      </c>
      <c r="M1803" s="73" t="s">
        <v>5237</v>
      </c>
      <c r="N1803" s="21" t="s">
        <v>2880</v>
      </c>
      <c r="O1803" s="98" t="s">
        <v>410</v>
      </c>
      <c r="P1803" s="21" t="s">
        <v>2900</v>
      </c>
      <c r="Q1803" s="21" t="s">
        <v>2881</v>
      </c>
      <c r="R1803" s="46">
        <v>1000</v>
      </c>
      <c r="S1803" s="23"/>
      <c r="T1803" s="37"/>
      <c r="U1803" s="36"/>
      <c r="V1803" s="36"/>
      <c r="W1803" s="36"/>
    </row>
    <row r="1804" spans="7:23" ht="38.25" hidden="1" thickBot="1" x14ac:dyDescent="0.35">
      <c r="G1804" s="68">
        <v>4</v>
      </c>
      <c r="H1804" s="83" t="s">
        <v>658</v>
      </c>
      <c r="I1804" s="74" t="s">
        <v>1032</v>
      </c>
      <c r="J1804" s="74" t="s">
        <v>2882</v>
      </c>
      <c r="K1804" s="74" t="s">
        <v>984</v>
      </c>
      <c r="L1804" s="137">
        <v>300</v>
      </c>
      <c r="M1804" s="73" t="s">
        <v>5238</v>
      </c>
      <c r="N1804" s="21" t="s">
        <v>658</v>
      </c>
      <c r="O1804" s="98" t="s">
        <v>1032</v>
      </c>
      <c r="P1804" s="21" t="s">
        <v>2882</v>
      </c>
      <c r="Q1804" s="21" t="s">
        <v>984</v>
      </c>
      <c r="R1804" s="46">
        <v>300</v>
      </c>
      <c r="S1804" s="23"/>
      <c r="T1804" s="37"/>
      <c r="U1804" s="36"/>
      <c r="V1804" s="36"/>
      <c r="W1804" s="36"/>
    </row>
    <row r="1805" spans="7:23" ht="39" hidden="1" thickBot="1" x14ac:dyDescent="0.35">
      <c r="G1805" s="68">
        <v>5</v>
      </c>
      <c r="H1805" s="83" t="s">
        <v>2883</v>
      </c>
      <c r="I1805" s="74" t="s">
        <v>1032</v>
      </c>
      <c r="J1805" s="74" t="s">
        <v>2884</v>
      </c>
      <c r="K1805" s="74" t="s">
        <v>2885</v>
      </c>
      <c r="L1805" s="137">
        <v>500</v>
      </c>
      <c r="M1805" s="73" t="s">
        <v>5992</v>
      </c>
      <c r="N1805" s="21" t="s">
        <v>2883</v>
      </c>
      <c r="O1805" s="98" t="s">
        <v>1032</v>
      </c>
      <c r="P1805" s="21" t="s">
        <v>2884</v>
      </c>
      <c r="Q1805" s="21" t="s">
        <v>2885</v>
      </c>
      <c r="R1805" s="46">
        <v>500</v>
      </c>
      <c r="S1805" s="23"/>
      <c r="T1805" s="37"/>
      <c r="U1805" s="36"/>
      <c r="V1805" s="36"/>
      <c r="W1805" s="36"/>
    </row>
    <row r="1806" spans="7:23" ht="39" hidden="1" thickBot="1" x14ac:dyDescent="0.35">
      <c r="G1806" s="616">
        <v>6</v>
      </c>
      <c r="H1806" s="83" t="s">
        <v>2886</v>
      </c>
      <c r="I1806" s="74" t="s">
        <v>1032</v>
      </c>
      <c r="J1806" s="624" t="s">
        <v>77</v>
      </c>
      <c r="K1806" s="625"/>
      <c r="L1806" s="137">
        <v>300</v>
      </c>
      <c r="M1806" s="73" t="s">
        <v>5239</v>
      </c>
      <c r="N1806" s="21" t="s">
        <v>2886</v>
      </c>
      <c r="O1806" s="98" t="s">
        <v>1032</v>
      </c>
      <c r="P1806" s="523" t="s">
        <v>77</v>
      </c>
      <c r="Q1806" s="523"/>
      <c r="R1806" s="46">
        <v>300</v>
      </c>
      <c r="S1806" s="23"/>
      <c r="T1806" s="37"/>
      <c r="U1806" s="36"/>
      <c r="V1806" s="36"/>
      <c r="W1806" s="36"/>
    </row>
    <row r="1807" spans="7:23" ht="51.75" hidden="1" thickBot="1" x14ac:dyDescent="0.35">
      <c r="G1807" s="621"/>
      <c r="H1807" s="83" t="s">
        <v>2887</v>
      </c>
      <c r="I1807" s="74" t="s">
        <v>1032</v>
      </c>
      <c r="J1807" s="74" t="s">
        <v>2828</v>
      </c>
      <c r="K1807" s="74" t="s">
        <v>984</v>
      </c>
      <c r="L1807" s="137">
        <v>300</v>
      </c>
      <c r="M1807" s="73" t="s">
        <v>5240</v>
      </c>
      <c r="N1807" s="21" t="s">
        <v>2887</v>
      </c>
      <c r="O1807" s="98" t="s">
        <v>1032</v>
      </c>
      <c r="P1807" s="21" t="s">
        <v>2828</v>
      </c>
      <c r="Q1807" s="21" t="s">
        <v>984</v>
      </c>
      <c r="R1807" s="46">
        <v>300</v>
      </c>
      <c r="S1807" s="23"/>
      <c r="T1807" s="37"/>
      <c r="U1807" s="36"/>
      <c r="V1807" s="36"/>
      <c r="W1807" s="36"/>
    </row>
    <row r="1808" spans="7:23" ht="75.75" hidden="1" thickBot="1" x14ac:dyDescent="0.35">
      <c r="G1808" s="621"/>
      <c r="H1808" s="83" t="s">
        <v>2888</v>
      </c>
      <c r="I1808" s="74" t="s">
        <v>1032</v>
      </c>
      <c r="J1808" s="74" t="s">
        <v>946</v>
      </c>
      <c r="K1808" s="74" t="s">
        <v>5805</v>
      </c>
      <c r="L1808" s="137">
        <v>300</v>
      </c>
      <c r="M1808" s="73" t="s">
        <v>5241</v>
      </c>
      <c r="N1808" s="21" t="s">
        <v>2888</v>
      </c>
      <c r="O1808" s="98" t="s">
        <v>1032</v>
      </c>
      <c r="P1808" s="21" t="s">
        <v>946</v>
      </c>
      <c r="Q1808" s="21" t="s">
        <v>2901</v>
      </c>
      <c r="R1808" s="46">
        <v>300</v>
      </c>
      <c r="S1808" s="23"/>
      <c r="T1808" s="37"/>
      <c r="U1808" s="36"/>
      <c r="V1808" s="36"/>
      <c r="W1808" s="36"/>
    </row>
    <row r="1809" spans="7:23" ht="38.25" hidden="1" thickBot="1" x14ac:dyDescent="0.35">
      <c r="G1809" s="621"/>
      <c r="H1809" s="618" t="s">
        <v>5806</v>
      </c>
      <c r="I1809" s="74" t="s">
        <v>1032</v>
      </c>
      <c r="J1809" s="74" t="s">
        <v>946</v>
      </c>
      <c r="K1809" s="74" t="s">
        <v>2890</v>
      </c>
      <c r="L1809" s="137">
        <v>300</v>
      </c>
      <c r="M1809" s="503" t="s">
        <v>5242</v>
      </c>
      <c r="N1809" s="524" t="s">
        <v>2889</v>
      </c>
      <c r="O1809" s="98" t="s">
        <v>1032</v>
      </c>
      <c r="P1809" s="21" t="s">
        <v>946</v>
      </c>
      <c r="Q1809" s="21" t="s">
        <v>2890</v>
      </c>
      <c r="R1809" s="46">
        <v>300</v>
      </c>
      <c r="S1809" s="23"/>
      <c r="T1809" s="37"/>
      <c r="U1809" s="36"/>
      <c r="V1809" s="36"/>
      <c r="W1809" s="36"/>
    </row>
    <row r="1810" spans="7:23" ht="39" hidden="1" thickBot="1" x14ac:dyDescent="0.35">
      <c r="G1810" s="617"/>
      <c r="H1810" s="619"/>
      <c r="I1810" s="74" t="s">
        <v>1032</v>
      </c>
      <c r="J1810" s="74" t="s">
        <v>2891</v>
      </c>
      <c r="K1810" s="74" t="s">
        <v>2892</v>
      </c>
      <c r="L1810" s="137">
        <v>300</v>
      </c>
      <c r="M1810" s="503"/>
      <c r="N1810" s="524"/>
      <c r="O1810" s="98" t="s">
        <v>1032</v>
      </c>
      <c r="P1810" s="21" t="s">
        <v>2891</v>
      </c>
      <c r="Q1810" s="21" t="s">
        <v>2892</v>
      </c>
      <c r="R1810" s="46">
        <v>300</v>
      </c>
      <c r="S1810" s="23"/>
      <c r="T1810" s="37"/>
      <c r="U1810" s="36"/>
      <c r="V1810" s="36"/>
      <c r="W1810" s="36"/>
    </row>
    <row r="1811" spans="7:23" ht="38.25" hidden="1" thickBot="1" x14ac:dyDescent="0.35">
      <c r="G1811" s="70">
        <v>7</v>
      </c>
      <c r="H1811" s="75" t="s">
        <v>2344</v>
      </c>
      <c r="I1811" s="72" t="s">
        <v>1032</v>
      </c>
      <c r="J1811" s="624" t="s">
        <v>2893</v>
      </c>
      <c r="K1811" s="625"/>
      <c r="L1811" s="80">
        <v>450</v>
      </c>
      <c r="M1811" s="73" t="s">
        <v>5243</v>
      </c>
      <c r="N1811" s="21" t="s">
        <v>2344</v>
      </c>
      <c r="O1811" s="98" t="s">
        <v>1032</v>
      </c>
      <c r="P1811" s="523" t="s">
        <v>2893</v>
      </c>
      <c r="Q1811" s="523"/>
      <c r="R1811" s="46">
        <v>450</v>
      </c>
      <c r="S1811" s="23"/>
      <c r="T1811" s="37"/>
      <c r="U1811" s="36"/>
      <c r="V1811" s="36"/>
      <c r="W1811" s="36"/>
    </row>
    <row r="1812" spans="7:23" ht="39" hidden="1" thickBot="1" x14ac:dyDescent="0.35">
      <c r="G1812" s="68">
        <v>8</v>
      </c>
      <c r="H1812" s="83" t="s">
        <v>2894</v>
      </c>
      <c r="I1812" s="74" t="s">
        <v>1032</v>
      </c>
      <c r="J1812" s="74" t="s">
        <v>2885</v>
      </c>
      <c r="K1812" s="74" t="s">
        <v>2895</v>
      </c>
      <c r="L1812" s="137">
        <v>400</v>
      </c>
      <c r="M1812" s="73" t="s">
        <v>5244</v>
      </c>
      <c r="N1812" s="21" t="s">
        <v>2894</v>
      </c>
      <c r="O1812" s="98" t="s">
        <v>1032</v>
      </c>
      <c r="P1812" s="21" t="s">
        <v>2885</v>
      </c>
      <c r="Q1812" s="21" t="s">
        <v>2895</v>
      </c>
      <c r="R1812" s="46">
        <v>400</v>
      </c>
      <c r="S1812" s="23"/>
      <c r="T1812" s="37"/>
      <c r="U1812" s="36"/>
      <c r="V1812" s="36"/>
      <c r="W1812" s="36"/>
    </row>
    <row r="1813" spans="7:23" ht="37.5" hidden="1" x14ac:dyDescent="0.3">
      <c r="M1813" s="73" t="s">
        <v>5245</v>
      </c>
      <c r="N1813" s="21" t="s">
        <v>2896</v>
      </c>
      <c r="O1813" s="98" t="s">
        <v>410</v>
      </c>
      <c r="P1813" s="523" t="s">
        <v>2898</v>
      </c>
      <c r="Q1813" s="523"/>
      <c r="R1813" s="46">
        <v>450</v>
      </c>
      <c r="S1813" s="15" t="s">
        <v>122</v>
      </c>
      <c r="T1813" s="88"/>
      <c r="U1813" s="36"/>
      <c r="V1813" s="36"/>
      <c r="W1813" s="36"/>
    </row>
    <row r="1814" spans="7:23" ht="19.5" hidden="1" thickBot="1" x14ac:dyDescent="0.25">
      <c r="M1814" s="39">
        <v>62</v>
      </c>
      <c r="N1814" s="30" t="s">
        <v>71</v>
      </c>
      <c r="O1814" s="30"/>
      <c r="P1814" s="21"/>
      <c r="Q1814" s="21"/>
      <c r="R1814" s="90"/>
      <c r="S1814" s="51"/>
      <c r="T1814" s="36"/>
      <c r="U1814" s="36"/>
      <c r="V1814" s="36"/>
      <c r="W1814" s="36"/>
    </row>
    <row r="1815" spans="7:23" ht="94.5" hidden="1" thickBot="1" x14ac:dyDescent="0.35">
      <c r="G1815" s="616">
        <v>1</v>
      </c>
      <c r="H1815" s="618" t="s">
        <v>2214</v>
      </c>
      <c r="I1815" s="72">
        <v>1</v>
      </c>
      <c r="J1815" s="72" t="s">
        <v>2215</v>
      </c>
      <c r="K1815" s="72" t="s">
        <v>2216</v>
      </c>
      <c r="L1815" s="139">
        <v>9500</v>
      </c>
      <c r="M1815" s="503" t="s">
        <v>5246</v>
      </c>
      <c r="N1815" s="524" t="s">
        <v>2214</v>
      </c>
      <c r="O1815" s="98">
        <v>1</v>
      </c>
      <c r="P1815" s="21" t="s">
        <v>2215</v>
      </c>
      <c r="Q1815" s="21" t="s">
        <v>2216</v>
      </c>
      <c r="R1815" s="46">
        <v>9500</v>
      </c>
      <c r="S1815" s="23"/>
      <c r="T1815" s="37"/>
      <c r="U1815" s="36" t="s">
        <v>2332</v>
      </c>
      <c r="V1815" s="36"/>
      <c r="W1815" s="36"/>
    </row>
    <row r="1816" spans="7:23" ht="51.75" hidden="1" thickBot="1" x14ac:dyDescent="0.35">
      <c r="G1816" s="621"/>
      <c r="H1816" s="622"/>
      <c r="I1816" s="74">
        <v>1</v>
      </c>
      <c r="J1816" s="74" t="s">
        <v>2217</v>
      </c>
      <c r="K1816" s="74" t="s">
        <v>2218</v>
      </c>
      <c r="L1816" s="138">
        <v>9500</v>
      </c>
      <c r="M1816" s="503"/>
      <c r="N1816" s="524"/>
      <c r="O1816" s="98">
        <v>1</v>
      </c>
      <c r="P1816" s="21" t="s">
        <v>2217</v>
      </c>
      <c r="Q1816" s="21" t="s">
        <v>2218</v>
      </c>
      <c r="R1816" s="46">
        <v>9500</v>
      </c>
      <c r="S1816" s="23"/>
      <c r="T1816" s="37"/>
      <c r="U1816" s="36"/>
      <c r="V1816" s="36"/>
      <c r="W1816" s="36"/>
    </row>
    <row r="1817" spans="7:23" ht="39" hidden="1" thickBot="1" x14ac:dyDescent="0.35">
      <c r="G1817" s="621"/>
      <c r="H1817" s="622"/>
      <c r="I1817" s="74">
        <v>1</v>
      </c>
      <c r="J1817" s="74" t="s">
        <v>2219</v>
      </c>
      <c r="K1817" s="74" t="s">
        <v>2220</v>
      </c>
      <c r="L1817" s="138">
        <v>9500</v>
      </c>
      <c r="M1817" s="503"/>
      <c r="N1817" s="524"/>
      <c r="O1817" s="98">
        <v>1</v>
      </c>
      <c r="P1817" s="21" t="s">
        <v>2219</v>
      </c>
      <c r="Q1817" s="21" t="s">
        <v>2220</v>
      </c>
      <c r="R1817" s="46">
        <v>9500</v>
      </c>
      <c r="S1817" s="23"/>
      <c r="T1817" s="37"/>
      <c r="U1817" s="36"/>
      <c r="V1817" s="36"/>
      <c r="W1817" s="36"/>
    </row>
    <row r="1818" spans="7:23" ht="26.25" hidden="1" thickBot="1" x14ac:dyDescent="0.35">
      <c r="G1818" s="621"/>
      <c r="H1818" s="622"/>
      <c r="I1818" s="74">
        <v>1</v>
      </c>
      <c r="J1818" s="74" t="s">
        <v>5807</v>
      </c>
      <c r="K1818" s="74" t="s">
        <v>5808</v>
      </c>
      <c r="L1818" s="138">
        <v>6500</v>
      </c>
      <c r="M1818" s="503"/>
      <c r="N1818" s="524"/>
      <c r="O1818" s="98">
        <v>1</v>
      </c>
      <c r="P1818" s="21" t="s">
        <v>2221</v>
      </c>
      <c r="Q1818" s="21" t="s">
        <v>2222</v>
      </c>
      <c r="R1818" s="46">
        <v>6500</v>
      </c>
      <c r="S1818" s="23"/>
      <c r="T1818" s="37"/>
      <c r="U1818" s="36"/>
      <c r="V1818" s="36"/>
      <c r="W1818" s="36"/>
    </row>
    <row r="1819" spans="7:23" ht="26.25" hidden="1" thickBot="1" x14ac:dyDescent="0.35">
      <c r="G1819" s="621"/>
      <c r="H1819" s="622"/>
      <c r="I1819" s="74">
        <v>1</v>
      </c>
      <c r="J1819" s="74" t="s">
        <v>5809</v>
      </c>
      <c r="K1819" s="74" t="s">
        <v>2224</v>
      </c>
      <c r="L1819" s="138">
        <v>7000</v>
      </c>
      <c r="M1819" s="503"/>
      <c r="N1819" s="524"/>
      <c r="O1819" s="98">
        <v>1</v>
      </c>
      <c r="P1819" s="21" t="s">
        <v>2223</v>
      </c>
      <c r="Q1819" s="21" t="s">
        <v>2224</v>
      </c>
      <c r="R1819" s="46">
        <v>7000</v>
      </c>
      <c r="S1819" s="23"/>
      <c r="T1819" s="37"/>
      <c r="U1819" s="36"/>
      <c r="V1819" s="36"/>
      <c r="W1819" s="36"/>
    </row>
    <row r="1820" spans="7:23" ht="39" hidden="1" thickBot="1" x14ac:dyDescent="0.35">
      <c r="G1820" s="621"/>
      <c r="H1820" s="622"/>
      <c r="I1820" s="74">
        <v>1</v>
      </c>
      <c r="J1820" s="74" t="s">
        <v>2225</v>
      </c>
      <c r="K1820" s="74" t="s">
        <v>2226</v>
      </c>
      <c r="L1820" s="138">
        <v>7000</v>
      </c>
      <c r="M1820" s="503"/>
      <c r="N1820" s="524"/>
      <c r="O1820" s="98">
        <v>1</v>
      </c>
      <c r="P1820" s="21" t="s">
        <v>2225</v>
      </c>
      <c r="Q1820" s="21" t="s">
        <v>2226</v>
      </c>
      <c r="R1820" s="46">
        <v>7000</v>
      </c>
      <c r="S1820" s="23"/>
      <c r="T1820" s="37"/>
      <c r="U1820" s="36"/>
      <c r="V1820" s="36"/>
      <c r="W1820" s="36"/>
    </row>
    <row r="1821" spans="7:23" ht="39" hidden="1" thickBot="1" x14ac:dyDescent="0.35">
      <c r="G1821" s="621"/>
      <c r="H1821" s="622"/>
      <c r="I1821" s="74">
        <v>1</v>
      </c>
      <c r="J1821" s="74" t="s">
        <v>5810</v>
      </c>
      <c r="K1821" s="74" t="s">
        <v>2228</v>
      </c>
      <c r="L1821" s="138">
        <v>4000</v>
      </c>
      <c r="M1821" s="503"/>
      <c r="N1821" s="524"/>
      <c r="O1821" s="98">
        <v>1</v>
      </c>
      <c r="P1821" s="21" t="s">
        <v>2227</v>
      </c>
      <c r="Q1821" s="21" t="s">
        <v>2228</v>
      </c>
      <c r="R1821" s="46">
        <v>4000</v>
      </c>
      <c r="S1821" s="23"/>
      <c r="T1821" s="37"/>
      <c r="U1821" s="36"/>
      <c r="V1821" s="36"/>
      <c r="W1821" s="36"/>
    </row>
    <row r="1822" spans="7:23" ht="39" hidden="1" thickBot="1" x14ac:dyDescent="0.35">
      <c r="G1822" s="621"/>
      <c r="H1822" s="622"/>
      <c r="I1822" s="74">
        <v>1</v>
      </c>
      <c r="J1822" s="74" t="s">
        <v>5808</v>
      </c>
      <c r="K1822" s="74" t="s">
        <v>2230</v>
      </c>
      <c r="L1822" s="138">
        <v>4200</v>
      </c>
      <c r="M1822" s="503"/>
      <c r="N1822" s="524"/>
      <c r="O1822" s="98">
        <v>1</v>
      </c>
      <c r="P1822" s="21" t="s">
        <v>2229</v>
      </c>
      <c r="Q1822" s="21" t="s">
        <v>2230</v>
      </c>
      <c r="R1822" s="46">
        <v>4200</v>
      </c>
      <c r="S1822" s="23"/>
      <c r="T1822" s="37"/>
      <c r="U1822" s="36"/>
      <c r="V1822" s="36"/>
      <c r="W1822" s="36"/>
    </row>
    <row r="1823" spans="7:23" ht="26.25" hidden="1" thickBot="1" x14ac:dyDescent="0.35">
      <c r="G1823" s="621"/>
      <c r="H1823" s="622"/>
      <c r="I1823" s="74">
        <v>1</v>
      </c>
      <c r="J1823" s="74" t="s">
        <v>2231</v>
      </c>
      <c r="K1823" s="74" t="s">
        <v>2242</v>
      </c>
      <c r="L1823" s="138">
        <v>3500</v>
      </c>
      <c r="M1823" s="503"/>
      <c r="N1823" s="524"/>
      <c r="O1823" s="98">
        <v>1</v>
      </c>
      <c r="P1823" s="21" t="s">
        <v>2231</v>
      </c>
      <c r="Q1823" s="21" t="s">
        <v>2232</v>
      </c>
      <c r="R1823" s="46">
        <v>3500</v>
      </c>
      <c r="S1823" s="23"/>
      <c r="T1823" s="37"/>
      <c r="U1823" s="36"/>
      <c r="V1823" s="36"/>
      <c r="W1823" s="36"/>
    </row>
    <row r="1824" spans="7:23" ht="39" hidden="1" thickBot="1" x14ac:dyDescent="0.35">
      <c r="G1824" s="621"/>
      <c r="H1824" s="622"/>
      <c r="I1824" s="74">
        <v>1</v>
      </c>
      <c r="J1824" s="74" t="s">
        <v>2233</v>
      </c>
      <c r="K1824" s="74" t="s">
        <v>2234</v>
      </c>
      <c r="L1824" s="138">
        <v>4500</v>
      </c>
      <c r="M1824" s="503"/>
      <c r="N1824" s="524"/>
      <c r="O1824" s="98">
        <v>1</v>
      </c>
      <c r="P1824" s="21" t="s">
        <v>2233</v>
      </c>
      <c r="Q1824" s="21" t="s">
        <v>2234</v>
      </c>
      <c r="R1824" s="46">
        <v>4500</v>
      </c>
      <c r="S1824" s="23"/>
      <c r="T1824" s="37"/>
      <c r="U1824" s="36"/>
      <c r="V1824" s="36"/>
      <c r="W1824" s="36"/>
    </row>
    <row r="1825" spans="7:23" ht="39" hidden="1" thickBot="1" x14ac:dyDescent="0.35">
      <c r="G1825" s="621"/>
      <c r="H1825" s="622"/>
      <c r="I1825" s="74">
        <v>1</v>
      </c>
      <c r="J1825" s="74" t="s">
        <v>2233</v>
      </c>
      <c r="K1825" s="74" t="s">
        <v>2235</v>
      </c>
      <c r="L1825" s="138">
        <v>3400</v>
      </c>
      <c r="M1825" s="503"/>
      <c r="N1825" s="524"/>
      <c r="O1825" s="98">
        <v>1</v>
      </c>
      <c r="P1825" s="21" t="s">
        <v>2233</v>
      </c>
      <c r="Q1825" s="21" t="s">
        <v>2235</v>
      </c>
      <c r="R1825" s="46">
        <v>3400</v>
      </c>
      <c r="S1825" s="23"/>
      <c r="T1825" s="37"/>
      <c r="U1825" s="36"/>
      <c r="V1825" s="36"/>
      <c r="W1825" s="36"/>
    </row>
    <row r="1826" spans="7:23" ht="51.75" hidden="1" thickBot="1" x14ac:dyDescent="0.35">
      <c r="G1826" s="621"/>
      <c r="H1826" s="622"/>
      <c r="I1826" s="74">
        <v>1</v>
      </c>
      <c r="J1826" s="74" t="s">
        <v>5811</v>
      </c>
      <c r="K1826" s="74" t="s">
        <v>868</v>
      </c>
      <c r="L1826" s="138">
        <v>6500</v>
      </c>
      <c r="M1826" s="503"/>
      <c r="N1826" s="524"/>
      <c r="O1826" s="98">
        <v>1</v>
      </c>
      <c r="P1826" s="21" t="s">
        <v>2236</v>
      </c>
      <c r="Q1826" s="21" t="s">
        <v>868</v>
      </c>
      <c r="R1826" s="46">
        <v>6500</v>
      </c>
      <c r="S1826" s="23"/>
      <c r="T1826" s="37"/>
      <c r="U1826" s="36"/>
      <c r="V1826" s="36"/>
      <c r="W1826" s="36"/>
    </row>
    <row r="1827" spans="7:23" ht="39" hidden="1" thickBot="1" x14ac:dyDescent="0.35">
      <c r="G1827" s="621"/>
      <c r="H1827" s="622"/>
      <c r="I1827" s="74">
        <v>1</v>
      </c>
      <c r="J1827" s="74" t="s">
        <v>2215</v>
      </c>
      <c r="K1827" s="74" t="s">
        <v>2238</v>
      </c>
      <c r="L1827" s="138">
        <v>4500</v>
      </c>
      <c r="M1827" s="503"/>
      <c r="N1827" s="524"/>
      <c r="O1827" s="98">
        <v>1</v>
      </c>
      <c r="P1827" s="21" t="s">
        <v>2215</v>
      </c>
      <c r="Q1827" s="21" t="s">
        <v>2237</v>
      </c>
      <c r="R1827" s="46">
        <v>4500</v>
      </c>
      <c r="S1827" s="23"/>
      <c r="T1827" s="37"/>
      <c r="U1827" s="36"/>
      <c r="V1827" s="36"/>
      <c r="W1827" s="36"/>
    </row>
    <row r="1828" spans="7:23" ht="34.9" hidden="1" customHeight="1" thickBot="1" x14ac:dyDescent="0.35">
      <c r="G1828" s="621"/>
      <c r="H1828" s="622"/>
      <c r="I1828" s="74">
        <v>1</v>
      </c>
      <c r="J1828" s="74" t="s">
        <v>2238</v>
      </c>
      <c r="K1828" s="74" t="s">
        <v>2239</v>
      </c>
      <c r="L1828" s="138">
        <v>3200</v>
      </c>
      <c r="M1828" s="503" t="s">
        <v>5246</v>
      </c>
      <c r="N1828" s="524" t="s">
        <v>2214</v>
      </c>
      <c r="O1828" s="98">
        <v>1</v>
      </c>
      <c r="P1828" s="21" t="s">
        <v>2238</v>
      </c>
      <c r="Q1828" s="21" t="s">
        <v>2239</v>
      </c>
      <c r="R1828" s="46">
        <v>3200</v>
      </c>
      <c r="S1828" s="23"/>
      <c r="T1828" s="37"/>
      <c r="U1828" s="36"/>
      <c r="V1828" s="36"/>
      <c r="W1828" s="36"/>
    </row>
    <row r="1829" spans="7:23" ht="71.45" hidden="1" customHeight="1" thickBot="1" x14ac:dyDescent="0.35">
      <c r="G1829" s="621"/>
      <c r="H1829" s="622"/>
      <c r="I1829" s="74">
        <v>1</v>
      </c>
      <c r="J1829" s="74" t="s">
        <v>5812</v>
      </c>
      <c r="K1829" s="74" t="s">
        <v>5813</v>
      </c>
      <c r="L1829" s="138">
        <v>1400</v>
      </c>
      <c r="M1829" s="503"/>
      <c r="N1829" s="524"/>
      <c r="O1829" s="98">
        <v>1</v>
      </c>
      <c r="P1829" s="21" t="s">
        <v>2240</v>
      </c>
      <c r="Q1829" s="21" t="s">
        <v>2241</v>
      </c>
      <c r="R1829" s="46">
        <v>1400</v>
      </c>
      <c r="S1829" s="23"/>
      <c r="T1829" s="37"/>
      <c r="U1829" s="36"/>
      <c r="V1829" s="36"/>
      <c r="W1829" s="36"/>
    </row>
    <row r="1830" spans="7:23" ht="21.6" hidden="1" customHeight="1" thickBot="1" x14ac:dyDescent="0.35">
      <c r="G1830" s="621"/>
      <c r="H1830" s="622"/>
      <c r="I1830" s="74">
        <v>1</v>
      </c>
      <c r="J1830" s="74" t="s">
        <v>2242</v>
      </c>
      <c r="K1830" s="74" t="s">
        <v>2243</v>
      </c>
      <c r="L1830" s="138">
        <v>3200</v>
      </c>
      <c r="M1830" s="503"/>
      <c r="N1830" s="524"/>
      <c r="O1830" s="98">
        <v>1</v>
      </c>
      <c r="P1830" s="21" t="s">
        <v>2242</v>
      </c>
      <c r="Q1830" s="21" t="s">
        <v>2243</v>
      </c>
      <c r="R1830" s="46">
        <v>3200</v>
      </c>
      <c r="S1830" s="23"/>
      <c r="T1830" s="37"/>
      <c r="U1830" s="36"/>
      <c r="V1830" s="36"/>
      <c r="W1830" s="36"/>
    </row>
    <row r="1831" spans="7:23" ht="51.75" hidden="1" thickBot="1" x14ac:dyDescent="0.35">
      <c r="G1831" s="617"/>
      <c r="H1831" s="619"/>
      <c r="I1831" s="74">
        <v>1</v>
      </c>
      <c r="J1831" s="74" t="s">
        <v>5814</v>
      </c>
      <c r="K1831" s="74" t="s">
        <v>2243</v>
      </c>
      <c r="L1831" s="138">
        <v>2500</v>
      </c>
      <c r="M1831" s="503"/>
      <c r="N1831" s="524"/>
      <c r="O1831" s="98">
        <v>1</v>
      </c>
      <c r="P1831" s="21" t="s">
        <v>2244</v>
      </c>
      <c r="Q1831" s="21" t="s">
        <v>2243</v>
      </c>
      <c r="R1831" s="46">
        <v>2500</v>
      </c>
      <c r="S1831" s="23"/>
      <c r="T1831" s="37"/>
      <c r="U1831" s="36"/>
      <c r="V1831" s="36"/>
      <c r="W1831" s="36"/>
    </row>
    <row r="1832" spans="7:23" ht="26.25" hidden="1" thickBot="1" x14ac:dyDescent="0.35">
      <c r="G1832" s="616">
        <v>2</v>
      </c>
      <c r="H1832" s="618" t="s">
        <v>849</v>
      </c>
      <c r="I1832" s="72">
        <v>1</v>
      </c>
      <c r="J1832" s="72" t="s">
        <v>2245</v>
      </c>
      <c r="K1832" s="72" t="s">
        <v>2246</v>
      </c>
      <c r="L1832" s="139">
        <v>2200</v>
      </c>
      <c r="M1832" s="503" t="s">
        <v>5247</v>
      </c>
      <c r="N1832" s="524" t="s">
        <v>849</v>
      </c>
      <c r="O1832" s="98">
        <v>1</v>
      </c>
      <c r="P1832" s="21" t="s">
        <v>2245</v>
      </c>
      <c r="Q1832" s="21" t="s">
        <v>2246</v>
      </c>
      <c r="R1832" s="46">
        <v>2200</v>
      </c>
      <c r="S1832" s="23"/>
      <c r="T1832" s="37"/>
      <c r="U1832" s="36"/>
      <c r="V1832" s="36"/>
      <c r="W1832" s="36"/>
    </row>
    <row r="1833" spans="7:23" ht="49.9" hidden="1" customHeight="1" thickBot="1" x14ac:dyDescent="0.35">
      <c r="G1833" s="621"/>
      <c r="H1833" s="622"/>
      <c r="I1833" s="74">
        <v>1</v>
      </c>
      <c r="J1833" s="74" t="s">
        <v>2245</v>
      </c>
      <c r="K1833" s="74" t="s">
        <v>2247</v>
      </c>
      <c r="L1833" s="138">
        <v>2600</v>
      </c>
      <c r="M1833" s="503"/>
      <c r="N1833" s="524"/>
      <c r="O1833" s="98">
        <v>1</v>
      </c>
      <c r="P1833" s="21" t="s">
        <v>2245</v>
      </c>
      <c r="Q1833" s="21" t="s">
        <v>2247</v>
      </c>
      <c r="R1833" s="46">
        <v>2600</v>
      </c>
      <c r="S1833" s="23"/>
      <c r="T1833" s="37"/>
      <c r="U1833" s="36"/>
      <c r="V1833" s="36"/>
      <c r="W1833" s="36"/>
    </row>
    <row r="1834" spans="7:23" ht="57" hidden="1" thickBot="1" x14ac:dyDescent="0.35">
      <c r="G1834" s="621"/>
      <c r="H1834" s="622"/>
      <c r="I1834" s="74">
        <v>1</v>
      </c>
      <c r="J1834" s="74" t="s">
        <v>2248</v>
      </c>
      <c r="K1834" s="74" t="s">
        <v>984</v>
      </c>
      <c r="L1834" s="138">
        <v>1800</v>
      </c>
      <c r="M1834" s="503"/>
      <c r="N1834" s="524"/>
      <c r="O1834" s="98">
        <v>1</v>
      </c>
      <c r="P1834" s="21" t="s">
        <v>2248</v>
      </c>
      <c r="Q1834" s="21" t="s">
        <v>984</v>
      </c>
      <c r="R1834" s="46">
        <v>1800</v>
      </c>
      <c r="S1834" s="23"/>
      <c r="T1834" s="37"/>
      <c r="U1834" s="36"/>
      <c r="V1834" s="36"/>
      <c r="W1834" s="36"/>
    </row>
    <row r="1835" spans="7:23" ht="39" hidden="1" thickBot="1" x14ac:dyDescent="0.35">
      <c r="G1835" s="621"/>
      <c r="H1835" s="622"/>
      <c r="I1835" s="74">
        <v>1</v>
      </c>
      <c r="J1835" s="74" t="s">
        <v>2246</v>
      </c>
      <c r="K1835" s="74" t="s">
        <v>5815</v>
      </c>
      <c r="L1835" s="138">
        <v>1800</v>
      </c>
      <c r="M1835" s="503"/>
      <c r="N1835" s="524"/>
      <c r="O1835" s="98">
        <v>1</v>
      </c>
      <c r="P1835" s="21" t="s">
        <v>2246</v>
      </c>
      <c r="Q1835" s="21" t="s">
        <v>2249</v>
      </c>
      <c r="R1835" s="46">
        <v>1800</v>
      </c>
      <c r="S1835" s="23"/>
      <c r="T1835" s="37"/>
      <c r="U1835" s="36"/>
      <c r="V1835" s="36"/>
      <c r="W1835" s="36"/>
    </row>
    <row r="1836" spans="7:23" ht="51.75" hidden="1" thickBot="1" x14ac:dyDescent="0.35">
      <c r="G1836" s="617"/>
      <c r="H1836" s="619"/>
      <c r="I1836" s="74">
        <v>1</v>
      </c>
      <c r="J1836" s="74" t="s">
        <v>5816</v>
      </c>
      <c r="K1836" s="74" t="s">
        <v>2251</v>
      </c>
      <c r="L1836" s="138">
        <v>1500</v>
      </c>
      <c r="M1836" s="503"/>
      <c r="N1836" s="524"/>
      <c r="O1836" s="98">
        <v>1</v>
      </c>
      <c r="P1836" s="21" t="s">
        <v>2250</v>
      </c>
      <c r="Q1836" s="21" t="s">
        <v>2251</v>
      </c>
      <c r="R1836" s="46">
        <v>1500</v>
      </c>
      <c r="S1836" s="23"/>
      <c r="T1836" s="37"/>
      <c r="U1836" s="36"/>
      <c r="V1836" s="36"/>
      <c r="W1836" s="36"/>
    </row>
    <row r="1837" spans="7:23" ht="19.5" hidden="1" thickBot="1" x14ac:dyDescent="0.35">
      <c r="G1837" s="616">
        <v>3</v>
      </c>
      <c r="H1837" s="618" t="s">
        <v>1016</v>
      </c>
      <c r="I1837" s="74">
        <v>1</v>
      </c>
      <c r="J1837" s="74" t="s">
        <v>5817</v>
      </c>
      <c r="K1837" s="74" t="s">
        <v>5818</v>
      </c>
      <c r="L1837" s="138">
        <v>1300</v>
      </c>
      <c r="M1837" s="503" t="s">
        <v>5248</v>
      </c>
      <c r="N1837" s="524" t="s">
        <v>1016</v>
      </c>
      <c r="O1837" s="98">
        <v>1</v>
      </c>
      <c r="P1837" s="21" t="s">
        <v>2252</v>
      </c>
      <c r="Q1837" s="21" t="s">
        <v>2253</v>
      </c>
      <c r="R1837" s="46">
        <v>1300</v>
      </c>
      <c r="S1837" s="23"/>
      <c r="T1837" s="37"/>
      <c r="U1837" s="36"/>
      <c r="V1837" s="36"/>
      <c r="W1837" s="36"/>
    </row>
    <row r="1838" spans="7:23" ht="19.899999999999999" hidden="1" customHeight="1" thickBot="1" x14ac:dyDescent="0.35">
      <c r="G1838" s="621"/>
      <c r="H1838" s="622"/>
      <c r="I1838" s="74">
        <v>1</v>
      </c>
      <c r="J1838" s="74" t="s">
        <v>5808</v>
      </c>
      <c r="K1838" s="74" t="s">
        <v>2254</v>
      </c>
      <c r="L1838" s="138">
        <v>3400</v>
      </c>
      <c r="M1838" s="503"/>
      <c r="N1838" s="524"/>
      <c r="O1838" s="98">
        <v>1</v>
      </c>
      <c r="P1838" s="21" t="s">
        <v>2229</v>
      </c>
      <c r="Q1838" s="21" t="s">
        <v>2254</v>
      </c>
      <c r="R1838" s="46">
        <v>3400</v>
      </c>
      <c r="S1838" s="23"/>
      <c r="T1838" s="37"/>
      <c r="U1838" s="36"/>
      <c r="V1838" s="36"/>
      <c r="W1838" s="36"/>
    </row>
    <row r="1839" spans="7:23" ht="39" hidden="1" thickBot="1" x14ac:dyDescent="0.35">
      <c r="G1839" s="621"/>
      <c r="H1839" s="622"/>
      <c r="I1839" s="74">
        <v>1</v>
      </c>
      <c r="J1839" s="74" t="s">
        <v>2254</v>
      </c>
      <c r="K1839" s="74" t="s">
        <v>2255</v>
      </c>
      <c r="L1839" s="138">
        <v>2200</v>
      </c>
      <c r="M1839" s="503"/>
      <c r="N1839" s="524"/>
      <c r="O1839" s="98">
        <v>1</v>
      </c>
      <c r="P1839" s="21" t="s">
        <v>2254</v>
      </c>
      <c r="Q1839" s="21" t="s">
        <v>2255</v>
      </c>
      <c r="R1839" s="46">
        <v>2200</v>
      </c>
      <c r="S1839" s="23"/>
      <c r="T1839" s="37"/>
      <c r="U1839" s="36"/>
      <c r="V1839" s="36"/>
      <c r="W1839" s="36"/>
    </row>
    <row r="1840" spans="7:23" ht="39" hidden="1" thickBot="1" x14ac:dyDescent="0.35">
      <c r="G1840" s="621"/>
      <c r="H1840" s="622"/>
      <c r="I1840" s="74">
        <v>1</v>
      </c>
      <c r="J1840" s="74" t="s">
        <v>2256</v>
      </c>
      <c r="K1840" s="74" t="s">
        <v>1017</v>
      </c>
      <c r="L1840" s="138">
        <v>1000</v>
      </c>
      <c r="M1840" s="503"/>
      <c r="N1840" s="524"/>
      <c r="O1840" s="98">
        <v>1</v>
      </c>
      <c r="P1840" s="21" t="s">
        <v>2256</v>
      </c>
      <c r="Q1840" s="21" t="s">
        <v>1017</v>
      </c>
      <c r="R1840" s="46">
        <v>1000</v>
      </c>
      <c r="S1840" s="23"/>
      <c r="T1840" s="37"/>
      <c r="U1840" s="36"/>
      <c r="V1840" s="36"/>
      <c r="W1840" s="36"/>
    </row>
    <row r="1841" spans="7:23" ht="38.450000000000003" hidden="1" customHeight="1" thickBot="1" x14ac:dyDescent="0.35">
      <c r="G1841" s="621"/>
      <c r="H1841" s="622"/>
      <c r="I1841" s="74">
        <v>1</v>
      </c>
      <c r="J1841" s="74" t="s">
        <v>5819</v>
      </c>
      <c r="K1841" s="74" t="s">
        <v>2258</v>
      </c>
      <c r="L1841" s="137">
        <v>850</v>
      </c>
      <c r="M1841" s="503"/>
      <c r="N1841" s="524"/>
      <c r="O1841" s="98">
        <v>1</v>
      </c>
      <c r="P1841" s="21" t="s">
        <v>2257</v>
      </c>
      <c r="Q1841" s="21" t="s">
        <v>2258</v>
      </c>
      <c r="R1841" s="46">
        <v>850</v>
      </c>
      <c r="S1841" s="23"/>
      <c r="T1841" s="37"/>
      <c r="U1841" s="36"/>
      <c r="V1841" s="36"/>
      <c r="W1841" s="36"/>
    </row>
    <row r="1842" spans="7:23" ht="21" hidden="1" customHeight="1" thickBot="1" x14ac:dyDescent="0.35">
      <c r="G1842" s="621"/>
      <c r="H1842" s="622"/>
      <c r="I1842" s="74">
        <v>1</v>
      </c>
      <c r="J1842" s="74" t="s">
        <v>2258</v>
      </c>
      <c r="K1842" s="74" t="s">
        <v>2259</v>
      </c>
      <c r="L1842" s="137">
        <v>700</v>
      </c>
      <c r="M1842" s="503"/>
      <c r="N1842" s="524"/>
      <c r="O1842" s="98">
        <v>1</v>
      </c>
      <c r="P1842" s="21" t="s">
        <v>2258</v>
      </c>
      <c r="Q1842" s="21" t="s">
        <v>2259</v>
      </c>
      <c r="R1842" s="46">
        <v>700</v>
      </c>
      <c r="S1842" s="23"/>
      <c r="T1842" s="37"/>
      <c r="U1842" s="36"/>
      <c r="V1842" s="36"/>
      <c r="W1842" s="36"/>
    </row>
    <row r="1843" spans="7:23" ht="23.45" hidden="1" customHeight="1" thickBot="1" x14ac:dyDescent="0.35">
      <c r="G1843" s="617"/>
      <c r="H1843" s="619"/>
      <c r="I1843" s="74">
        <v>1</v>
      </c>
      <c r="J1843" s="74" t="s">
        <v>2259</v>
      </c>
      <c r="K1843" s="74" t="s">
        <v>2260</v>
      </c>
      <c r="L1843" s="137">
        <v>600</v>
      </c>
      <c r="M1843" s="503"/>
      <c r="N1843" s="524"/>
      <c r="O1843" s="98">
        <v>1</v>
      </c>
      <c r="P1843" s="21" t="s">
        <v>2259</v>
      </c>
      <c r="Q1843" s="21" t="s">
        <v>2260</v>
      </c>
      <c r="R1843" s="46">
        <v>600</v>
      </c>
      <c r="S1843" s="23"/>
      <c r="T1843" s="37"/>
      <c r="U1843" s="36"/>
      <c r="V1843" s="36"/>
      <c r="W1843" s="36"/>
    </row>
    <row r="1844" spans="7:23" ht="39" hidden="1" thickBot="1" x14ac:dyDescent="0.35">
      <c r="G1844" s="616">
        <v>4</v>
      </c>
      <c r="H1844" s="618" t="s">
        <v>2261</v>
      </c>
      <c r="I1844" s="72">
        <v>1</v>
      </c>
      <c r="J1844" s="72" t="s">
        <v>2262</v>
      </c>
      <c r="K1844" s="72" t="s">
        <v>2263</v>
      </c>
      <c r="L1844" s="139">
        <v>1800</v>
      </c>
      <c r="M1844" s="503" t="s">
        <v>5249</v>
      </c>
      <c r="N1844" s="524" t="s">
        <v>2261</v>
      </c>
      <c r="O1844" s="98">
        <v>1</v>
      </c>
      <c r="P1844" s="21" t="s">
        <v>2262</v>
      </c>
      <c r="Q1844" s="21" t="s">
        <v>2263</v>
      </c>
      <c r="R1844" s="46">
        <v>1800</v>
      </c>
      <c r="S1844" s="23"/>
      <c r="T1844" s="37"/>
      <c r="U1844" s="36"/>
      <c r="V1844" s="36"/>
      <c r="W1844" s="36"/>
    </row>
    <row r="1845" spans="7:23" ht="39" hidden="1" thickBot="1" x14ac:dyDescent="0.35">
      <c r="G1845" s="621"/>
      <c r="H1845" s="622"/>
      <c r="I1845" s="74">
        <v>1</v>
      </c>
      <c r="J1845" s="74" t="s">
        <v>2264</v>
      </c>
      <c r="K1845" s="74" t="s">
        <v>77</v>
      </c>
      <c r="L1845" s="137">
        <v>600</v>
      </c>
      <c r="M1845" s="503"/>
      <c r="N1845" s="524"/>
      <c r="O1845" s="98">
        <v>1</v>
      </c>
      <c r="P1845" s="21" t="s">
        <v>2264</v>
      </c>
      <c r="Q1845" s="21" t="s">
        <v>77</v>
      </c>
      <c r="R1845" s="46">
        <v>600</v>
      </c>
      <c r="S1845" s="23"/>
      <c r="T1845" s="37"/>
      <c r="U1845" s="36"/>
      <c r="V1845" s="36"/>
      <c r="W1845" s="36"/>
    </row>
    <row r="1846" spans="7:23" ht="39" hidden="1" thickBot="1" x14ac:dyDescent="0.35">
      <c r="G1846" s="621"/>
      <c r="H1846" s="622"/>
      <c r="I1846" s="74">
        <v>1</v>
      </c>
      <c r="J1846" s="74" t="s">
        <v>2265</v>
      </c>
      <c r="K1846" s="74" t="s">
        <v>77</v>
      </c>
      <c r="L1846" s="137">
        <v>700</v>
      </c>
      <c r="M1846" s="503"/>
      <c r="N1846" s="524"/>
      <c r="O1846" s="98">
        <v>1</v>
      </c>
      <c r="P1846" s="21" t="s">
        <v>2265</v>
      </c>
      <c r="Q1846" s="21" t="s">
        <v>77</v>
      </c>
      <c r="R1846" s="46">
        <v>700</v>
      </c>
      <c r="S1846" s="23"/>
      <c r="T1846" s="37"/>
      <c r="U1846" s="36"/>
      <c r="V1846" s="36"/>
      <c r="W1846" s="36"/>
    </row>
    <row r="1847" spans="7:23" ht="39" hidden="1" thickBot="1" x14ac:dyDescent="0.35">
      <c r="G1847" s="621"/>
      <c r="H1847" s="622"/>
      <c r="I1847" s="74">
        <v>1</v>
      </c>
      <c r="J1847" s="74" t="s">
        <v>2266</v>
      </c>
      <c r="K1847" s="74" t="s">
        <v>77</v>
      </c>
      <c r="L1847" s="137">
        <v>700</v>
      </c>
      <c r="M1847" s="503"/>
      <c r="N1847" s="524"/>
      <c r="O1847" s="98">
        <v>1</v>
      </c>
      <c r="P1847" s="21" t="s">
        <v>2266</v>
      </c>
      <c r="Q1847" s="21" t="s">
        <v>77</v>
      </c>
      <c r="R1847" s="46">
        <v>700</v>
      </c>
      <c r="S1847" s="23"/>
      <c r="T1847" s="37"/>
      <c r="U1847" s="36"/>
      <c r="V1847" s="36"/>
      <c r="W1847" s="36"/>
    </row>
    <row r="1848" spans="7:23" ht="51.75" hidden="1" thickBot="1" x14ac:dyDescent="0.35">
      <c r="G1848" s="621"/>
      <c r="H1848" s="622"/>
      <c r="I1848" s="74">
        <v>1</v>
      </c>
      <c r="J1848" s="74" t="s">
        <v>5820</v>
      </c>
      <c r="K1848" s="74" t="s">
        <v>2234</v>
      </c>
      <c r="L1848" s="138">
        <v>5000</v>
      </c>
      <c r="M1848" s="503"/>
      <c r="N1848" s="524"/>
      <c r="O1848" s="98">
        <v>1</v>
      </c>
      <c r="P1848" s="21" t="s">
        <v>2267</v>
      </c>
      <c r="Q1848" s="21" t="s">
        <v>2234</v>
      </c>
      <c r="R1848" s="46">
        <v>5000</v>
      </c>
      <c r="S1848" s="23"/>
      <c r="T1848" s="37"/>
      <c r="U1848" s="36"/>
      <c r="V1848" s="36"/>
      <c r="W1848" s="36"/>
    </row>
    <row r="1849" spans="7:23" ht="39" hidden="1" thickBot="1" x14ac:dyDescent="0.35">
      <c r="G1849" s="621"/>
      <c r="H1849" s="622"/>
      <c r="I1849" s="74">
        <v>1</v>
      </c>
      <c r="J1849" s="74" t="s">
        <v>5821</v>
      </c>
      <c r="K1849" s="74" t="s">
        <v>77</v>
      </c>
      <c r="L1849" s="137">
        <v>420</v>
      </c>
      <c r="M1849" s="503"/>
      <c r="N1849" s="524"/>
      <c r="O1849" s="98">
        <v>1</v>
      </c>
      <c r="P1849" s="21" t="s">
        <v>2268</v>
      </c>
      <c r="Q1849" s="21" t="s">
        <v>77</v>
      </c>
      <c r="R1849" s="46">
        <v>420</v>
      </c>
      <c r="S1849" s="23"/>
      <c r="T1849" s="37"/>
      <c r="U1849" s="36"/>
      <c r="V1849" s="36"/>
      <c r="W1849" s="36"/>
    </row>
    <row r="1850" spans="7:23" ht="51.75" hidden="1" thickBot="1" x14ac:dyDescent="0.35">
      <c r="G1850" s="621"/>
      <c r="H1850" s="622"/>
      <c r="I1850" s="74">
        <v>1</v>
      </c>
      <c r="J1850" s="74" t="s">
        <v>2269</v>
      </c>
      <c r="K1850" s="74" t="s">
        <v>77</v>
      </c>
      <c r="L1850" s="137">
        <v>350</v>
      </c>
      <c r="M1850" s="503"/>
      <c r="N1850" s="524"/>
      <c r="O1850" s="98">
        <v>1</v>
      </c>
      <c r="P1850" s="21" t="s">
        <v>2269</v>
      </c>
      <c r="Q1850" s="21" t="s">
        <v>77</v>
      </c>
      <c r="R1850" s="46">
        <v>350</v>
      </c>
      <c r="S1850" s="23"/>
      <c r="T1850" s="37"/>
      <c r="U1850" s="36"/>
      <c r="V1850" s="36"/>
      <c r="W1850" s="36"/>
    </row>
    <row r="1851" spans="7:23" ht="39" hidden="1" thickBot="1" x14ac:dyDescent="0.35">
      <c r="G1851" s="621"/>
      <c r="H1851" s="622"/>
      <c r="I1851" s="74">
        <v>1</v>
      </c>
      <c r="J1851" s="74" t="s">
        <v>2270</v>
      </c>
      <c r="K1851" s="74" t="s">
        <v>2271</v>
      </c>
      <c r="L1851" s="137">
        <v>450</v>
      </c>
      <c r="M1851" s="503"/>
      <c r="N1851" s="524"/>
      <c r="O1851" s="98">
        <v>1</v>
      </c>
      <c r="P1851" s="21" t="s">
        <v>2270</v>
      </c>
      <c r="Q1851" s="21" t="s">
        <v>2271</v>
      </c>
      <c r="R1851" s="46">
        <v>450</v>
      </c>
      <c r="S1851" s="23"/>
      <c r="T1851" s="37"/>
      <c r="U1851" s="36"/>
      <c r="V1851" s="36"/>
      <c r="W1851" s="36"/>
    </row>
    <row r="1852" spans="7:23" ht="26.25" hidden="1" thickBot="1" x14ac:dyDescent="0.35">
      <c r="G1852" s="621"/>
      <c r="H1852" s="622"/>
      <c r="I1852" s="74">
        <v>1</v>
      </c>
      <c r="J1852" s="74" t="s">
        <v>2272</v>
      </c>
      <c r="K1852" s="74" t="s">
        <v>77</v>
      </c>
      <c r="L1852" s="137">
        <v>420</v>
      </c>
      <c r="M1852" s="503"/>
      <c r="N1852" s="524"/>
      <c r="O1852" s="98">
        <v>1</v>
      </c>
      <c r="P1852" s="21" t="s">
        <v>2272</v>
      </c>
      <c r="Q1852" s="21" t="s">
        <v>77</v>
      </c>
      <c r="R1852" s="46">
        <v>420</v>
      </c>
      <c r="S1852" s="23"/>
      <c r="T1852" s="37"/>
      <c r="U1852" s="36"/>
      <c r="V1852" s="36"/>
      <c r="W1852" s="36"/>
    </row>
    <row r="1853" spans="7:23" ht="39" hidden="1" thickBot="1" x14ac:dyDescent="0.35">
      <c r="G1853" s="621"/>
      <c r="H1853" s="622"/>
      <c r="I1853" s="74">
        <v>1</v>
      </c>
      <c r="J1853" s="74" t="s">
        <v>2273</v>
      </c>
      <c r="K1853" s="74" t="s">
        <v>77</v>
      </c>
      <c r="L1853" s="137">
        <v>550</v>
      </c>
      <c r="M1853" s="503"/>
      <c r="N1853" s="524"/>
      <c r="O1853" s="98">
        <v>1</v>
      </c>
      <c r="P1853" s="21" t="s">
        <v>2273</v>
      </c>
      <c r="Q1853" s="21" t="s">
        <v>77</v>
      </c>
      <c r="R1853" s="46">
        <v>550</v>
      </c>
      <c r="S1853" s="23"/>
      <c r="T1853" s="37"/>
      <c r="U1853" s="36"/>
      <c r="V1853" s="36"/>
      <c r="W1853" s="36"/>
    </row>
    <row r="1854" spans="7:23" ht="39" hidden="1" thickBot="1" x14ac:dyDescent="0.35">
      <c r="G1854" s="617"/>
      <c r="H1854" s="619"/>
      <c r="I1854" s="74">
        <v>1</v>
      </c>
      <c r="J1854" s="74" t="s">
        <v>2274</v>
      </c>
      <c r="K1854" s="74" t="s">
        <v>2275</v>
      </c>
      <c r="L1854" s="137">
        <v>350</v>
      </c>
      <c r="M1854" s="503"/>
      <c r="N1854" s="524"/>
      <c r="O1854" s="98">
        <v>1</v>
      </c>
      <c r="P1854" s="21" t="s">
        <v>2274</v>
      </c>
      <c r="Q1854" s="21" t="s">
        <v>2275</v>
      </c>
      <c r="R1854" s="46">
        <v>350</v>
      </c>
      <c r="S1854" s="23"/>
      <c r="T1854" s="37"/>
      <c r="U1854" s="36"/>
      <c r="V1854" s="36"/>
      <c r="W1854" s="36"/>
    </row>
    <row r="1855" spans="7:23" ht="38.25" hidden="1" thickBot="1" x14ac:dyDescent="0.35">
      <c r="M1855" s="503"/>
      <c r="N1855" s="524"/>
      <c r="O1855" s="98"/>
      <c r="P1855" s="21" t="s">
        <v>2380</v>
      </c>
      <c r="Q1855" s="21" t="s">
        <v>77</v>
      </c>
      <c r="R1855" s="46"/>
      <c r="S1855" s="23" t="s">
        <v>2381</v>
      </c>
      <c r="T1855" s="37"/>
      <c r="U1855" s="36"/>
      <c r="V1855" s="36"/>
      <c r="W1855" s="36"/>
    </row>
    <row r="1856" spans="7:23" ht="26.25" hidden="1" thickBot="1" x14ac:dyDescent="0.35">
      <c r="G1856" s="616">
        <v>5</v>
      </c>
      <c r="H1856" s="618" t="s">
        <v>658</v>
      </c>
      <c r="I1856" s="72">
        <v>1</v>
      </c>
      <c r="J1856" s="72" t="s">
        <v>2276</v>
      </c>
      <c r="K1856" s="72" t="s">
        <v>2279</v>
      </c>
      <c r="L1856" s="80">
        <v>780</v>
      </c>
      <c r="M1856" s="503" t="s">
        <v>5250</v>
      </c>
      <c r="N1856" s="524" t="s">
        <v>658</v>
      </c>
      <c r="O1856" s="98">
        <v>1</v>
      </c>
      <c r="P1856" s="21" t="s">
        <v>2276</v>
      </c>
      <c r="Q1856" s="21" t="s">
        <v>2277</v>
      </c>
      <c r="R1856" s="46">
        <v>780</v>
      </c>
      <c r="S1856" s="23"/>
      <c r="T1856" s="37"/>
      <c r="U1856" s="36"/>
      <c r="V1856" s="36"/>
      <c r="W1856" s="36"/>
    </row>
    <row r="1857" spans="7:23" ht="39" hidden="1" thickBot="1" x14ac:dyDescent="0.35">
      <c r="G1857" s="621"/>
      <c r="H1857" s="622"/>
      <c r="I1857" s="74">
        <v>1</v>
      </c>
      <c r="J1857" s="74" t="s">
        <v>2278</v>
      </c>
      <c r="K1857" s="74" t="s">
        <v>2279</v>
      </c>
      <c r="L1857" s="137">
        <v>500</v>
      </c>
      <c r="M1857" s="503"/>
      <c r="N1857" s="524"/>
      <c r="O1857" s="98">
        <v>1</v>
      </c>
      <c r="P1857" s="21" t="s">
        <v>2278</v>
      </c>
      <c r="Q1857" s="21" t="s">
        <v>2279</v>
      </c>
      <c r="R1857" s="46">
        <v>500</v>
      </c>
      <c r="S1857" s="23"/>
      <c r="T1857" s="37"/>
      <c r="U1857" s="36"/>
      <c r="V1857" s="36"/>
      <c r="W1857" s="36"/>
    </row>
    <row r="1858" spans="7:23" ht="39" hidden="1" thickBot="1" x14ac:dyDescent="0.35">
      <c r="G1858" s="621"/>
      <c r="H1858" s="622"/>
      <c r="I1858" s="74">
        <v>1</v>
      </c>
      <c r="J1858" s="74" t="s">
        <v>2280</v>
      </c>
      <c r="K1858" s="74" t="s">
        <v>77</v>
      </c>
      <c r="L1858" s="137">
        <v>350</v>
      </c>
      <c r="M1858" s="503"/>
      <c r="N1858" s="524"/>
      <c r="O1858" s="98">
        <v>1</v>
      </c>
      <c r="P1858" s="21" t="s">
        <v>2280</v>
      </c>
      <c r="Q1858" s="21" t="s">
        <v>77</v>
      </c>
      <c r="R1858" s="46">
        <v>350</v>
      </c>
      <c r="S1858" s="23"/>
      <c r="T1858" s="37"/>
      <c r="U1858" s="36"/>
      <c r="V1858" s="36"/>
      <c r="W1858" s="36"/>
    </row>
    <row r="1859" spans="7:23" ht="26.25" hidden="1" thickBot="1" x14ac:dyDescent="0.35">
      <c r="G1859" s="621"/>
      <c r="H1859" s="622"/>
      <c r="I1859" s="74">
        <v>1</v>
      </c>
      <c r="J1859" s="74" t="s">
        <v>2281</v>
      </c>
      <c r="K1859" s="74" t="s">
        <v>1206</v>
      </c>
      <c r="L1859" s="137">
        <v>760</v>
      </c>
      <c r="M1859" s="503"/>
      <c r="N1859" s="524"/>
      <c r="O1859" s="98">
        <v>1</v>
      </c>
      <c r="P1859" s="21" t="s">
        <v>2281</v>
      </c>
      <c r="Q1859" s="21" t="s">
        <v>1206</v>
      </c>
      <c r="R1859" s="46">
        <v>760</v>
      </c>
      <c r="S1859" s="23"/>
      <c r="T1859" s="37"/>
      <c r="U1859" s="36"/>
      <c r="V1859" s="36"/>
      <c r="W1859" s="36"/>
    </row>
    <row r="1860" spans="7:23" ht="26.25" hidden="1" thickBot="1" x14ac:dyDescent="0.35">
      <c r="G1860" s="621"/>
      <c r="H1860" s="622"/>
      <c r="I1860" s="74">
        <v>1</v>
      </c>
      <c r="J1860" s="74" t="s">
        <v>2282</v>
      </c>
      <c r="K1860" s="74" t="s">
        <v>2283</v>
      </c>
      <c r="L1860" s="137">
        <v>500</v>
      </c>
      <c r="M1860" s="503" t="s">
        <v>5250</v>
      </c>
      <c r="N1860" s="524" t="s">
        <v>658</v>
      </c>
      <c r="O1860" s="98">
        <v>1</v>
      </c>
      <c r="P1860" s="21" t="s">
        <v>2282</v>
      </c>
      <c r="Q1860" s="21" t="s">
        <v>2283</v>
      </c>
      <c r="R1860" s="46">
        <v>500</v>
      </c>
      <c r="S1860" s="23"/>
      <c r="T1860" s="37"/>
      <c r="U1860" s="36"/>
      <c r="V1860" s="36"/>
      <c r="W1860" s="36"/>
    </row>
    <row r="1861" spans="7:23" ht="57" hidden="1" thickBot="1" x14ac:dyDescent="0.35">
      <c r="G1861" s="621"/>
      <c r="H1861" s="622"/>
      <c r="I1861" s="74">
        <v>1</v>
      </c>
      <c r="J1861" s="74" t="s">
        <v>2254</v>
      </c>
      <c r="K1861" s="74" t="s">
        <v>5822</v>
      </c>
      <c r="L1861" s="137">
        <v>450</v>
      </c>
      <c r="M1861" s="503"/>
      <c r="N1861" s="524"/>
      <c r="O1861" s="98">
        <v>1</v>
      </c>
      <c r="P1861" s="21" t="s">
        <v>2254</v>
      </c>
      <c r="Q1861" s="21" t="s">
        <v>2284</v>
      </c>
      <c r="R1861" s="46">
        <v>450</v>
      </c>
      <c r="S1861" s="23"/>
      <c r="T1861" s="37"/>
      <c r="U1861" s="36"/>
      <c r="V1861" s="36"/>
      <c r="W1861" s="36"/>
    </row>
    <row r="1862" spans="7:23" ht="57" hidden="1" thickBot="1" x14ac:dyDescent="0.35">
      <c r="G1862" s="621"/>
      <c r="H1862" s="622"/>
      <c r="I1862" s="74">
        <v>1</v>
      </c>
      <c r="J1862" s="74" t="s">
        <v>2285</v>
      </c>
      <c r="K1862" s="74" t="s">
        <v>2286</v>
      </c>
      <c r="L1862" s="137">
        <v>400</v>
      </c>
      <c r="M1862" s="503"/>
      <c r="N1862" s="524"/>
      <c r="O1862" s="98">
        <v>1</v>
      </c>
      <c r="P1862" s="21" t="s">
        <v>2285</v>
      </c>
      <c r="Q1862" s="21" t="s">
        <v>2286</v>
      </c>
      <c r="R1862" s="46">
        <v>400</v>
      </c>
      <c r="S1862" s="23"/>
      <c r="T1862" s="37"/>
      <c r="U1862" s="36"/>
      <c r="V1862" s="36"/>
      <c r="W1862" s="36"/>
    </row>
    <row r="1863" spans="7:23" ht="77.25" hidden="1" thickBot="1" x14ac:dyDescent="0.35">
      <c r="G1863" s="621"/>
      <c r="H1863" s="622"/>
      <c r="I1863" s="74">
        <v>1</v>
      </c>
      <c r="J1863" s="74" t="s">
        <v>2287</v>
      </c>
      <c r="K1863" s="74" t="s">
        <v>2288</v>
      </c>
      <c r="L1863" s="137">
        <v>320</v>
      </c>
      <c r="M1863" s="503"/>
      <c r="N1863" s="524"/>
      <c r="O1863" s="98">
        <v>1</v>
      </c>
      <c r="P1863" s="21" t="s">
        <v>2287</v>
      </c>
      <c r="Q1863" s="21" t="s">
        <v>2288</v>
      </c>
      <c r="R1863" s="46">
        <v>320</v>
      </c>
      <c r="S1863" s="23"/>
      <c r="T1863" s="37"/>
      <c r="U1863" s="36"/>
      <c r="V1863" s="36"/>
      <c r="W1863" s="36"/>
    </row>
    <row r="1864" spans="7:23" ht="77.25" hidden="1" thickBot="1" x14ac:dyDescent="0.35">
      <c r="G1864" s="621"/>
      <c r="H1864" s="622"/>
      <c r="I1864" s="74">
        <v>1</v>
      </c>
      <c r="J1864" s="74" t="s">
        <v>2289</v>
      </c>
      <c r="K1864" s="74" t="s">
        <v>2290</v>
      </c>
      <c r="L1864" s="137">
        <v>400</v>
      </c>
      <c r="M1864" s="503"/>
      <c r="N1864" s="524"/>
      <c r="O1864" s="98">
        <v>1</v>
      </c>
      <c r="P1864" s="21" t="s">
        <v>2289</v>
      </c>
      <c r="Q1864" s="21" t="s">
        <v>2290</v>
      </c>
      <c r="R1864" s="46">
        <v>400</v>
      </c>
      <c r="S1864" s="23"/>
      <c r="T1864" s="37"/>
      <c r="U1864" s="36"/>
      <c r="V1864" s="36"/>
      <c r="W1864" s="36"/>
    </row>
    <row r="1865" spans="7:23" ht="51.75" hidden="1" thickBot="1" x14ac:dyDescent="0.35">
      <c r="G1865" s="617"/>
      <c r="H1865" s="619"/>
      <c r="I1865" s="74">
        <v>1</v>
      </c>
      <c r="J1865" s="74" t="s">
        <v>2291</v>
      </c>
      <c r="K1865" s="74" t="s">
        <v>5823</v>
      </c>
      <c r="L1865" s="137">
        <v>320</v>
      </c>
      <c r="M1865" s="503"/>
      <c r="N1865" s="524"/>
      <c r="O1865" s="98">
        <v>1</v>
      </c>
      <c r="P1865" s="21" t="s">
        <v>2291</v>
      </c>
      <c r="Q1865" s="21" t="s">
        <v>2292</v>
      </c>
      <c r="R1865" s="46">
        <v>320</v>
      </c>
      <c r="S1865" s="23"/>
      <c r="T1865" s="37"/>
      <c r="U1865" s="36"/>
      <c r="V1865" s="36"/>
      <c r="W1865" s="36"/>
    </row>
    <row r="1866" spans="7:23" ht="64.5" hidden="1" thickBot="1" x14ac:dyDescent="0.35">
      <c r="G1866" s="616">
        <v>5</v>
      </c>
      <c r="H1866" s="618" t="s">
        <v>490</v>
      </c>
      <c r="I1866" s="72">
        <v>1</v>
      </c>
      <c r="J1866" s="72" t="s">
        <v>2293</v>
      </c>
      <c r="K1866" s="72" t="s">
        <v>2294</v>
      </c>
      <c r="L1866" s="80">
        <v>320</v>
      </c>
      <c r="M1866" s="503" t="s">
        <v>5251</v>
      </c>
      <c r="N1866" s="524" t="s">
        <v>490</v>
      </c>
      <c r="O1866" s="98">
        <v>1</v>
      </c>
      <c r="P1866" s="21" t="s">
        <v>2293</v>
      </c>
      <c r="Q1866" s="21" t="s">
        <v>2294</v>
      </c>
      <c r="R1866" s="46">
        <v>320</v>
      </c>
      <c r="S1866" s="23"/>
      <c r="T1866" s="37"/>
      <c r="U1866" s="36"/>
      <c r="V1866" s="36"/>
      <c r="W1866" s="36"/>
    </row>
    <row r="1867" spans="7:23" ht="64.5" hidden="1" thickBot="1" x14ac:dyDescent="0.35">
      <c r="G1867" s="621"/>
      <c r="H1867" s="622"/>
      <c r="I1867" s="74">
        <v>1</v>
      </c>
      <c r="J1867" s="74" t="s">
        <v>5824</v>
      </c>
      <c r="K1867" s="74" t="s">
        <v>5825</v>
      </c>
      <c r="L1867" s="137">
        <v>320</v>
      </c>
      <c r="M1867" s="503"/>
      <c r="N1867" s="524"/>
      <c r="O1867" s="98" t="s">
        <v>1642</v>
      </c>
      <c r="P1867" s="21" t="s">
        <v>2295</v>
      </c>
      <c r="Q1867" s="21" t="s">
        <v>2296</v>
      </c>
      <c r="R1867" s="46">
        <v>320</v>
      </c>
      <c r="S1867" s="23"/>
      <c r="T1867" s="37"/>
      <c r="U1867" s="36"/>
      <c r="V1867" s="36"/>
      <c r="W1867" s="36"/>
    </row>
    <row r="1868" spans="7:23" ht="75.75" hidden="1" thickBot="1" x14ac:dyDescent="0.35">
      <c r="G1868" s="621"/>
      <c r="H1868" s="622"/>
      <c r="I1868" s="74">
        <v>1</v>
      </c>
      <c r="J1868" s="74" t="s">
        <v>5826</v>
      </c>
      <c r="K1868" s="74" t="s">
        <v>5827</v>
      </c>
      <c r="L1868" s="137">
        <v>500</v>
      </c>
      <c r="M1868" s="503"/>
      <c r="N1868" s="524"/>
      <c r="O1868" s="98" t="s">
        <v>1642</v>
      </c>
      <c r="P1868" s="21" t="s">
        <v>2297</v>
      </c>
      <c r="Q1868" s="21" t="s">
        <v>2298</v>
      </c>
      <c r="R1868" s="46">
        <v>500</v>
      </c>
      <c r="S1868" s="23"/>
      <c r="T1868" s="37"/>
      <c r="U1868" s="36"/>
      <c r="V1868" s="36"/>
      <c r="W1868" s="36"/>
    </row>
    <row r="1869" spans="7:23" ht="77.25" hidden="1" thickBot="1" x14ac:dyDescent="0.35">
      <c r="G1869" s="621"/>
      <c r="H1869" s="622"/>
      <c r="I1869" s="74">
        <v>1</v>
      </c>
      <c r="J1869" s="74" t="s">
        <v>5828</v>
      </c>
      <c r="K1869" s="74" t="s">
        <v>2300</v>
      </c>
      <c r="L1869" s="137">
        <v>400</v>
      </c>
      <c r="M1869" s="503" t="s">
        <v>5251</v>
      </c>
      <c r="N1869" s="524" t="s">
        <v>490</v>
      </c>
      <c r="O1869" s="98" t="s">
        <v>1642</v>
      </c>
      <c r="P1869" s="21" t="s">
        <v>2299</v>
      </c>
      <c r="Q1869" s="21" t="s">
        <v>2300</v>
      </c>
      <c r="R1869" s="46">
        <v>400</v>
      </c>
      <c r="S1869" s="23"/>
      <c r="T1869" s="37"/>
      <c r="U1869" s="36"/>
      <c r="V1869" s="36"/>
      <c r="W1869" s="36"/>
    </row>
    <row r="1870" spans="7:23" ht="64.5" hidden="1" thickBot="1" x14ac:dyDescent="0.35">
      <c r="G1870" s="621"/>
      <c r="H1870" s="622"/>
      <c r="I1870" s="74">
        <v>1</v>
      </c>
      <c r="J1870" s="74" t="s">
        <v>2301</v>
      </c>
      <c r="K1870" s="74" t="s">
        <v>2302</v>
      </c>
      <c r="L1870" s="137">
        <v>320</v>
      </c>
      <c r="M1870" s="503"/>
      <c r="N1870" s="524"/>
      <c r="O1870" s="98" t="s">
        <v>1642</v>
      </c>
      <c r="P1870" s="21" t="s">
        <v>2301</v>
      </c>
      <c r="Q1870" s="21" t="s">
        <v>2302</v>
      </c>
      <c r="R1870" s="46">
        <v>320</v>
      </c>
      <c r="S1870" s="23"/>
      <c r="T1870" s="37"/>
      <c r="U1870" s="36"/>
      <c r="V1870" s="36"/>
      <c r="W1870" s="36"/>
    </row>
    <row r="1871" spans="7:23" ht="77.25" hidden="1" thickBot="1" x14ac:dyDescent="0.35">
      <c r="G1871" s="621"/>
      <c r="H1871" s="622"/>
      <c r="I1871" s="74">
        <v>1</v>
      </c>
      <c r="J1871" s="74" t="s">
        <v>2303</v>
      </c>
      <c r="K1871" s="74" t="s">
        <v>2304</v>
      </c>
      <c r="L1871" s="137">
        <v>320</v>
      </c>
      <c r="M1871" s="503"/>
      <c r="N1871" s="524"/>
      <c r="O1871" s="98">
        <v>1</v>
      </c>
      <c r="P1871" s="21" t="s">
        <v>2303</v>
      </c>
      <c r="Q1871" s="21" t="s">
        <v>2304</v>
      </c>
      <c r="R1871" s="46">
        <v>320</v>
      </c>
      <c r="S1871" s="23"/>
      <c r="T1871" s="37"/>
      <c r="U1871" s="36"/>
      <c r="V1871" s="36"/>
      <c r="W1871" s="36"/>
    </row>
    <row r="1872" spans="7:23" ht="39" hidden="1" thickBot="1" x14ac:dyDescent="0.35">
      <c r="G1872" s="621"/>
      <c r="H1872" s="622"/>
      <c r="I1872" s="74">
        <v>1</v>
      </c>
      <c r="J1872" s="74" t="s">
        <v>2305</v>
      </c>
      <c r="K1872" s="74" t="s">
        <v>2306</v>
      </c>
      <c r="L1872" s="137">
        <v>450</v>
      </c>
      <c r="M1872" s="503"/>
      <c r="N1872" s="524"/>
      <c r="O1872" s="98">
        <v>1</v>
      </c>
      <c r="P1872" s="21" t="s">
        <v>2305</v>
      </c>
      <c r="Q1872" s="21" t="s">
        <v>2306</v>
      </c>
      <c r="R1872" s="46">
        <v>450</v>
      </c>
      <c r="S1872" s="23"/>
      <c r="T1872" s="37"/>
      <c r="U1872" s="36"/>
      <c r="V1872" s="36"/>
      <c r="W1872" s="36"/>
    </row>
    <row r="1873" spans="7:23" ht="77.25" hidden="1" thickBot="1" x14ac:dyDescent="0.35">
      <c r="G1873" s="621"/>
      <c r="H1873" s="622"/>
      <c r="I1873" s="74">
        <v>1</v>
      </c>
      <c r="J1873" s="74" t="s">
        <v>2307</v>
      </c>
      <c r="K1873" s="74" t="s">
        <v>2306</v>
      </c>
      <c r="L1873" s="137">
        <v>300</v>
      </c>
      <c r="M1873" s="503"/>
      <c r="N1873" s="524"/>
      <c r="O1873" s="98">
        <v>1</v>
      </c>
      <c r="P1873" s="21" t="s">
        <v>2307</v>
      </c>
      <c r="Q1873" s="21" t="s">
        <v>2306</v>
      </c>
      <c r="R1873" s="46">
        <v>300</v>
      </c>
      <c r="S1873" s="23"/>
      <c r="T1873" s="37"/>
      <c r="U1873" s="36"/>
      <c r="V1873" s="36"/>
      <c r="W1873" s="36"/>
    </row>
    <row r="1874" spans="7:23" ht="39" hidden="1" thickBot="1" x14ac:dyDescent="0.35">
      <c r="G1874" s="621"/>
      <c r="H1874" s="622"/>
      <c r="I1874" s="74">
        <v>1</v>
      </c>
      <c r="J1874" s="74" t="s">
        <v>2308</v>
      </c>
      <c r="K1874" s="74" t="s">
        <v>2306</v>
      </c>
      <c r="L1874" s="137">
        <v>320</v>
      </c>
      <c r="M1874" s="503"/>
      <c r="N1874" s="524"/>
      <c r="O1874" s="98">
        <v>1</v>
      </c>
      <c r="P1874" s="21" t="s">
        <v>2308</v>
      </c>
      <c r="Q1874" s="21" t="s">
        <v>2306</v>
      </c>
      <c r="R1874" s="46">
        <v>320</v>
      </c>
      <c r="S1874" s="23"/>
      <c r="T1874" s="37"/>
      <c r="U1874" s="36"/>
      <c r="V1874" s="36"/>
      <c r="W1874" s="36"/>
    </row>
    <row r="1875" spans="7:23" ht="39" hidden="1" thickBot="1" x14ac:dyDescent="0.35">
      <c r="G1875" s="621"/>
      <c r="H1875" s="622"/>
      <c r="I1875" s="74">
        <v>1</v>
      </c>
      <c r="J1875" s="74" t="s">
        <v>2309</v>
      </c>
      <c r="K1875" s="74" t="s">
        <v>77</v>
      </c>
      <c r="L1875" s="137">
        <v>550</v>
      </c>
      <c r="M1875" s="503"/>
      <c r="N1875" s="524"/>
      <c r="O1875" s="98">
        <v>1</v>
      </c>
      <c r="P1875" s="21" t="s">
        <v>2309</v>
      </c>
      <c r="Q1875" s="21" t="s">
        <v>77</v>
      </c>
      <c r="R1875" s="46">
        <v>550</v>
      </c>
      <c r="S1875" s="23"/>
      <c r="T1875" s="37"/>
      <c r="U1875" s="36"/>
      <c r="V1875" s="36"/>
      <c r="W1875" s="36"/>
    </row>
    <row r="1876" spans="7:23" ht="39" hidden="1" thickBot="1" x14ac:dyDescent="0.35">
      <c r="G1876" s="621"/>
      <c r="H1876" s="622"/>
      <c r="I1876" s="74">
        <v>1</v>
      </c>
      <c r="J1876" s="74" t="s">
        <v>2310</v>
      </c>
      <c r="K1876" s="74" t="s">
        <v>2311</v>
      </c>
      <c r="L1876" s="137">
        <v>400</v>
      </c>
      <c r="M1876" s="503"/>
      <c r="N1876" s="524"/>
      <c r="O1876" s="98">
        <v>1</v>
      </c>
      <c r="P1876" s="21" t="s">
        <v>2310</v>
      </c>
      <c r="Q1876" s="21" t="s">
        <v>2311</v>
      </c>
      <c r="R1876" s="46">
        <v>400</v>
      </c>
      <c r="S1876" s="23"/>
      <c r="T1876" s="37"/>
      <c r="U1876" s="36"/>
      <c r="V1876" s="36"/>
      <c r="W1876" s="36"/>
    </row>
    <row r="1877" spans="7:23" ht="51.75" hidden="1" thickBot="1" x14ac:dyDescent="0.35">
      <c r="G1877" s="621"/>
      <c r="H1877" s="622"/>
      <c r="I1877" s="74">
        <v>1</v>
      </c>
      <c r="J1877" s="74" t="s">
        <v>2312</v>
      </c>
      <c r="K1877" s="74" t="s">
        <v>77</v>
      </c>
      <c r="L1877" s="137">
        <v>320</v>
      </c>
      <c r="M1877" s="503"/>
      <c r="N1877" s="524"/>
      <c r="O1877" s="98">
        <v>1</v>
      </c>
      <c r="P1877" s="21" t="s">
        <v>2312</v>
      </c>
      <c r="Q1877" s="21" t="s">
        <v>77</v>
      </c>
      <c r="R1877" s="46">
        <v>320</v>
      </c>
      <c r="S1877" s="23"/>
      <c r="T1877" s="37"/>
      <c r="U1877" s="36"/>
      <c r="V1877" s="36"/>
      <c r="W1877" s="36"/>
    </row>
    <row r="1878" spans="7:23" ht="64.5" hidden="1" thickBot="1" x14ac:dyDescent="0.35">
      <c r="G1878" s="621"/>
      <c r="H1878" s="622"/>
      <c r="I1878" s="74">
        <v>1</v>
      </c>
      <c r="J1878" s="74" t="s">
        <v>2313</v>
      </c>
      <c r="K1878" s="74" t="s">
        <v>2314</v>
      </c>
      <c r="L1878" s="137">
        <v>320</v>
      </c>
      <c r="M1878" s="503"/>
      <c r="N1878" s="524"/>
      <c r="O1878" s="98">
        <v>1</v>
      </c>
      <c r="P1878" s="21" t="s">
        <v>2313</v>
      </c>
      <c r="Q1878" s="21" t="s">
        <v>2314</v>
      </c>
      <c r="R1878" s="46">
        <v>320</v>
      </c>
      <c r="S1878" s="23"/>
      <c r="T1878" s="37"/>
      <c r="U1878" s="36"/>
      <c r="V1878" s="36"/>
      <c r="W1878" s="36"/>
    </row>
    <row r="1879" spans="7:23" ht="39" hidden="1" thickBot="1" x14ac:dyDescent="0.35">
      <c r="G1879" s="621"/>
      <c r="H1879" s="622"/>
      <c r="I1879" s="74">
        <v>1</v>
      </c>
      <c r="J1879" s="74" t="s">
        <v>2315</v>
      </c>
      <c r="K1879" s="74" t="s">
        <v>1087</v>
      </c>
      <c r="L1879" s="137">
        <v>320</v>
      </c>
      <c r="M1879" s="503" t="s">
        <v>5251</v>
      </c>
      <c r="N1879" s="524" t="s">
        <v>490</v>
      </c>
      <c r="O1879" s="98">
        <v>1</v>
      </c>
      <c r="P1879" s="21" t="s">
        <v>2315</v>
      </c>
      <c r="Q1879" s="21" t="s">
        <v>2316</v>
      </c>
      <c r="R1879" s="46">
        <v>320</v>
      </c>
      <c r="S1879" s="23"/>
      <c r="T1879" s="37"/>
      <c r="U1879" s="36"/>
      <c r="V1879" s="36"/>
      <c r="W1879" s="36"/>
    </row>
    <row r="1880" spans="7:23" ht="64.5" hidden="1" thickBot="1" x14ac:dyDescent="0.35">
      <c r="G1880" s="621"/>
      <c r="H1880" s="622"/>
      <c r="I1880" s="74">
        <v>1</v>
      </c>
      <c r="J1880" s="74" t="s">
        <v>946</v>
      </c>
      <c r="K1880" s="74" t="s">
        <v>2317</v>
      </c>
      <c r="L1880" s="137">
        <v>320</v>
      </c>
      <c r="M1880" s="503"/>
      <c r="N1880" s="524"/>
      <c r="O1880" s="98">
        <v>1</v>
      </c>
      <c r="P1880" s="21" t="s">
        <v>946</v>
      </c>
      <c r="Q1880" s="21" t="s">
        <v>2317</v>
      </c>
      <c r="R1880" s="46">
        <v>320</v>
      </c>
      <c r="S1880" s="23"/>
      <c r="T1880" s="37"/>
      <c r="U1880" s="36"/>
      <c r="V1880" s="36"/>
      <c r="W1880" s="36"/>
    </row>
    <row r="1881" spans="7:23" ht="39" hidden="1" thickBot="1" x14ac:dyDescent="0.35">
      <c r="G1881" s="621"/>
      <c r="H1881" s="622"/>
      <c r="I1881" s="74">
        <v>1</v>
      </c>
      <c r="J1881" s="74" t="s">
        <v>2318</v>
      </c>
      <c r="K1881" s="74" t="s">
        <v>77</v>
      </c>
      <c r="L1881" s="137">
        <v>320</v>
      </c>
      <c r="M1881" s="503"/>
      <c r="N1881" s="524"/>
      <c r="O1881" s="98">
        <v>1</v>
      </c>
      <c r="P1881" s="21" t="s">
        <v>2318</v>
      </c>
      <c r="Q1881" s="21" t="s">
        <v>77</v>
      </c>
      <c r="R1881" s="46">
        <v>320</v>
      </c>
      <c r="S1881" s="23"/>
      <c r="T1881" s="37"/>
      <c r="U1881" s="36"/>
      <c r="V1881" s="36"/>
      <c r="W1881" s="36"/>
    </row>
    <row r="1882" spans="7:23" ht="39" hidden="1" thickBot="1" x14ac:dyDescent="0.35">
      <c r="G1882" s="621"/>
      <c r="H1882" s="622"/>
      <c r="I1882" s="74">
        <v>1</v>
      </c>
      <c r="J1882" s="74" t="s">
        <v>2319</v>
      </c>
      <c r="K1882" s="74" t="s">
        <v>2320</v>
      </c>
      <c r="L1882" s="137">
        <v>320</v>
      </c>
      <c r="M1882" s="503"/>
      <c r="N1882" s="524"/>
      <c r="O1882" s="98">
        <v>1</v>
      </c>
      <c r="P1882" s="21" t="s">
        <v>2319</v>
      </c>
      <c r="Q1882" s="21" t="s">
        <v>2320</v>
      </c>
      <c r="R1882" s="46">
        <v>320</v>
      </c>
      <c r="S1882" s="23"/>
      <c r="T1882" s="37"/>
      <c r="U1882" s="36"/>
      <c r="V1882" s="36"/>
      <c r="W1882" s="36"/>
    </row>
    <row r="1883" spans="7:23" ht="64.5" hidden="1" thickBot="1" x14ac:dyDescent="0.35">
      <c r="G1883" s="621"/>
      <c r="H1883" s="622"/>
      <c r="I1883" s="74">
        <v>1</v>
      </c>
      <c r="J1883" s="74" t="s">
        <v>2321</v>
      </c>
      <c r="K1883" s="74" t="s">
        <v>2322</v>
      </c>
      <c r="L1883" s="137">
        <v>400</v>
      </c>
      <c r="M1883" s="503"/>
      <c r="N1883" s="524"/>
      <c r="O1883" s="98">
        <v>1</v>
      </c>
      <c r="P1883" s="21" t="s">
        <v>2321</v>
      </c>
      <c r="Q1883" s="21" t="s">
        <v>2322</v>
      </c>
      <c r="R1883" s="46">
        <v>400</v>
      </c>
      <c r="S1883" s="23"/>
      <c r="T1883" s="37"/>
      <c r="U1883" s="36"/>
      <c r="V1883" s="36"/>
      <c r="W1883" s="36"/>
    </row>
    <row r="1884" spans="7:23" ht="75.75" hidden="1" thickBot="1" x14ac:dyDescent="0.35">
      <c r="G1884" s="621"/>
      <c r="H1884" s="622"/>
      <c r="I1884" s="74">
        <v>1</v>
      </c>
      <c r="J1884" s="74" t="s">
        <v>5829</v>
      </c>
      <c r="K1884" s="74" t="s">
        <v>2324</v>
      </c>
      <c r="L1884" s="137">
        <v>350</v>
      </c>
      <c r="M1884" s="503"/>
      <c r="N1884" s="524"/>
      <c r="O1884" s="98" t="s">
        <v>1642</v>
      </c>
      <c r="P1884" s="21" t="s">
        <v>2323</v>
      </c>
      <c r="Q1884" s="21" t="s">
        <v>2324</v>
      </c>
      <c r="R1884" s="46">
        <v>350</v>
      </c>
      <c r="S1884" s="23"/>
      <c r="T1884" s="37"/>
      <c r="U1884" s="36"/>
      <c r="V1884" s="36"/>
      <c r="W1884" s="36"/>
    </row>
    <row r="1885" spans="7:23" ht="64.5" hidden="1" thickBot="1" x14ac:dyDescent="0.35">
      <c r="G1885" s="621"/>
      <c r="H1885" s="622"/>
      <c r="I1885" s="74">
        <v>1</v>
      </c>
      <c r="J1885" s="74" t="s">
        <v>5830</v>
      </c>
      <c r="K1885" s="74" t="s">
        <v>77</v>
      </c>
      <c r="L1885" s="137">
        <v>320</v>
      </c>
      <c r="M1885" s="503"/>
      <c r="N1885" s="524"/>
      <c r="O1885" s="98">
        <v>1</v>
      </c>
      <c r="P1885" s="21" t="s">
        <v>2325</v>
      </c>
      <c r="Q1885" s="21" t="s">
        <v>77</v>
      </c>
      <c r="R1885" s="46">
        <v>320</v>
      </c>
      <c r="S1885" s="23"/>
      <c r="T1885" s="37"/>
      <c r="U1885" s="36"/>
      <c r="V1885" s="36"/>
      <c r="W1885" s="36"/>
    </row>
    <row r="1886" spans="7:23" ht="77.25" hidden="1" thickBot="1" x14ac:dyDescent="0.35">
      <c r="G1886" s="617"/>
      <c r="H1886" s="619"/>
      <c r="I1886" s="74">
        <v>1</v>
      </c>
      <c r="J1886" s="74" t="s">
        <v>5831</v>
      </c>
      <c r="K1886" s="74" t="s">
        <v>2327</v>
      </c>
      <c r="L1886" s="137">
        <v>350</v>
      </c>
      <c r="M1886" s="503"/>
      <c r="N1886" s="524"/>
      <c r="O1886" s="98">
        <v>1</v>
      </c>
      <c r="P1886" s="21" t="s">
        <v>2326</v>
      </c>
      <c r="Q1886" s="21" t="s">
        <v>2327</v>
      </c>
      <c r="R1886" s="46">
        <v>350</v>
      </c>
      <c r="S1886" s="23"/>
      <c r="T1886" s="37"/>
      <c r="U1886" s="36"/>
      <c r="V1886" s="36"/>
      <c r="W1886" s="36"/>
    </row>
    <row r="1887" spans="7:23" ht="39" hidden="1" thickBot="1" x14ac:dyDescent="0.35">
      <c r="G1887" s="70">
        <v>6</v>
      </c>
      <c r="H1887" s="75" t="s">
        <v>5832</v>
      </c>
      <c r="I1887" s="72">
        <v>1</v>
      </c>
      <c r="J1887" s="72" t="s">
        <v>2328</v>
      </c>
      <c r="K1887" s="72" t="s">
        <v>2329</v>
      </c>
      <c r="L1887" s="80">
        <v>320</v>
      </c>
      <c r="M1887" s="503"/>
      <c r="N1887" s="524"/>
      <c r="O1887" s="98">
        <v>1</v>
      </c>
      <c r="P1887" s="21" t="s">
        <v>2328</v>
      </c>
      <c r="Q1887" s="21" t="s">
        <v>2329</v>
      </c>
      <c r="R1887" s="46">
        <v>320</v>
      </c>
      <c r="S1887" s="23"/>
      <c r="T1887" s="37"/>
      <c r="U1887" s="36"/>
      <c r="V1887" s="36"/>
      <c r="W1887" s="36"/>
    </row>
    <row r="1888" spans="7:23" ht="38.25" hidden="1" thickBot="1" x14ac:dyDescent="0.35">
      <c r="M1888" s="73" t="s">
        <v>5252</v>
      </c>
      <c r="N1888" s="21" t="s">
        <v>2330</v>
      </c>
      <c r="O1888" s="98" t="s">
        <v>1642</v>
      </c>
      <c r="P1888" s="523" t="s">
        <v>2331</v>
      </c>
      <c r="Q1888" s="523"/>
      <c r="R1888" s="46">
        <v>1968</v>
      </c>
      <c r="S1888" s="15" t="s">
        <v>122</v>
      </c>
      <c r="T1888" s="88"/>
      <c r="U1888" s="36"/>
      <c r="V1888" s="36"/>
      <c r="W1888" s="36"/>
    </row>
    <row r="1889" spans="7:23" ht="64.5" hidden="1" thickBot="1" x14ac:dyDescent="0.35">
      <c r="G1889" s="616">
        <v>1</v>
      </c>
      <c r="H1889" s="618" t="s">
        <v>2333</v>
      </c>
      <c r="I1889" s="72" t="s">
        <v>1194</v>
      </c>
      <c r="J1889" s="72" t="s">
        <v>5833</v>
      </c>
      <c r="K1889" s="72" t="s">
        <v>2335</v>
      </c>
      <c r="L1889" s="139">
        <v>2500</v>
      </c>
      <c r="M1889" s="503" t="s">
        <v>5253</v>
      </c>
      <c r="N1889" s="524" t="s">
        <v>2333</v>
      </c>
      <c r="O1889" s="98" t="s">
        <v>1194</v>
      </c>
      <c r="P1889" s="21" t="s">
        <v>2334</v>
      </c>
      <c r="Q1889" s="21" t="s">
        <v>2335</v>
      </c>
      <c r="R1889" s="46">
        <v>2500</v>
      </c>
      <c r="S1889" s="23" t="s">
        <v>2379</v>
      </c>
      <c r="T1889" s="37"/>
      <c r="U1889" s="36"/>
      <c r="V1889" s="36"/>
      <c r="W1889" s="36"/>
    </row>
    <row r="1890" spans="7:23" ht="64.5" hidden="1" thickBot="1" x14ac:dyDescent="0.35">
      <c r="G1890" s="621"/>
      <c r="H1890" s="622"/>
      <c r="I1890" s="74" t="s">
        <v>410</v>
      </c>
      <c r="J1890" s="74" t="s">
        <v>5834</v>
      </c>
      <c r="K1890" s="74" t="s">
        <v>2337</v>
      </c>
      <c r="L1890" s="137">
        <v>820</v>
      </c>
      <c r="M1890" s="503"/>
      <c r="N1890" s="524"/>
      <c r="O1890" s="98" t="s">
        <v>410</v>
      </c>
      <c r="P1890" s="21" t="s">
        <v>2336</v>
      </c>
      <c r="Q1890" s="21" t="s">
        <v>2337</v>
      </c>
      <c r="R1890" s="46">
        <v>820</v>
      </c>
      <c r="S1890" s="23"/>
      <c r="T1890" s="37"/>
      <c r="U1890" s="36"/>
      <c r="V1890" s="36"/>
      <c r="W1890" s="36"/>
    </row>
    <row r="1891" spans="7:23" ht="39" hidden="1" thickBot="1" x14ac:dyDescent="0.35">
      <c r="G1891" s="617"/>
      <c r="H1891" s="619"/>
      <c r="I1891" s="74" t="s">
        <v>413</v>
      </c>
      <c r="J1891" s="74" t="s">
        <v>5835</v>
      </c>
      <c r="K1891" s="74" t="s">
        <v>2339</v>
      </c>
      <c r="L1891" s="137">
        <v>450</v>
      </c>
      <c r="M1891" s="503"/>
      <c r="N1891" s="524"/>
      <c r="O1891" s="98" t="s">
        <v>413</v>
      </c>
      <c r="P1891" s="21" t="s">
        <v>2338</v>
      </c>
      <c r="Q1891" s="21" t="s">
        <v>2339</v>
      </c>
      <c r="R1891" s="46">
        <v>450</v>
      </c>
      <c r="S1891" s="23"/>
      <c r="T1891" s="37"/>
      <c r="U1891" s="36"/>
      <c r="V1891" s="36"/>
      <c r="W1891" s="36"/>
    </row>
    <row r="1892" spans="7:23" ht="39" hidden="1" thickBot="1" x14ac:dyDescent="0.35">
      <c r="G1892" s="616">
        <v>2</v>
      </c>
      <c r="H1892" s="618" t="s">
        <v>1016</v>
      </c>
      <c r="I1892" s="74" t="s">
        <v>410</v>
      </c>
      <c r="J1892" s="74" t="s">
        <v>1010</v>
      </c>
      <c r="K1892" s="74" t="s">
        <v>2340</v>
      </c>
      <c r="L1892" s="137">
        <v>980</v>
      </c>
      <c r="M1892" s="503" t="s">
        <v>5254</v>
      </c>
      <c r="N1892" s="524" t="s">
        <v>1016</v>
      </c>
      <c r="O1892" s="98" t="s">
        <v>410</v>
      </c>
      <c r="P1892" s="21" t="s">
        <v>1010</v>
      </c>
      <c r="Q1892" s="21" t="s">
        <v>2340</v>
      </c>
      <c r="R1892" s="46">
        <v>980</v>
      </c>
      <c r="S1892" s="23"/>
      <c r="T1892" s="37"/>
      <c r="U1892" s="36"/>
      <c r="V1892" s="36"/>
      <c r="W1892" s="36"/>
    </row>
    <row r="1893" spans="7:23" ht="51.75" hidden="1" thickBot="1" x14ac:dyDescent="0.35">
      <c r="G1893" s="617"/>
      <c r="H1893" s="619"/>
      <c r="I1893" s="74" t="s">
        <v>413</v>
      </c>
      <c r="J1893" s="74" t="s">
        <v>2341</v>
      </c>
      <c r="K1893" s="74" t="s">
        <v>2342</v>
      </c>
      <c r="L1893" s="137">
        <v>630</v>
      </c>
      <c r="M1893" s="503"/>
      <c r="N1893" s="524"/>
      <c r="O1893" s="98" t="s">
        <v>413</v>
      </c>
      <c r="P1893" s="21" t="s">
        <v>2341</v>
      </c>
      <c r="Q1893" s="21" t="s">
        <v>2342</v>
      </c>
      <c r="R1893" s="46">
        <v>630</v>
      </c>
      <c r="S1893" s="23"/>
      <c r="T1893" s="37"/>
      <c r="U1893" s="36"/>
      <c r="V1893" s="36"/>
      <c r="W1893" s="36"/>
    </row>
    <row r="1894" spans="7:23" ht="39" hidden="1" thickBot="1" x14ac:dyDescent="0.35">
      <c r="G1894" s="68">
        <v>3</v>
      </c>
      <c r="H1894" s="83" t="s">
        <v>193</v>
      </c>
      <c r="I1894" s="74" t="s">
        <v>1024</v>
      </c>
      <c r="J1894" s="74" t="s">
        <v>2251</v>
      </c>
      <c r="K1894" s="74" t="s">
        <v>2343</v>
      </c>
      <c r="L1894" s="137">
        <v>450</v>
      </c>
      <c r="M1894" s="73" t="s">
        <v>5994</v>
      </c>
      <c r="N1894" s="21" t="s">
        <v>193</v>
      </c>
      <c r="O1894" s="98" t="s">
        <v>1024</v>
      </c>
      <c r="P1894" s="21" t="s">
        <v>2251</v>
      </c>
      <c r="Q1894" s="21" t="s">
        <v>2343</v>
      </c>
      <c r="R1894" s="46">
        <v>450</v>
      </c>
      <c r="S1894" s="23"/>
      <c r="T1894" s="37"/>
      <c r="U1894" s="36"/>
      <c r="V1894" s="36"/>
      <c r="W1894" s="36"/>
    </row>
    <row r="1895" spans="7:23" ht="39" hidden="1" thickBot="1" x14ac:dyDescent="0.35">
      <c r="G1895" s="68">
        <v>4</v>
      </c>
      <c r="H1895" s="83" t="s">
        <v>2344</v>
      </c>
      <c r="I1895" s="74" t="s">
        <v>1024</v>
      </c>
      <c r="J1895" s="74" t="s">
        <v>984</v>
      </c>
      <c r="K1895" s="74" t="s">
        <v>5836</v>
      </c>
      <c r="L1895" s="137">
        <v>400</v>
      </c>
      <c r="M1895" s="73" t="s">
        <v>5255</v>
      </c>
      <c r="N1895" s="21" t="s">
        <v>2344</v>
      </c>
      <c r="O1895" s="98" t="s">
        <v>1024</v>
      </c>
      <c r="P1895" s="21" t="s">
        <v>984</v>
      </c>
      <c r="Q1895" s="21" t="s">
        <v>2345</v>
      </c>
      <c r="R1895" s="46">
        <v>400</v>
      </c>
      <c r="S1895" s="23"/>
      <c r="T1895" s="37"/>
      <c r="U1895" s="36"/>
      <c r="V1895" s="36"/>
      <c r="W1895" s="36"/>
    </row>
    <row r="1896" spans="7:23" ht="51" hidden="1" customHeight="1" thickBot="1" x14ac:dyDescent="0.35">
      <c r="G1896" s="616">
        <v>5</v>
      </c>
      <c r="H1896" s="618" t="s">
        <v>658</v>
      </c>
      <c r="I1896" s="72" t="s">
        <v>410</v>
      </c>
      <c r="J1896" s="72" t="s">
        <v>2346</v>
      </c>
      <c r="K1896" s="72" t="s">
        <v>2347</v>
      </c>
      <c r="L1896" s="80">
        <v>720</v>
      </c>
      <c r="M1896" s="503" t="s">
        <v>5256</v>
      </c>
      <c r="N1896" s="524" t="s">
        <v>658</v>
      </c>
      <c r="O1896" s="98" t="s">
        <v>410</v>
      </c>
      <c r="P1896" s="21" t="s">
        <v>2346</v>
      </c>
      <c r="Q1896" s="21" t="s">
        <v>2347</v>
      </c>
      <c r="R1896" s="46">
        <v>720</v>
      </c>
      <c r="S1896" s="23"/>
      <c r="T1896" s="37"/>
      <c r="U1896" s="36"/>
      <c r="V1896" s="36"/>
      <c r="W1896" s="36"/>
    </row>
    <row r="1897" spans="7:23" ht="24.6" hidden="1" customHeight="1" thickBot="1" x14ac:dyDescent="0.35">
      <c r="G1897" s="621"/>
      <c r="H1897" s="622"/>
      <c r="I1897" s="74" t="s">
        <v>1024</v>
      </c>
      <c r="J1897" s="74" t="s">
        <v>2348</v>
      </c>
      <c r="K1897" s="74" t="s">
        <v>884</v>
      </c>
      <c r="L1897" s="137">
        <v>400</v>
      </c>
      <c r="M1897" s="503"/>
      <c r="N1897" s="524"/>
      <c r="O1897" s="98" t="s">
        <v>1024</v>
      </c>
      <c r="P1897" s="21" t="s">
        <v>2348</v>
      </c>
      <c r="Q1897" s="21" t="s">
        <v>884</v>
      </c>
      <c r="R1897" s="46">
        <v>400</v>
      </c>
      <c r="S1897" s="23"/>
      <c r="T1897" s="37"/>
      <c r="U1897" s="36"/>
      <c r="V1897" s="36"/>
      <c r="W1897" s="36"/>
    </row>
    <row r="1898" spans="7:23" ht="39" hidden="1" thickBot="1" x14ac:dyDescent="0.35">
      <c r="G1898" s="621"/>
      <c r="H1898" s="622"/>
      <c r="I1898" s="74" t="s">
        <v>1032</v>
      </c>
      <c r="J1898" s="74" t="s">
        <v>2349</v>
      </c>
      <c r="K1898" s="74" t="s">
        <v>1038</v>
      </c>
      <c r="L1898" s="137">
        <v>300</v>
      </c>
      <c r="M1898" s="503"/>
      <c r="N1898" s="524"/>
      <c r="O1898" s="98" t="s">
        <v>1032</v>
      </c>
      <c r="P1898" s="21" t="s">
        <v>2349</v>
      </c>
      <c r="Q1898" s="21" t="s">
        <v>1038</v>
      </c>
      <c r="R1898" s="46">
        <v>300</v>
      </c>
      <c r="S1898" s="23"/>
      <c r="T1898" s="37"/>
      <c r="U1898" s="36"/>
      <c r="V1898" s="36"/>
      <c r="W1898" s="36"/>
    </row>
    <row r="1899" spans="7:23" ht="39" hidden="1" thickBot="1" x14ac:dyDescent="0.35">
      <c r="G1899" s="621"/>
      <c r="H1899" s="622"/>
      <c r="I1899" s="74" t="s">
        <v>410</v>
      </c>
      <c r="J1899" s="74" t="s">
        <v>2350</v>
      </c>
      <c r="K1899" s="74" t="s">
        <v>2351</v>
      </c>
      <c r="L1899" s="138">
        <v>1100</v>
      </c>
      <c r="M1899" s="503"/>
      <c r="N1899" s="524"/>
      <c r="O1899" s="98" t="s">
        <v>410</v>
      </c>
      <c r="P1899" s="21" t="s">
        <v>2350</v>
      </c>
      <c r="Q1899" s="21" t="s">
        <v>2351</v>
      </c>
      <c r="R1899" s="46">
        <v>1100</v>
      </c>
      <c r="S1899" s="23"/>
      <c r="T1899" s="37"/>
      <c r="U1899" s="36"/>
      <c r="V1899" s="36"/>
      <c r="W1899" s="36"/>
    </row>
    <row r="1900" spans="7:23" ht="30.6" hidden="1" customHeight="1" thickBot="1" x14ac:dyDescent="0.35">
      <c r="G1900" s="621"/>
      <c r="H1900" s="622"/>
      <c r="I1900" s="74" t="s">
        <v>1032</v>
      </c>
      <c r="J1900" s="624" t="s">
        <v>2352</v>
      </c>
      <c r="K1900" s="625"/>
      <c r="L1900" s="137">
        <v>300</v>
      </c>
      <c r="M1900" s="503"/>
      <c r="N1900" s="524"/>
      <c r="O1900" s="98" t="s">
        <v>1032</v>
      </c>
      <c r="P1900" s="523" t="s">
        <v>2352</v>
      </c>
      <c r="Q1900" s="523"/>
      <c r="R1900" s="46">
        <v>300</v>
      </c>
      <c r="S1900" s="23"/>
      <c r="T1900" s="37"/>
      <c r="U1900" s="36"/>
      <c r="V1900" s="36"/>
      <c r="W1900" s="36"/>
    </row>
    <row r="1901" spans="7:23" ht="22.9" hidden="1" customHeight="1" thickBot="1" x14ac:dyDescent="0.35">
      <c r="G1901" s="621"/>
      <c r="H1901" s="622"/>
      <c r="I1901" s="74" t="s">
        <v>1032</v>
      </c>
      <c r="J1901" s="624" t="s">
        <v>2353</v>
      </c>
      <c r="K1901" s="625"/>
      <c r="L1901" s="137">
        <v>300</v>
      </c>
      <c r="M1901" s="503"/>
      <c r="N1901" s="524"/>
      <c r="O1901" s="98" t="s">
        <v>1032</v>
      </c>
      <c r="P1901" s="523" t="s">
        <v>2353</v>
      </c>
      <c r="Q1901" s="523"/>
      <c r="R1901" s="46">
        <v>300</v>
      </c>
      <c r="S1901" s="23"/>
      <c r="T1901" s="37"/>
      <c r="U1901" s="36"/>
      <c r="V1901" s="36"/>
      <c r="W1901" s="36"/>
    </row>
    <row r="1902" spans="7:23" ht="38.25" hidden="1" thickBot="1" x14ac:dyDescent="0.35">
      <c r="G1902" s="621"/>
      <c r="H1902" s="622"/>
      <c r="I1902" s="74" t="s">
        <v>1032</v>
      </c>
      <c r="J1902" s="74" t="s">
        <v>1322</v>
      </c>
      <c r="K1902" s="74" t="s">
        <v>2354</v>
      </c>
      <c r="L1902" s="137">
        <v>300</v>
      </c>
      <c r="M1902" s="503"/>
      <c r="N1902" s="524"/>
      <c r="O1902" s="98" t="s">
        <v>1032</v>
      </c>
      <c r="P1902" s="21" t="s">
        <v>1322</v>
      </c>
      <c r="Q1902" s="21" t="s">
        <v>2354</v>
      </c>
      <c r="R1902" s="46">
        <v>300</v>
      </c>
      <c r="S1902" s="23"/>
      <c r="T1902" s="37"/>
      <c r="U1902" s="36"/>
      <c r="V1902" s="36"/>
      <c r="W1902" s="36"/>
    </row>
    <row r="1903" spans="7:23" ht="38.25" hidden="1" thickBot="1" x14ac:dyDescent="0.35">
      <c r="G1903" s="621"/>
      <c r="H1903" s="622"/>
      <c r="I1903" s="74" t="s">
        <v>418</v>
      </c>
      <c r="J1903" s="74" t="s">
        <v>2283</v>
      </c>
      <c r="K1903" s="74" t="s">
        <v>2355</v>
      </c>
      <c r="L1903" s="137">
        <v>500</v>
      </c>
      <c r="M1903" s="503"/>
      <c r="N1903" s="524"/>
      <c r="O1903" s="98" t="s">
        <v>418</v>
      </c>
      <c r="P1903" s="21" t="s">
        <v>2283</v>
      </c>
      <c r="Q1903" s="21" t="s">
        <v>2355</v>
      </c>
      <c r="R1903" s="46">
        <v>500</v>
      </c>
      <c r="S1903" s="23"/>
      <c r="T1903" s="37"/>
      <c r="U1903" s="36"/>
      <c r="V1903" s="36"/>
      <c r="W1903" s="36"/>
    </row>
    <row r="1904" spans="7:23" ht="25.5" hidden="1" customHeight="1" thickBot="1" x14ac:dyDescent="0.35">
      <c r="G1904" s="621"/>
      <c r="H1904" s="622"/>
      <c r="I1904" s="74" t="s">
        <v>418</v>
      </c>
      <c r="J1904" s="624" t="s">
        <v>2356</v>
      </c>
      <c r="K1904" s="625"/>
      <c r="L1904" s="137">
        <v>450</v>
      </c>
      <c r="M1904" s="503" t="s">
        <v>5256</v>
      </c>
      <c r="N1904" s="524" t="s">
        <v>658</v>
      </c>
      <c r="O1904" s="98" t="s">
        <v>418</v>
      </c>
      <c r="P1904" s="523" t="s">
        <v>2356</v>
      </c>
      <c r="Q1904" s="523"/>
      <c r="R1904" s="46">
        <v>450</v>
      </c>
      <c r="S1904" s="23"/>
      <c r="T1904" s="37"/>
      <c r="U1904" s="36"/>
      <c r="V1904" s="36"/>
      <c r="W1904" s="36"/>
    </row>
    <row r="1905" spans="7:23" ht="39" hidden="1" thickBot="1" x14ac:dyDescent="0.35">
      <c r="G1905" s="621"/>
      <c r="H1905" s="622"/>
      <c r="I1905" s="74" t="s">
        <v>1032</v>
      </c>
      <c r="J1905" s="74" t="s">
        <v>2357</v>
      </c>
      <c r="K1905" s="74" t="s">
        <v>2251</v>
      </c>
      <c r="L1905" s="137">
        <v>300</v>
      </c>
      <c r="M1905" s="503"/>
      <c r="N1905" s="524"/>
      <c r="O1905" s="98" t="s">
        <v>1032</v>
      </c>
      <c r="P1905" s="21" t="s">
        <v>2357</v>
      </c>
      <c r="Q1905" s="21" t="s">
        <v>2251</v>
      </c>
      <c r="R1905" s="46">
        <v>300</v>
      </c>
      <c r="S1905" s="23"/>
      <c r="T1905" s="37"/>
      <c r="U1905" s="36"/>
      <c r="V1905" s="36"/>
      <c r="W1905" s="36"/>
    </row>
    <row r="1906" spans="7:23" ht="39" hidden="1" thickBot="1" x14ac:dyDescent="0.35">
      <c r="G1906" s="621"/>
      <c r="H1906" s="622"/>
      <c r="I1906" s="74" t="s">
        <v>1032</v>
      </c>
      <c r="J1906" s="74" t="s">
        <v>881</v>
      </c>
      <c r="K1906" s="74" t="s">
        <v>2358</v>
      </c>
      <c r="L1906" s="137">
        <v>300</v>
      </c>
      <c r="M1906" s="503"/>
      <c r="N1906" s="524"/>
      <c r="O1906" s="98" t="s">
        <v>1032</v>
      </c>
      <c r="P1906" s="21" t="s">
        <v>881</v>
      </c>
      <c r="Q1906" s="21" t="s">
        <v>2358</v>
      </c>
      <c r="R1906" s="46">
        <v>300</v>
      </c>
      <c r="S1906" s="23"/>
      <c r="T1906" s="37"/>
      <c r="U1906" s="36"/>
      <c r="V1906" s="36"/>
      <c r="W1906" s="36"/>
    </row>
    <row r="1907" spans="7:23" ht="39" hidden="1" thickBot="1" x14ac:dyDescent="0.35">
      <c r="G1907" s="621"/>
      <c r="H1907" s="622"/>
      <c r="I1907" s="74" t="s">
        <v>1032</v>
      </c>
      <c r="J1907" s="74" t="s">
        <v>2359</v>
      </c>
      <c r="K1907" s="74" t="s">
        <v>2360</v>
      </c>
      <c r="L1907" s="137">
        <v>300</v>
      </c>
      <c r="M1907" s="503"/>
      <c r="N1907" s="524"/>
      <c r="O1907" s="98" t="s">
        <v>1032</v>
      </c>
      <c r="P1907" s="21" t="s">
        <v>2359</v>
      </c>
      <c r="Q1907" s="21" t="s">
        <v>2360</v>
      </c>
      <c r="R1907" s="46">
        <v>300</v>
      </c>
      <c r="S1907" s="23"/>
      <c r="T1907" s="37"/>
      <c r="U1907" s="36"/>
      <c r="V1907" s="36"/>
      <c r="W1907" s="36"/>
    </row>
    <row r="1908" spans="7:23" ht="39" hidden="1" thickBot="1" x14ac:dyDescent="0.35">
      <c r="G1908" s="621"/>
      <c r="H1908" s="622"/>
      <c r="I1908" s="74" t="s">
        <v>1032</v>
      </c>
      <c r="J1908" s="74" t="s">
        <v>2361</v>
      </c>
      <c r="K1908" s="74" t="s">
        <v>2362</v>
      </c>
      <c r="L1908" s="137">
        <v>300</v>
      </c>
      <c r="M1908" s="503"/>
      <c r="N1908" s="524"/>
      <c r="O1908" s="98" t="s">
        <v>1032</v>
      </c>
      <c r="P1908" s="21" t="s">
        <v>2361</v>
      </c>
      <c r="Q1908" s="21" t="s">
        <v>2362</v>
      </c>
      <c r="R1908" s="46">
        <v>300</v>
      </c>
      <c r="S1908" s="23"/>
      <c r="T1908" s="37"/>
      <c r="U1908" s="36"/>
      <c r="V1908" s="36"/>
      <c r="W1908" s="36"/>
    </row>
    <row r="1909" spans="7:23" ht="39" hidden="1" thickBot="1" x14ac:dyDescent="0.35">
      <c r="G1909" s="621"/>
      <c r="H1909" s="622"/>
      <c r="I1909" s="74" t="s">
        <v>1032</v>
      </c>
      <c r="J1909" s="74" t="s">
        <v>2363</v>
      </c>
      <c r="K1909" s="74" t="s">
        <v>2364</v>
      </c>
      <c r="L1909" s="137">
        <v>450</v>
      </c>
      <c r="M1909" s="503"/>
      <c r="N1909" s="524"/>
      <c r="O1909" s="98" t="s">
        <v>1032</v>
      </c>
      <c r="P1909" s="21" t="s">
        <v>2363</v>
      </c>
      <c r="Q1909" s="21" t="s">
        <v>2364</v>
      </c>
      <c r="R1909" s="46">
        <v>450</v>
      </c>
      <c r="S1909" s="23"/>
      <c r="T1909" s="37"/>
      <c r="U1909" s="36"/>
      <c r="V1909" s="36"/>
      <c r="W1909" s="36"/>
    </row>
    <row r="1910" spans="7:23" ht="57" hidden="1" thickBot="1" x14ac:dyDescent="0.35">
      <c r="G1910" s="621"/>
      <c r="H1910" s="622"/>
      <c r="I1910" s="74" t="s">
        <v>1032</v>
      </c>
      <c r="J1910" s="74" t="s">
        <v>2365</v>
      </c>
      <c r="K1910" s="74" t="s">
        <v>2366</v>
      </c>
      <c r="L1910" s="137">
        <v>300</v>
      </c>
      <c r="M1910" s="503"/>
      <c r="N1910" s="524"/>
      <c r="O1910" s="98" t="s">
        <v>1032</v>
      </c>
      <c r="P1910" s="21" t="s">
        <v>2365</v>
      </c>
      <c r="Q1910" s="21" t="s">
        <v>2366</v>
      </c>
      <c r="R1910" s="46">
        <v>300</v>
      </c>
      <c r="S1910" s="23"/>
      <c r="T1910" s="37"/>
      <c r="U1910" s="36"/>
      <c r="V1910" s="36"/>
      <c r="W1910" s="36"/>
    </row>
    <row r="1911" spans="7:23" ht="39" hidden="1" thickBot="1" x14ac:dyDescent="0.35">
      <c r="G1911" s="621"/>
      <c r="H1911" s="622"/>
      <c r="I1911" s="74" t="s">
        <v>1032</v>
      </c>
      <c r="J1911" s="74" t="s">
        <v>2367</v>
      </c>
      <c r="K1911" s="74" t="s">
        <v>77</v>
      </c>
      <c r="L1911" s="137">
        <v>300</v>
      </c>
      <c r="M1911" s="503"/>
      <c r="N1911" s="524"/>
      <c r="O1911" s="98" t="s">
        <v>1032</v>
      </c>
      <c r="P1911" s="21" t="s">
        <v>2367</v>
      </c>
      <c r="Q1911" s="21" t="s">
        <v>77</v>
      </c>
      <c r="R1911" s="46">
        <v>300</v>
      </c>
      <c r="S1911" s="23"/>
      <c r="T1911" s="37"/>
      <c r="U1911" s="36"/>
      <c r="V1911" s="36"/>
      <c r="W1911" s="36"/>
    </row>
    <row r="1912" spans="7:23" ht="39" hidden="1" thickBot="1" x14ac:dyDescent="0.35">
      <c r="G1912" s="621"/>
      <c r="H1912" s="622"/>
      <c r="I1912" s="74" t="s">
        <v>1032</v>
      </c>
      <c r="J1912" s="74" t="s">
        <v>2368</v>
      </c>
      <c r="K1912" s="74" t="s">
        <v>2369</v>
      </c>
      <c r="L1912" s="137">
        <v>300</v>
      </c>
      <c r="M1912" s="503"/>
      <c r="N1912" s="524"/>
      <c r="O1912" s="98" t="s">
        <v>1032</v>
      </c>
      <c r="P1912" s="21" t="s">
        <v>2368</v>
      </c>
      <c r="Q1912" s="21" t="s">
        <v>2369</v>
      </c>
      <c r="R1912" s="46">
        <v>300</v>
      </c>
      <c r="S1912" s="23"/>
      <c r="T1912" s="37"/>
      <c r="U1912" s="36"/>
      <c r="V1912" s="36"/>
      <c r="W1912" s="36"/>
    </row>
    <row r="1913" spans="7:23" ht="38.25" hidden="1" thickBot="1" x14ac:dyDescent="0.35">
      <c r="G1913" s="621"/>
      <c r="H1913" s="622"/>
      <c r="I1913" s="74" t="s">
        <v>1032</v>
      </c>
      <c r="J1913" s="74" t="s">
        <v>2370</v>
      </c>
      <c r="K1913" s="74" t="s">
        <v>984</v>
      </c>
      <c r="L1913" s="137">
        <v>300</v>
      </c>
      <c r="M1913" s="503"/>
      <c r="N1913" s="524"/>
      <c r="O1913" s="98" t="s">
        <v>1032</v>
      </c>
      <c r="P1913" s="21" t="s">
        <v>2370</v>
      </c>
      <c r="Q1913" s="21" t="s">
        <v>984</v>
      </c>
      <c r="R1913" s="46">
        <v>300</v>
      </c>
      <c r="S1913" s="23"/>
      <c r="T1913" s="37"/>
      <c r="U1913" s="36"/>
      <c r="V1913" s="36"/>
      <c r="W1913" s="36"/>
    </row>
    <row r="1914" spans="7:23" ht="39" hidden="1" thickBot="1" x14ac:dyDescent="0.35">
      <c r="G1914" s="621"/>
      <c r="H1914" s="622"/>
      <c r="I1914" s="74" t="s">
        <v>1032</v>
      </c>
      <c r="J1914" s="74" t="s">
        <v>2371</v>
      </c>
      <c r="K1914" s="74" t="s">
        <v>2372</v>
      </c>
      <c r="L1914" s="137">
        <v>300</v>
      </c>
      <c r="M1914" s="503"/>
      <c r="N1914" s="524"/>
      <c r="O1914" s="98" t="s">
        <v>1032</v>
      </c>
      <c r="P1914" s="21" t="s">
        <v>2371</v>
      </c>
      <c r="Q1914" s="21" t="s">
        <v>2372</v>
      </c>
      <c r="R1914" s="46">
        <v>300</v>
      </c>
      <c r="S1914" s="23"/>
      <c r="T1914" s="37"/>
      <c r="U1914" s="36"/>
      <c r="V1914" s="36"/>
      <c r="W1914" s="36"/>
    </row>
    <row r="1915" spans="7:23" ht="38.25" hidden="1" thickBot="1" x14ac:dyDescent="0.35">
      <c r="G1915" s="621"/>
      <c r="H1915" s="622"/>
      <c r="I1915" s="74" t="s">
        <v>1032</v>
      </c>
      <c r="J1915" s="74" t="s">
        <v>2355</v>
      </c>
      <c r="K1915" s="74" t="s">
        <v>2373</v>
      </c>
      <c r="L1915" s="137">
        <v>300</v>
      </c>
      <c r="M1915" s="503"/>
      <c r="N1915" s="524"/>
      <c r="O1915" s="98" t="s">
        <v>1032</v>
      </c>
      <c r="P1915" s="21" t="s">
        <v>2355</v>
      </c>
      <c r="Q1915" s="21" t="s">
        <v>2373</v>
      </c>
      <c r="R1915" s="46">
        <v>300</v>
      </c>
      <c r="S1915" s="23"/>
      <c r="T1915" s="37"/>
      <c r="U1915" s="36"/>
      <c r="V1915" s="36"/>
      <c r="W1915" s="36"/>
    </row>
    <row r="1916" spans="7:23" ht="51.75" hidden="1" thickBot="1" x14ac:dyDescent="0.35">
      <c r="G1916" s="621"/>
      <c r="H1916" s="622"/>
      <c r="I1916" s="74" t="s">
        <v>90</v>
      </c>
      <c r="J1916" s="74" t="s">
        <v>2374</v>
      </c>
      <c r="K1916" s="74" t="s">
        <v>2375</v>
      </c>
      <c r="L1916" s="137">
        <v>300</v>
      </c>
      <c r="M1916" s="503"/>
      <c r="N1916" s="524"/>
      <c r="O1916" s="98" t="s">
        <v>90</v>
      </c>
      <c r="P1916" s="21" t="s">
        <v>2374</v>
      </c>
      <c r="Q1916" s="21" t="s">
        <v>2375</v>
      </c>
      <c r="R1916" s="46">
        <v>300</v>
      </c>
      <c r="S1916" s="23"/>
      <c r="T1916" s="37"/>
      <c r="U1916" s="36"/>
      <c r="V1916" s="36"/>
      <c r="W1916" s="36"/>
    </row>
    <row r="1917" spans="7:23" ht="39" hidden="1" thickBot="1" x14ac:dyDescent="0.35">
      <c r="G1917" s="621"/>
      <c r="H1917" s="622"/>
      <c r="I1917" s="74" t="s">
        <v>90</v>
      </c>
      <c r="J1917" s="74" t="s">
        <v>1610</v>
      </c>
      <c r="K1917" s="74" t="s">
        <v>2372</v>
      </c>
      <c r="L1917" s="137">
        <v>300</v>
      </c>
      <c r="M1917" s="503"/>
      <c r="N1917" s="524"/>
      <c r="O1917" s="98" t="s">
        <v>90</v>
      </c>
      <c r="P1917" s="21" t="s">
        <v>1610</v>
      </c>
      <c r="Q1917" s="21" t="s">
        <v>2372</v>
      </c>
      <c r="R1917" s="46">
        <v>300</v>
      </c>
      <c r="S1917" s="23"/>
      <c r="T1917" s="37"/>
      <c r="U1917" s="36"/>
      <c r="V1917" s="36"/>
      <c r="W1917" s="36"/>
    </row>
    <row r="1918" spans="7:23" ht="39" hidden="1" thickBot="1" x14ac:dyDescent="0.35">
      <c r="G1918" s="621"/>
      <c r="H1918" s="622"/>
      <c r="I1918" s="74" t="s">
        <v>90</v>
      </c>
      <c r="J1918" s="74" t="s">
        <v>1610</v>
      </c>
      <c r="K1918" s="74" t="s">
        <v>2376</v>
      </c>
      <c r="L1918" s="137">
        <v>300</v>
      </c>
      <c r="M1918" s="503"/>
      <c r="N1918" s="524"/>
      <c r="O1918" s="98" t="s">
        <v>90</v>
      </c>
      <c r="P1918" s="21" t="s">
        <v>1610</v>
      </c>
      <c r="Q1918" s="21" t="s">
        <v>2376</v>
      </c>
      <c r="R1918" s="46">
        <v>300</v>
      </c>
      <c r="S1918" s="23"/>
      <c r="T1918" s="37"/>
      <c r="U1918" s="36"/>
      <c r="V1918" s="36"/>
      <c r="W1918" s="36"/>
    </row>
    <row r="1919" spans="7:23" ht="57" hidden="1" thickBot="1" x14ac:dyDescent="0.35">
      <c r="G1919" s="617"/>
      <c r="H1919" s="619"/>
      <c r="I1919" s="74" t="s">
        <v>90</v>
      </c>
      <c r="J1919" s="74" t="s">
        <v>5837</v>
      </c>
      <c r="K1919" s="74" t="s">
        <v>2378</v>
      </c>
      <c r="L1919" s="137">
        <v>300</v>
      </c>
      <c r="M1919" s="73" t="s">
        <v>5256</v>
      </c>
      <c r="N1919" s="19" t="s">
        <v>658</v>
      </c>
      <c r="O1919" s="98" t="s">
        <v>90</v>
      </c>
      <c r="P1919" s="21" t="s">
        <v>2377</v>
      </c>
      <c r="Q1919" s="21" t="s">
        <v>2378</v>
      </c>
      <c r="R1919" s="46">
        <v>300</v>
      </c>
      <c r="S1919" s="23"/>
      <c r="T1919" s="37"/>
      <c r="U1919" s="36"/>
      <c r="V1919" s="36"/>
      <c r="W1919" s="36"/>
    </row>
    <row r="1920" spans="7:23" ht="56.25" hidden="1" x14ac:dyDescent="0.2">
      <c r="M1920" s="503" t="s">
        <v>5257</v>
      </c>
      <c r="N1920" s="628" t="s">
        <v>1188</v>
      </c>
      <c r="O1920" s="30"/>
      <c r="P1920" s="21" t="s">
        <v>2382</v>
      </c>
      <c r="Q1920" s="21" t="s">
        <v>2383</v>
      </c>
      <c r="R1920" s="90"/>
      <c r="S1920" s="51" t="s">
        <v>440</v>
      </c>
      <c r="T1920" s="36"/>
      <c r="U1920" s="36"/>
      <c r="V1920" s="36"/>
      <c r="W1920" s="36"/>
    </row>
    <row r="1921" spans="7:23" ht="56.25" hidden="1" x14ac:dyDescent="0.2">
      <c r="M1921" s="503"/>
      <c r="N1921" s="628"/>
      <c r="O1921" s="30"/>
      <c r="P1921" s="21" t="s">
        <v>2384</v>
      </c>
      <c r="Q1921" s="21" t="s">
        <v>77</v>
      </c>
      <c r="R1921" s="90"/>
      <c r="S1921" s="51" t="s">
        <v>440</v>
      </c>
      <c r="T1921" s="36"/>
      <c r="U1921" s="36"/>
      <c r="V1921" s="36"/>
      <c r="W1921" s="36"/>
    </row>
    <row r="1922" spans="7:23" ht="93.75" hidden="1" x14ac:dyDescent="0.2">
      <c r="M1922" s="503"/>
      <c r="N1922" s="628"/>
      <c r="O1922" s="30"/>
      <c r="P1922" s="21" t="s">
        <v>2385</v>
      </c>
      <c r="Q1922" s="21" t="s">
        <v>77</v>
      </c>
      <c r="R1922" s="90"/>
      <c r="S1922" s="51" t="s">
        <v>440</v>
      </c>
      <c r="T1922" s="36"/>
      <c r="U1922" s="36"/>
      <c r="V1922" s="36"/>
      <c r="W1922" s="36"/>
    </row>
    <row r="1923" spans="7:23" ht="56.25" hidden="1" x14ac:dyDescent="0.2">
      <c r="M1923" s="503"/>
      <c r="N1923" s="628"/>
      <c r="O1923" s="30"/>
      <c r="P1923" s="21" t="s">
        <v>2386</v>
      </c>
      <c r="Q1923" s="21" t="s">
        <v>77</v>
      </c>
      <c r="R1923" s="90"/>
      <c r="S1923" s="51" t="s">
        <v>440</v>
      </c>
      <c r="T1923" s="36"/>
      <c r="U1923" s="36"/>
      <c r="V1923" s="36"/>
      <c r="W1923" s="36"/>
    </row>
    <row r="1924" spans="7:23" ht="56.25" hidden="1" x14ac:dyDescent="0.2">
      <c r="M1924" s="503"/>
      <c r="N1924" s="628"/>
      <c r="O1924" s="30"/>
      <c r="P1924" s="21" t="s">
        <v>2387</v>
      </c>
      <c r="Q1924" s="21" t="s">
        <v>77</v>
      </c>
      <c r="R1924" s="90"/>
      <c r="S1924" s="51" t="s">
        <v>440</v>
      </c>
      <c r="T1924" s="36"/>
      <c r="U1924" s="36"/>
      <c r="V1924" s="36"/>
      <c r="W1924" s="36"/>
    </row>
    <row r="1925" spans="7:23" ht="19.5" thickBot="1" x14ac:dyDescent="0.25">
      <c r="M1925" s="39">
        <v>63</v>
      </c>
      <c r="N1925" s="30" t="s">
        <v>72</v>
      </c>
      <c r="O1925" s="30"/>
      <c r="P1925" s="21"/>
      <c r="Q1925" s="21"/>
      <c r="R1925" s="90"/>
      <c r="S1925" s="51"/>
      <c r="T1925" s="36"/>
      <c r="U1925" s="36"/>
      <c r="V1925" s="36"/>
      <c r="W1925" s="36"/>
    </row>
    <row r="1926" spans="7:23" ht="19.5" thickBot="1" x14ac:dyDescent="0.35">
      <c r="G1926" s="70">
        <v>1</v>
      </c>
      <c r="H1926" s="75" t="s">
        <v>829</v>
      </c>
      <c r="I1926" s="72">
        <v>1</v>
      </c>
      <c r="J1926" s="624" t="s">
        <v>205</v>
      </c>
      <c r="K1926" s="625"/>
      <c r="L1926" s="139">
        <v>3000</v>
      </c>
      <c r="M1926" s="73" t="s">
        <v>5258</v>
      </c>
      <c r="N1926" s="21" t="s">
        <v>829</v>
      </c>
      <c r="O1926" s="98">
        <v>1</v>
      </c>
      <c r="P1926" s="523" t="s">
        <v>205</v>
      </c>
      <c r="Q1926" s="523"/>
      <c r="R1926" s="46">
        <v>3000</v>
      </c>
      <c r="S1926" s="23" t="s">
        <v>956</v>
      </c>
      <c r="T1926" s="37"/>
      <c r="U1926" s="36"/>
      <c r="V1926" s="36"/>
      <c r="W1926" s="36"/>
    </row>
    <row r="1927" spans="7:23" ht="19.5" thickBot="1" x14ac:dyDescent="0.35">
      <c r="G1927" s="68">
        <v>2</v>
      </c>
      <c r="H1927" s="83" t="s">
        <v>830</v>
      </c>
      <c r="I1927" s="74">
        <v>1</v>
      </c>
      <c r="J1927" s="624" t="s">
        <v>205</v>
      </c>
      <c r="K1927" s="625"/>
      <c r="L1927" s="138">
        <v>3000</v>
      </c>
      <c r="M1927" s="73" t="s">
        <v>5259</v>
      </c>
      <c r="N1927" s="21" t="s">
        <v>830</v>
      </c>
      <c r="O1927" s="98">
        <v>1</v>
      </c>
      <c r="P1927" s="523" t="s">
        <v>205</v>
      </c>
      <c r="Q1927" s="523"/>
      <c r="R1927" s="46">
        <v>3000</v>
      </c>
      <c r="S1927" s="23"/>
      <c r="T1927" s="37"/>
      <c r="U1927" s="36"/>
      <c r="V1927" s="36"/>
      <c r="W1927" s="36"/>
    </row>
    <row r="1928" spans="7:23" ht="39" thickBot="1" x14ac:dyDescent="0.35">
      <c r="G1928" s="68">
        <v>3</v>
      </c>
      <c r="H1928" s="83" t="s">
        <v>831</v>
      </c>
      <c r="I1928" s="74">
        <v>1</v>
      </c>
      <c r="J1928" s="624" t="s">
        <v>205</v>
      </c>
      <c r="K1928" s="625"/>
      <c r="L1928" s="138">
        <v>3000</v>
      </c>
      <c r="M1928" s="73" t="s">
        <v>5260</v>
      </c>
      <c r="N1928" s="21" t="s">
        <v>831</v>
      </c>
      <c r="O1928" s="98">
        <v>1</v>
      </c>
      <c r="P1928" s="523" t="s">
        <v>205</v>
      </c>
      <c r="Q1928" s="523"/>
      <c r="R1928" s="46">
        <v>3000</v>
      </c>
      <c r="S1928" s="23"/>
      <c r="T1928" s="37"/>
      <c r="U1928" s="36"/>
      <c r="V1928" s="36"/>
      <c r="W1928" s="36"/>
    </row>
    <row r="1929" spans="7:23" ht="39" thickBot="1" x14ac:dyDescent="0.35">
      <c r="G1929" s="68">
        <v>4</v>
      </c>
      <c r="H1929" s="83" t="s">
        <v>832</v>
      </c>
      <c r="I1929" s="74">
        <v>1</v>
      </c>
      <c r="J1929" s="624" t="s">
        <v>205</v>
      </c>
      <c r="K1929" s="625"/>
      <c r="L1929" s="138">
        <v>2100</v>
      </c>
      <c r="M1929" s="73" t="s">
        <v>5261</v>
      </c>
      <c r="N1929" s="21" t="s">
        <v>832</v>
      </c>
      <c r="O1929" s="98">
        <v>1</v>
      </c>
      <c r="P1929" s="523" t="s">
        <v>205</v>
      </c>
      <c r="Q1929" s="523"/>
      <c r="R1929" s="46">
        <v>2100</v>
      </c>
      <c r="S1929" s="23"/>
      <c r="T1929" s="37"/>
      <c r="U1929" s="36"/>
      <c r="V1929" s="36"/>
      <c r="W1929" s="36"/>
    </row>
    <row r="1930" spans="7:23" ht="57" thickBot="1" x14ac:dyDescent="0.35">
      <c r="G1930" s="616">
        <v>5</v>
      </c>
      <c r="H1930" s="618" t="s">
        <v>193</v>
      </c>
      <c r="I1930" s="74">
        <v>3</v>
      </c>
      <c r="J1930" s="74" t="s">
        <v>5838</v>
      </c>
      <c r="K1930" s="74" t="s">
        <v>5839</v>
      </c>
      <c r="L1930" s="138">
        <v>3200</v>
      </c>
      <c r="M1930" s="503" t="s">
        <v>5262</v>
      </c>
      <c r="N1930" s="524" t="s">
        <v>193</v>
      </c>
      <c r="O1930" s="98">
        <v>3</v>
      </c>
      <c r="P1930" s="21" t="s">
        <v>833</v>
      </c>
      <c r="Q1930" s="21" t="s">
        <v>834</v>
      </c>
      <c r="R1930" s="46">
        <v>3200</v>
      </c>
      <c r="S1930" s="23"/>
      <c r="T1930" s="37"/>
      <c r="U1930" s="36"/>
      <c r="V1930" s="36"/>
      <c r="W1930" s="36"/>
    </row>
    <row r="1931" spans="7:23" ht="26.25" thickBot="1" x14ac:dyDescent="0.35">
      <c r="G1931" s="621"/>
      <c r="H1931" s="622"/>
      <c r="I1931" s="74">
        <v>2</v>
      </c>
      <c r="J1931" s="74" t="s">
        <v>835</v>
      </c>
      <c r="K1931" s="74" t="s">
        <v>836</v>
      </c>
      <c r="L1931" s="138">
        <v>3800</v>
      </c>
      <c r="M1931" s="503"/>
      <c r="N1931" s="524"/>
      <c r="O1931" s="98">
        <v>2</v>
      </c>
      <c r="P1931" s="21" t="s">
        <v>835</v>
      </c>
      <c r="Q1931" s="21" t="s">
        <v>836</v>
      </c>
      <c r="R1931" s="46">
        <v>3800</v>
      </c>
      <c r="S1931" s="23"/>
      <c r="T1931" s="37"/>
      <c r="U1931" s="36"/>
      <c r="V1931" s="36"/>
      <c r="W1931" s="36"/>
    </row>
    <row r="1932" spans="7:23" ht="38.25" thickBot="1" x14ac:dyDescent="0.35">
      <c r="G1932" s="621"/>
      <c r="H1932" s="622"/>
      <c r="I1932" s="74">
        <v>1</v>
      </c>
      <c r="J1932" s="74" t="s">
        <v>837</v>
      </c>
      <c r="K1932" s="74" t="s">
        <v>838</v>
      </c>
      <c r="L1932" s="138">
        <v>4200</v>
      </c>
      <c r="M1932" s="503"/>
      <c r="N1932" s="524"/>
      <c r="O1932" s="98">
        <v>1</v>
      </c>
      <c r="P1932" s="21" t="s">
        <v>837</v>
      </c>
      <c r="Q1932" s="21" t="s">
        <v>838</v>
      </c>
      <c r="R1932" s="46">
        <v>4200</v>
      </c>
      <c r="S1932" s="23"/>
      <c r="T1932" s="37"/>
      <c r="U1932" s="36"/>
      <c r="V1932" s="36"/>
      <c r="W1932" s="36"/>
    </row>
    <row r="1933" spans="7:23" ht="26.25" thickBot="1" x14ac:dyDescent="0.35">
      <c r="G1933" s="617"/>
      <c r="H1933" s="619"/>
      <c r="I1933" s="74">
        <v>2</v>
      </c>
      <c r="J1933" s="74" t="s">
        <v>838</v>
      </c>
      <c r="K1933" s="74" t="s">
        <v>839</v>
      </c>
      <c r="L1933" s="138">
        <v>3800</v>
      </c>
      <c r="M1933" s="503"/>
      <c r="N1933" s="524"/>
      <c r="O1933" s="98">
        <v>2</v>
      </c>
      <c r="P1933" s="21" t="s">
        <v>838</v>
      </c>
      <c r="Q1933" s="21" t="s">
        <v>839</v>
      </c>
      <c r="R1933" s="46">
        <v>3800</v>
      </c>
      <c r="S1933" s="23"/>
      <c r="T1933" s="37"/>
      <c r="U1933" s="36"/>
      <c r="V1933" s="36"/>
      <c r="W1933" s="36"/>
    </row>
    <row r="1934" spans="7:23" ht="64.5" thickBot="1" x14ac:dyDescent="0.35">
      <c r="G1934" s="68">
        <v>6</v>
      </c>
      <c r="H1934" s="83" t="s">
        <v>5840</v>
      </c>
      <c r="I1934" s="74">
        <v>1</v>
      </c>
      <c r="J1934" s="74" t="s">
        <v>5838</v>
      </c>
      <c r="K1934" s="74" t="s">
        <v>841</v>
      </c>
      <c r="L1934" s="138">
        <v>3000</v>
      </c>
      <c r="M1934" s="73" t="s">
        <v>5263</v>
      </c>
      <c r="N1934" s="21" t="s">
        <v>840</v>
      </c>
      <c r="O1934" s="98">
        <v>1</v>
      </c>
      <c r="P1934" s="21" t="s">
        <v>833</v>
      </c>
      <c r="Q1934" s="21" t="s">
        <v>841</v>
      </c>
      <c r="R1934" s="46">
        <v>3000</v>
      </c>
      <c r="S1934" s="23"/>
      <c r="T1934" s="37"/>
      <c r="U1934" s="36"/>
      <c r="V1934" s="36"/>
      <c r="W1934" s="36"/>
    </row>
    <row r="1935" spans="7:23" ht="51.75" thickBot="1" x14ac:dyDescent="0.35">
      <c r="G1935" s="616">
        <v>7</v>
      </c>
      <c r="H1935" s="618" t="s">
        <v>5841</v>
      </c>
      <c r="I1935" s="74">
        <v>3</v>
      </c>
      <c r="J1935" s="74" t="s">
        <v>844</v>
      </c>
      <c r="K1935" s="74" t="s">
        <v>845</v>
      </c>
      <c r="L1935" s="138">
        <v>2100</v>
      </c>
      <c r="M1935" s="503" t="s">
        <v>5264</v>
      </c>
      <c r="N1935" s="524" t="s">
        <v>842</v>
      </c>
      <c r="O1935" s="98" t="s">
        <v>843</v>
      </c>
      <c r="P1935" s="21" t="s">
        <v>844</v>
      </c>
      <c r="Q1935" s="21" t="s">
        <v>845</v>
      </c>
      <c r="R1935" s="46">
        <v>2100</v>
      </c>
      <c r="S1935" s="23"/>
      <c r="T1935" s="37"/>
      <c r="U1935" s="36"/>
      <c r="V1935" s="36"/>
      <c r="W1935" s="36"/>
    </row>
    <row r="1936" spans="7:23" ht="39" thickBot="1" x14ac:dyDescent="0.35">
      <c r="G1936" s="621"/>
      <c r="H1936" s="622"/>
      <c r="I1936" s="74">
        <v>2</v>
      </c>
      <c r="J1936" s="74" t="s">
        <v>845</v>
      </c>
      <c r="K1936" s="74" t="s">
        <v>847</v>
      </c>
      <c r="L1936" s="138">
        <v>3000</v>
      </c>
      <c r="M1936" s="503"/>
      <c r="N1936" s="524"/>
      <c r="O1936" s="98" t="s">
        <v>846</v>
      </c>
      <c r="P1936" s="21" t="s">
        <v>845</v>
      </c>
      <c r="Q1936" s="21" t="s">
        <v>847</v>
      </c>
      <c r="R1936" s="46">
        <v>3000</v>
      </c>
      <c r="S1936" s="23"/>
      <c r="T1936" s="37"/>
      <c r="U1936" s="36"/>
      <c r="V1936" s="36"/>
      <c r="W1936" s="36"/>
    </row>
    <row r="1937" spans="7:23" ht="39" thickBot="1" x14ac:dyDescent="0.35">
      <c r="G1937" s="617"/>
      <c r="H1937" s="619"/>
      <c r="I1937" s="74">
        <v>1</v>
      </c>
      <c r="J1937" s="74" t="s">
        <v>847</v>
      </c>
      <c r="K1937" s="74" t="s">
        <v>848</v>
      </c>
      <c r="L1937" s="138">
        <v>3200</v>
      </c>
      <c r="M1937" s="503"/>
      <c r="N1937" s="524"/>
      <c r="O1937" s="98">
        <v>1</v>
      </c>
      <c r="P1937" s="21" t="s">
        <v>847</v>
      </c>
      <c r="Q1937" s="21" t="s">
        <v>848</v>
      </c>
      <c r="R1937" s="46">
        <v>3200</v>
      </c>
      <c r="S1937" s="23"/>
      <c r="T1937" s="37"/>
      <c r="U1937" s="36"/>
      <c r="V1937" s="36"/>
      <c r="W1937" s="36"/>
    </row>
    <row r="1938" spans="7:23" ht="75.75" thickBot="1" x14ac:dyDescent="0.35">
      <c r="G1938" s="616">
        <v>8</v>
      </c>
      <c r="H1938" s="618" t="s">
        <v>849</v>
      </c>
      <c r="I1938" s="72">
        <v>1</v>
      </c>
      <c r="J1938" s="72" t="s">
        <v>850</v>
      </c>
      <c r="K1938" s="72" t="s">
        <v>5842</v>
      </c>
      <c r="L1938" s="139">
        <v>3000</v>
      </c>
      <c r="M1938" s="73" t="s">
        <v>5265</v>
      </c>
      <c r="N1938" s="19" t="s">
        <v>849</v>
      </c>
      <c r="O1938" s="98">
        <v>1</v>
      </c>
      <c r="P1938" s="21" t="s">
        <v>850</v>
      </c>
      <c r="Q1938" s="21" t="s">
        <v>851</v>
      </c>
      <c r="R1938" s="46">
        <v>3000</v>
      </c>
      <c r="S1938" s="23"/>
      <c r="T1938" s="37"/>
      <c r="U1938" s="36"/>
      <c r="V1938" s="36"/>
      <c r="W1938" s="36"/>
    </row>
    <row r="1939" spans="7:23" ht="51.75" thickBot="1" x14ac:dyDescent="0.35">
      <c r="G1939" s="617"/>
      <c r="H1939" s="619"/>
      <c r="I1939" s="74">
        <v>1</v>
      </c>
      <c r="J1939" s="74" t="s">
        <v>852</v>
      </c>
      <c r="K1939" s="74" t="s">
        <v>830</v>
      </c>
      <c r="L1939" s="138">
        <v>2800</v>
      </c>
      <c r="M1939" s="73" t="s">
        <v>5265</v>
      </c>
      <c r="N1939" s="19" t="s">
        <v>849</v>
      </c>
      <c r="O1939" s="98">
        <v>1</v>
      </c>
      <c r="P1939" s="21" t="s">
        <v>852</v>
      </c>
      <c r="Q1939" s="21" t="s">
        <v>830</v>
      </c>
      <c r="R1939" s="46">
        <v>2800</v>
      </c>
      <c r="S1939" s="23"/>
      <c r="T1939" s="37"/>
      <c r="U1939" s="36"/>
      <c r="V1939" s="36"/>
      <c r="W1939" s="36"/>
    </row>
    <row r="1940" spans="7:23" ht="19.5" thickBot="1" x14ac:dyDescent="0.35">
      <c r="G1940" s="68">
        <v>9</v>
      </c>
      <c r="H1940" s="83" t="s">
        <v>853</v>
      </c>
      <c r="I1940" s="74">
        <v>1</v>
      </c>
      <c r="J1940" s="624" t="s">
        <v>205</v>
      </c>
      <c r="K1940" s="625"/>
      <c r="L1940" s="138">
        <v>1800</v>
      </c>
      <c r="M1940" s="73" t="s">
        <v>5266</v>
      </c>
      <c r="N1940" s="21" t="s">
        <v>853</v>
      </c>
      <c r="O1940" s="98">
        <v>1</v>
      </c>
      <c r="P1940" s="523" t="s">
        <v>205</v>
      </c>
      <c r="Q1940" s="523"/>
      <c r="R1940" s="46">
        <v>1800</v>
      </c>
      <c r="S1940" s="23"/>
      <c r="T1940" s="37"/>
      <c r="U1940" s="36"/>
      <c r="V1940" s="36"/>
      <c r="W1940" s="36"/>
    </row>
    <row r="1941" spans="7:23" ht="26.25" thickBot="1" x14ac:dyDescent="0.35">
      <c r="G1941" s="68">
        <v>10</v>
      </c>
      <c r="H1941" s="83" t="s">
        <v>854</v>
      </c>
      <c r="I1941" s="74">
        <v>1</v>
      </c>
      <c r="J1941" s="624" t="s">
        <v>205</v>
      </c>
      <c r="K1941" s="625"/>
      <c r="L1941" s="138">
        <v>1800</v>
      </c>
      <c r="M1941" s="73" t="s">
        <v>5995</v>
      </c>
      <c r="N1941" s="21" t="s">
        <v>854</v>
      </c>
      <c r="O1941" s="98">
        <v>1</v>
      </c>
      <c r="P1941" s="523" t="s">
        <v>205</v>
      </c>
      <c r="Q1941" s="523"/>
      <c r="R1941" s="46">
        <v>1800</v>
      </c>
      <c r="S1941" s="23"/>
      <c r="T1941" s="37"/>
      <c r="U1941" s="36"/>
      <c r="V1941" s="36"/>
      <c r="W1941" s="36"/>
    </row>
    <row r="1942" spans="7:23" ht="39" thickBot="1" x14ac:dyDescent="0.35">
      <c r="G1942" s="70">
        <v>11</v>
      </c>
      <c r="H1942" s="75" t="s">
        <v>855</v>
      </c>
      <c r="I1942" s="72">
        <v>1</v>
      </c>
      <c r="J1942" s="72" t="s">
        <v>5843</v>
      </c>
      <c r="K1942" s="72" t="s">
        <v>857</v>
      </c>
      <c r="L1942" s="139">
        <v>1600</v>
      </c>
      <c r="M1942" s="73" t="s">
        <v>5267</v>
      </c>
      <c r="N1942" s="21" t="s">
        <v>855</v>
      </c>
      <c r="O1942" s="98">
        <v>1</v>
      </c>
      <c r="P1942" s="21" t="s">
        <v>856</v>
      </c>
      <c r="Q1942" s="21" t="s">
        <v>857</v>
      </c>
      <c r="R1942" s="46">
        <v>1600</v>
      </c>
      <c r="S1942" s="23"/>
      <c r="T1942" s="37"/>
      <c r="U1942" s="36"/>
      <c r="V1942" s="36"/>
      <c r="W1942" s="36"/>
    </row>
    <row r="1943" spans="7:23" ht="51" x14ac:dyDescent="0.3">
      <c r="G1943" s="66">
        <v>12</v>
      </c>
      <c r="H1943" s="89" t="s">
        <v>858</v>
      </c>
      <c r="I1943" s="65">
        <v>1</v>
      </c>
      <c r="J1943" s="63" t="s">
        <v>77</v>
      </c>
      <c r="K1943" s="78"/>
      <c r="L1943" s="64">
        <v>700</v>
      </c>
      <c r="M1943" s="73" t="s">
        <v>5268</v>
      </c>
      <c r="N1943" s="21" t="s">
        <v>858</v>
      </c>
      <c r="O1943" s="98">
        <v>1</v>
      </c>
      <c r="P1943" s="523" t="s">
        <v>859</v>
      </c>
      <c r="Q1943" s="643"/>
      <c r="R1943" s="46">
        <v>700</v>
      </c>
      <c r="S1943" s="23"/>
      <c r="T1943" s="37"/>
      <c r="U1943" s="36"/>
      <c r="V1943" s="36"/>
      <c r="W1943" s="36"/>
    </row>
    <row r="1944" spans="7:23" ht="51.75" thickBot="1" x14ac:dyDescent="0.35">
      <c r="G1944" s="68">
        <v>13</v>
      </c>
      <c r="H1944" s="83" t="s">
        <v>658</v>
      </c>
      <c r="I1944" s="74">
        <v>1</v>
      </c>
      <c r="J1944" s="74" t="s">
        <v>860</v>
      </c>
      <c r="K1944" s="74" t="s">
        <v>861</v>
      </c>
      <c r="L1944" s="138">
        <v>1300</v>
      </c>
      <c r="M1944" s="73" t="s">
        <v>5269</v>
      </c>
      <c r="N1944" s="21" t="s">
        <v>658</v>
      </c>
      <c r="O1944" s="98">
        <v>1</v>
      </c>
      <c r="P1944" s="21" t="s">
        <v>860</v>
      </c>
      <c r="Q1944" s="21" t="s">
        <v>861</v>
      </c>
      <c r="R1944" s="46">
        <v>1300</v>
      </c>
      <c r="S1944" s="23"/>
      <c r="T1944" s="37"/>
      <c r="U1944" s="36"/>
      <c r="V1944" s="36"/>
      <c r="W1944" s="36"/>
    </row>
    <row r="1945" spans="7:23" ht="26.25" thickBot="1" x14ac:dyDescent="0.35">
      <c r="G1945" s="68">
        <v>14</v>
      </c>
      <c r="H1945" s="83" t="s">
        <v>862</v>
      </c>
      <c r="I1945" s="74">
        <v>1</v>
      </c>
      <c r="J1945" s="624" t="s">
        <v>77</v>
      </c>
      <c r="K1945" s="625"/>
      <c r="L1945" s="137">
        <v>700</v>
      </c>
      <c r="M1945" s="73" t="s">
        <v>5270</v>
      </c>
      <c r="N1945" s="21" t="s">
        <v>862</v>
      </c>
      <c r="O1945" s="98">
        <v>1</v>
      </c>
      <c r="P1945" s="523" t="s">
        <v>859</v>
      </c>
      <c r="Q1945" s="523"/>
      <c r="R1945" s="46">
        <v>700</v>
      </c>
      <c r="S1945" s="23"/>
      <c r="T1945" s="37"/>
      <c r="U1945" s="36"/>
      <c r="V1945" s="36"/>
      <c r="W1945" s="36"/>
    </row>
    <row r="1946" spans="7:23" ht="51.75" thickBot="1" x14ac:dyDescent="0.35">
      <c r="G1946" s="68">
        <v>15</v>
      </c>
      <c r="H1946" s="83" t="s">
        <v>658</v>
      </c>
      <c r="I1946" s="74">
        <v>1</v>
      </c>
      <c r="J1946" s="74" t="s">
        <v>5844</v>
      </c>
      <c r="K1946" s="74" t="s">
        <v>5845</v>
      </c>
      <c r="L1946" s="137">
        <v>550</v>
      </c>
      <c r="M1946" s="73" t="s">
        <v>5271</v>
      </c>
      <c r="N1946" s="21" t="s">
        <v>658</v>
      </c>
      <c r="O1946" s="98">
        <v>1</v>
      </c>
      <c r="P1946" s="21" t="s">
        <v>1078</v>
      </c>
      <c r="Q1946" s="21" t="s">
        <v>1079</v>
      </c>
      <c r="R1946" s="46">
        <v>550</v>
      </c>
      <c r="S1946" s="23"/>
      <c r="T1946" s="37"/>
      <c r="U1946" s="36"/>
      <c r="V1946" s="36"/>
      <c r="W1946" s="36"/>
    </row>
    <row r="1947" spans="7:23" ht="64.5" thickBot="1" x14ac:dyDescent="0.35">
      <c r="G1947" s="616">
        <v>16</v>
      </c>
      <c r="H1947" s="618" t="s">
        <v>658</v>
      </c>
      <c r="I1947" s="72">
        <v>1</v>
      </c>
      <c r="J1947" s="72" t="s">
        <v>5846</v>
      </c>
      <c r="K1947" s="72" t="s">
        <v>864</v>
      </c>
      <c r="L1947" s="80">
        <v>600</v>
      </c>
      <c r="M1947" s="513" t="s">
        <v>5272</v>
      </c>
      <c r="N1947" s="644" t="s">
        <v>658</v>
      </c>
      <c r="O1947" s="98">
        <v>1</v>
      </c>
      <c r="P1947" s="21" t="s">
        <v>863</v>
      </c>
      <c r="Q1947" s="21" t="s">
        <v>864</v>
      </c>
      <c r="R1947" s="46">
        <v>600</v>
      </c>
      <c r="S1947" s="23"/>
      <c r="T1947" s="37"/>
      <c r="U1947" s="36"/>
      <c r="V1947" s="36"/>
      <c r="W1947" s="36"/>
    </row>
    <row r="1948" spans="7:23" ht="26.25" thickBot="1" x14ac:dyDescent="0.35">
      <c r="G1948" s="621"/>
      <c r="H1948" s="622"/>
      <c r="I1948" s="74">
        <v>1</v>
      </c>
      <c r="J1948" s="74" t="s">
        <v>865</v>
      </c>
      <c r="K1948" s="74" t="s">
        <v>866</v>
      </c>
      <c r="L1948" s="137">
        <v>600</v>
      </c>
      <c r="M1948" s="647"/>
      <c r="N1948" s="645"/>
      <c r="O1948" s="98">
        <v>1</v>
      </c>
      <c r="P1948" s="21" t="s">
        <v>865</v>
      </c>
      <c r="Q1948" s="21" t="s">
        <v>866</v>
      </c>
      <c r="R1948" s="46">
        <v>600</v>
      </c>
      <c r="S1948" s="23"/>
      <c r="T1948" s="37"/>
      <c r="U1948" s="36"/>
      <c r="V1948" s="36"/>
      <c r="W1948" s="36"/>
    </row>
    <row r="1949" spans="7:23" ht="39" thickBot="1" x14ac:dyDescent="0.35">
      <c r="G1949" s="621"/>
      <c r="H1949" s="622"/>
      <c r="I1949" s="74">
        <v>1</v>
      </c>
      <c r="J1949" s="74" t="s">
        <v>867</v>
      </c>
      <c r="K1949" s="74" t="s">
        <v>866</v>
      </c>
      <c r="L1949" s="137">
        <v>600</v>
      </c>
      <c r="M1949" s="647"/>
      <c r="N1949" s="645"/>
      <c r="O1949" s="98">
        <v>1</v>
      </c>
      <c r="P1949" s="21" t="s">
        <v>867</v>
      </c>
      <c r="Q1949" s="21" t="s">
        <v>866</v>
      </c>
      <c r="R1949" s="46">
        <v>600</v>
      </c>
      <c r="S1949" s="23"/>
      <c r="T1949" s="37"/>
      <c r="U1949" s="36"/>
      <c r="V1949" s="36"/>
      <c r="W1949" s="36"/>
    </row>
    <row r="1950" spans="7:23" ht="26.25" thickBot="1" x14ac:dyDescent="0.35">
      <c r="G1950" s="621"/>
      <c r="H1950" s="622"/>
      <c r="I1950" s="74">
        <v>1</v>
      </c>
      <c r="J1950" s="74" t="s">
        <v>868</v>
      </c>
      <c r="K1950" s="74" t="s">
        <v>866</v>
      </c>
      <c r="L1950" s="137">
        <v>550</v>
      </c>
      <c r="M1950" s="647"/>
      <c r="N1950" s="645"/>
      <c r="O1950" s="98">
        <v>1</v>
      </c>
      <c r="P1950" s="21" t="s">
        <v>868</v>
      </c>
      <c r="Q1950" s="21" t="s">
        <v>866</v>
      </c>
      <c r="R1950" s="46">
        <v>550</v>
      </c>
      <c r="S1950" s="23"/>
      <c r="T1950" s="37"/>
      <c r="U1950" s="36"/>
      <c r="V1950" s="36"/>
      <c r="W1950" s="36"/>
    </row>
    <row r="1951" spans="7:23" ht="39" thickBot="1" x14ac:dyDescent="0.35">
      <c r="G1951" s="621"/>
      <c r="H1951" s="622"/>
      <c r="I1951" s="74">
        <v>1</v>
      </c>
      <c r="J1951" s="74" t="s">
        <v>5847</v>
      </c>
      <c r="K1951" s="74" t="s">
        <v>870</v>
      </c>
      <c r="L1951" s="137">
        <v>420</v>
      </c>
      <c r="M1951" s="647"/>
      <c r="N1951" s="645"/>
      <c r="O1951" s="98">
        <v>1</v>
      </c>
      <c r="P1951" s="21" t="s">
        <v>869</v>
      </c>
      <c r="Q1951" s="21" t="s">
        <v>870</v>
      </c>
      <c r="R1951" s="46">
        <v>420</v>
      </c>
      <c r="S1951" s="23"/>
      <c r="T1951" s="37"/>
      <c r="U1951" s="36"/>
      <c r="V1951" s="36"/>
      <c r="W1951" s="36"/>
    </row>
    <row r="1952" spans="7:23" ht="39" thickBot="1" x14ac:dyDescent="0.35">
      <c r="G1952" s="621"/>
      <c r="H1952" s="622"/>
      <c r="I1952" s="74">
        <v>1</v>
      </c>
      <c r="J1952" s="74" t="s">
        <v>867</v>
      </c>
      <c r="K1952" s="74" t="s">
        <v>871</v>
      </c>
      <c r="L1952" s="137">
        <v>420</v>
      </c>
      <c r="M1952" s="647"/>
      <c r="N1952" s="645"/>
      <c r="O1952" s="98">
        <v>1</v>
      </c>
      <c r="P1952" s="21" t="s">
        <v>867</v>
      </c>
      <c r="Q1952" s="21" t="s">
        <v>871</v>
      </c>
      <c r="R1952" s="46">
        <v>420</v>
      </c>
      <c r="S1952" s="23"/>
      <c r="T1952" s="37"/>
      <c r="U1952" s="36"/>
      <c r="V1952" s="36"/>
      <c r="W1952" s="36"/>
    </row>
    <row r="1953" spans="7:23" ht="51.75" thickBot="1" x14ac:dyDescent="0.35">
      <c r="G1953" s="621"/>
      <c r="H1953" s="622"/>
      <c r="I1953" s="74">
        <v>1</v>
      </c>
      <c r="J1953" s="74" t="s">
        <v>5848</v>
      </c>
      <c r="K1953" s="74" t="s">
        <v>873</v>
      </c>
      <c r="L1953" s="137">
        <v>420</v>
      </c>
      <c r="M1953" s="514"/>
      <c r="N1953" s="646"/>
      <c r="O1953" s="98">
        <v>1</v>
      </c>
      <c r="P1953" s="21" t="s">
        <v>872</v>
      </c>
      <c r="Q1953" s="21" t="s">
        <v>873</v>
      </c>
      <c r="R1953" s="46">
        <v>420</v>
      </c>
      <c r="S1953" s="23"/>
      <c r="T1953" s="37"/>
      <c r="U1953" s="36"/>
      <c r="V1953" s="36"/>
      <c r="W1953" s="36"/>
    </row>
    <row r="1954" spans="7:23" ht="51.75" thickBot="1" x14ac:dyDescent="0.35">
      <c r="G1954" s="621"/>
      <c r="H1954" s="622"/>
      <c r="I1954" s="74">
        <v>1</v>
      </c>
      <c r="J1954" s="74" t="s">
        <v>5849</v>
      </c>
      <c r="K1954" s="74" t="s">
        <v>875</v>
      </c>
      <c r="L1954" s="137">
        <v>420</v>
      </c>
      <c r="M1954" s="513" t="s">
        <v>5272</v>
      </c>
      <c r="N1954" s="644" t="s">
        <v>658</v>
      </c>
      <c r="O1954" s="98">
        <v>1</v>
      </c>
      <c r="P1954" s="21" t="s">
        <v>874</v>
      </c>
      <c r="Q1954" s="21" t="s">
        <v>875</v>
      </c>
      <c r="R1954" s="46">
        <v>420</v>
      </c>
      <c r="S1954" s="23"/>
      <c r="T1954" s="37"/>
      <c r="U1954" s="36"/>
      <c r="V1954" s="36"/>
      <c r="W1954" s="36"/>
    </row>
    <row r="1955" spans="7:23" ht="51.75" thickBot="1" x14ac:dyDescent="0.35">
      <c r="G1955" s="621"/>
      <c r="H1955" s="622"/>
      <c r="I1955" s="74">
        <v>1</v>
      </c>
      <c r="J1955" s="74" t="s">
        <v>5850</v>
      </c>
      <c r="K1955" s="74" t="s">
        <v>877</v>
      </c>
      <c r="L1955" s="137">
        <v>420</v>
      </c>
      <c r="M1955" s="647"/>
      <c r="N1955" s="645"/>
      <c r="O1955" s="98">
        <v>1</v>
      </c>
      <c r="P1955" s="21" t="s">
        <v>876</v>
      </c>
      <c r="Q1955" s="21" t="s">
        <v>877</v>
      </c>
      <c r="R1955" s="46">
        <v>420</v>
      </c>
      <c r="S1955" s="23"/>
      <c r="T1955" s="37"/>
      <c r="U1955" s="36"/>
      <c r="V1955" s="36"/>
      <c r="W1955" s="36"/>
    </row>
    <row r="1956" spans="7:23" ht="51.75" thickBot="1" x14ac:dyDescent="0.35">
      <c r="G1956" s="621"/>
      <c r="H1956" s="619"/>
      <c r="I1956" s="74">
        <v>1</v>
      </c>
      <c r="J1956" s="74" t="s">
        <v>878</v>
      </c>
      <c r="K1956" s="74" t="s">
        <v>879</v>
      </c>
      <c r="L1956" s="138">
        <v>1000</v>
      </c>
      <c r="M1956" s="514"/>
      <c r="N1956" s="646"/>
      <c r="O1956" s="98">
        <v>1</v>
      </c>
      <c r="P1956" s="21" t="s">
        <v>878</v>
      </c>
      <c r="Q1956" s="21" t="s">
        <v>879</v>
      </c>
      <c r="R1956" s="46">
        <v>1000</v>
      </c>
      <c r="S1956" s="23"/>
      <c r="T1956" s="37"/>
      <c r="U1956" s="36"/>
      <c r="V1956" s="36"/>
      <c r="W1956" s="36"/>
    </row>
    <row r="1957" spans="7:23" ht="39" thickBot="1" x14ac:dyDescent="0.35">
      <c r="G1957" s="621"/>
      <c r="H1957" s="83" t="s">
        <v>880</v>
      </c>
      <c r="I1957" s="74">
        <v>1</v>
      </c>
      <c r="J1957" s="74" t="s">
        <v>881</v>
      </c>
      <c r="K1957" s="74" t="s">
        <v>882</v>
      </c>
      <c r="L1957" s="137">
        <v>700</v>
      </c>
      <c r="M1957" s="73" t="s">
        <v>5273</v>
      </c>
      <c r="N1957" s="21" t="s">
        <v>880</v>
      </c>
      <c r="O1957" s="98">
        <v>1</v>
      </c>
      <c r="P1957" s="21" t="s">
        <v>881</v>
      </c>
      <c r="Q1957" s="21" t="s">
        <v>882</v>
      </c>
      <c r="R1957" s="46">
        <v>700</v>
      </c>
      <c r="S1957" s="23"/>
      <c r="T1957" s="37"/>
      <c r="U1957" s="36"/>
      <c r="V1957" s="36"/>
      <c r="W1957" s="36"/>
    </row>
    <row r="1958" spans="7:23" ht="39" thickBot="1" x14ac:dyDescent="0.35">
      <c r="G1958" s="617"/>
      <c r="H1958" s="83" t="s">
        <v>5851</v>
      </c>
      <c r="I1958" s="74">
        <v>1</v>
      </c>
      <c r="J1958" s="624" t="s">
        <v>77</v>
      </c>
      <c r="K1958" s="625"/>
      <c r="L1958" s="137">
        <v>700</v>
      </c>
      <c r="M1958" s="73" t="s">
        <v>5274</v>
      </c>
      <c r="N1958" s="21" t="s">
        <v>883</v>
      </c>
      <c r="O1958" s="98">
        <v>1</v>
      </c>
      <c r="P1958" s="523" t="s">
        <v>77</v>
      </c>
      <c r="Q1958" s="523"/>
      <c r="R1958" s="46">
        <v>700</v>
      </c>
      <c r="S1958" s="23"/>
      <c r="T1958" s="37"/>
      <c r="U1958" s="36"/>
      <c r="V1958" s="36"/>
      <c r="W1958" s="36"/>
    </row>
    <row r="1959" spans="7:23" ht="26.25" thickBot="1" x14ac:dyDescent="0.35">
      <c r="G1959" s="616">
        <v>17</v>
      </c>
      <c r="H1959" s="618" t="s">
        <v>884</v>
      </c>
      <c r="I1959" s="72">
        <v>1</v>
      </c>
      <c r="J1959" s="72" t="s">
        <v>885</v>
      </c>
      <c r="K1959" s="72" t="s">
        <v>770</v>
      </c>
      <c r="L1959" s="139">
        <v>1300</v>
      </c>
      <c r="M1959" s="503" t="s">
        <v>5275</v>
      </c>
      <c r="N1959" s="524" t="s">
        <v>884</v>
      </c>
      <c r="O1959" s="98">
        <v>1</v>
      </c>
      <c r="P1959" s="21" t="s">
        <v>885</v>
      </c>
      <c r="Q1959" s="21" t="s">
        <v>770</v>
      </c>
      <c r="R1959" s="46">
        <v>1300</v>
      </c>
      <c r="S1959" s="23"/>
      <c r="T1959" s="37"/>
      <c r="U1959" s="36"/>
      <c r="V1959" s="36"/>
      <c r="W1959" s="36"/>
    </row>
    <row r="1960" spans="7:23" ht="39" thickBot="1" x14ac:dyDescent="0.35">
      <c r="G1960" s="621"/>
      <c r="H1960" s="622"/>
      <c r="I1960" s="74">
        <v>2</v>
      </c>
      <c r="J1960" s="74" t="s">
        <v>770</v>
      </c>
      <c r="K1960" s="74" t="s">
        <v>886</v>
      </c>
      <c r="L1960" s="138">
        <v>1000</v>
      </c>
      <c r="M1960" s="503"/>
      <c r="N1960" s="524"/>
      <c r="O1960" s="98">
        <v>2</v>
      </c>
      <c r="P1960" s="21" t="s">
        <v>770</v>
      </c>
      <c r="Q1960" s="21" t="s">
        <v>886</v>
      </c>
      <c r="R1960" s="46">
        <v>1000</v>
      </c>
      <c r="S1960" s="23"/>
      <c r="T1960" s="37"/>
      <c r="U1960" s="36"/>
      <c r="V1960" s="36"/>
      <c r="W1960" s="36"/>
    </row>
    <row r="1961" spans="7:23" ht="39" thickBot="1" x14ac:dyDescent="0.35">
      <c r="G1961" s="621"/>
      <c r="H1961" s="622"/>
      <c r="I1961" s="74">
        <v>2</v>
      </c>
      <c r="J1961" s="74" t="s">
        <v>887</v>
      </c>
      <c r="K1961" s="74" t="s">
        <v>888</v>
      </c>
      <c r="L1961" s="138">
        <v>1000</v>
      </c>
      <c r="M1961" s="503"/>
      <c r="N1961" s="524"/>
      <c r="O1961" s="98">
        <v>2</v>
      </c>
      <c r="P1961" s="21" t="s">
        <v>887</v>
      </c>
      <c r="Q1961" s="21" t="s">
        <v>888</v>
      </c>
      <c r="R1961" s="46">
        <v>1000</v>
      </c>
      <c r="S1961" s="23"/>
      <c r="T1961" s="37"/>
      <c r="U1961" s="36"/>
      <c r="V1961" s="36"/>
      <c r="W1961" s="36"/>
    </row>
    <row r="1962" spans="7:23" ht="39" thickBot="1" x14ac:dyDescent="0.35">
      <c r="G1962" s="621"/>
      <c r="H1962" s="622"/>
      <c r="I1962" s="74">
        <v>1</v>
      </c>
      <c r="J1962" s="74" t="s">
        <v>889</v>
      </c>
      <c r="K1962" s="74" t="s">
        <v>890</v>
      </c>
      <c r="L1962" s="138">
        <v>1800</v>
      </c>
      <c r="M1962" s="503"/>
      <c r="N1962" s="524"/>
      <c r="O1962" s="98">
        <v>1</v>
      </c>
      <c r="P1962" s="21" t="s">
        <v>889</v>
      </c>
      <c r="Q1962" s="21" t="s">
        <v>890</v>
      </c>
      <c r="R1962" s="46">
        <v>1800</v>
      </c>
      <c r="S1962" s="23"/>
      <c r="T1962" s="37"/>
      <c r="U1962" s="36"/>
      <c r="V1962" s="36"/>
      <c r="W1962" s="36"/>
    </row>
    <row r="1963" spans="7:23" ht="39" thickBot="1" x14ac:dyDescent="0.35">
      <c r="G1963" s="617"/>
      <c r="H1963" s="619"/>
      <c r="I1963" s="74">
        <v>1</v>
      </c>
      <c r="J1963" s="74" t="s">
        <v>890</v>
      </c>
      <c r="K1963" s="74" t="s">
        <v>867</v>
      </c>
      <c r="L1963" s="138">
        <v>1300</v>
      </c>
      <c r="M1963" s="503"/>
      <c r="N1963" s="524"/>
      <c r="O1963" s="98">
        <v>1</v>
      </c>
      <c r="P1963" s="21" t="s">
        <v>890</v>
      </c>
      <c r="Q1963" s="21" t="s">
        <v>891</v>
      </c>
      <c r="R1963" s="46">
        <v>1300</v>
      </c>
      <c r="S1963" s="23"/>
      <c r="T1963" s="37"/>
      <c r="U1963" s="36"/>
      <c r="V1963" s="36"/>
      <c r="W1963" s="36"/>
    </row>
    <row r="1964" spans="7:23" ht="51.75" thickBot="1" x14ac:dyDescent="0.35">
      <c r="G1964" s="68">
        <v>18</v>
      </c>
      <c r="H1964" s="83" t="s">
        <v>892</v>
      </c>
      <c r="I1964" s="74">
        <v>2</v>
      </c>
      <c r="J1964" s="74" t="s">
        <v>893</v>
      </c>
      <c r="K1964" s="74" t="s">
        <v>890</v>
      </c>
      <c r="L1964" s="138">
        <v>3000</v>
      </c>
      <c r="M1964" s="73" t="s">
        <v>5996</v>
      </c>
      <c r="N1964" s="19" t="s">
        <v>892</v>
      </c>
      <c r="O1964" s="98">
        <v>2</v>
      </c>
      <c r="P1964" s="21" t="s">
        <v>893</v>
      </c>
      <c r="Q1964" s="21" t="s">
        <v>890</v>
      </c>
      <c r="R1964" s="46">
        <v>3000</v>
      </c>
      <c r="S1964" s="23"/>
      <c r="T1964" s="37"/>
      <c r="U1964" s="36"/>
      <c r="V1964" s="36"/>
      <c r="W1964" s="36"/>
    </row>
    <row r="1965" spans="7:23" ht="25.5" customHeight="1" thickBot="1" x14ac:dyDescent="0.35">
      <c r="G1965" s="616">
        <v>19</v>
      </c>
      <c r="H1965" s="618" t="s">
        <v>894</v>
      </c>
      <c r="I1965" s="74">
        <v>1</v>
      </c>
      <c r="J1965" s="624" t="s">
        <v>5852</v>
      </c>
      <c r="K1965" s="625"/>
      <c r="L1965" s="138">
        <v>1500</v>
      </c>
      <c r="M1965" s="503" t="s">
        <v>5276</v>
      </c>
      <c r="N1965" s="524" t="s">
        <v>894</v>
      </c>
      <c r="O1965" s="98">
        <v>1</v>
      </c>
      <c r="P1965" s="523" t="s">
        <v>895</v>
      </c>
      <c r="Q1965" s="523"/>
      <c r="R1965" s="46">
        <v>1500</v>
      </c>
      <c r="S1965" s="23"/>
      <c r="T1965" s="37"/>
      <c r="U1965" s="36"/>
      <c r="V1965" s="36"/>
      <c r="W1965" s="36"/>
    </row>
    <row r="1966" spans="7:23" ht="25.5" customHeight="1" thickBot="1" x14ac:dyDescent="0.35">
      <c r="G1966" s="617"/>
      <c r="H1966" s="619"/>
      <c r="I1966" s="74">
        <v>2</v>
      </c>
      <c r="J1966" s="624" t="s">
        <v>896</v>
      </c>
      <c r="K1966" s="625"/>
      <c r="L1966" s="138">
        <v>1300</v>
      </c>
      <c r="M1966" s="503"/>
      <c r="N1966" s="524"/>
      <c r="O1966" s="98">
        <v>2</v>
      </c>
      <c r="P1966" s="523" t="s">
        <v>896</v>
      </c>
      <c r="Q1966" s="523"/>
      <c r="R1966" s="46">
        <v>1300</v>
      </c>
      <c r="S1966" s="23"/>
      <c r="T1966" s="37"/>
      <c r="U1966" s="36"/>
      <c r="V1966" s="36"/>
      <c r="W1966" s="36"/>
    </row>
    <row r="1967" spans="7:23" ht="19.5" thickBot="1" x14ac:dyDescent="0.35">
      <c r="G1967" s="68">
        <v>20</v>
      </c>
      <c r="H1967" s="83" t="s">
        <v>5832</v>
      </c>
      <c r="I1967" s="74">
        <v>1</v>
      </c>
      <c r="J1967" s="624" t="s">
        <v>5853</v>
      </c>
      <c r="K1967" s="625"/>
      <c r="L1967" s="138">
        <v>1000</v>
      </c>
      <c r="M1967" s="73" t="s">
        <v>5277</v>
      </c>
      <c r="N1967" s="21" t="s">
        <v>1080</v>
      </c>
      <c r="O1967" s="98">
        <v>1</v>
      </c>
      <c r="P1967" s="523" t="s">
        <v>77</v>
      </c>
      <c r="Q1967" s="523"/>
      <c r="R1967" s="46">
        <v>1000</v>
      </c>
      <c r="S1967" s="23"/>
      <c r="T1967" s="37"/>
      <c r="U1967" s="36"/>
      <c r="V1967" s="36"/>
      <c r="W1967" s="36"/>
    </row>
    <row r="1968" spans="7:23" ht="39" thickBot="1" x14ac:dyDescent="0.35">
      <c r="G1968" s="68">
        <v>21</v>
      </c>
      <c r="H1968" s="83" t="s">
        <v>897</v>
      </c>
      <c r="I1968" s="74">
        <v>1</v>
      </c>
      <c r="J1968" s="74" t="s">
        <v>881</v>
      </c>
      <c r="K1968" s="74" t="s">
        <v>5854</v>
      </c>
      <c r="L1968" s="138">
        <v>1500</v>
      </c>
      <c r="M1968" s="73" t="s">
        <v>5278</v>
      </c>
      <c r="N1968" s="21" t="s">
        <v>897</v>
      </c>
      <c r="O1968" s="98">
        <v>1</v>
      </c>
      <c r="P1968" s="21" t="s">
        <v>881</v>
      </c>
      <c r="Q1968" s="21" t="s">
        <v>898</v>
      </c>
      <c r="R1968" s="46">
        <v>1500</v>
      </c>
      <c r="S1968" s="23"/>
      <c r="T1968" s="37"/>
      <c r="U1968" s="36"/>
      <c r="V1968" s="36"/>
      <c r="W1968" s="36"/>
    </row>
    <row r="1969" spans="7:23" ht="39" thickBot="1" x14ac:dyDescent="0.35">
      <c r="G1969" s="68">
        <v>22</v>
      </c>
      <c r="H1969" s="83" t="s">
        <v>899</v>
      </c>
      <c r="I1969" s="74">
        <v>1</v>
      </c>
      <c r="J1969" s="74" t="s">
        <v>900</v>
      </c>
      <c r="K1969" s="74" t="s">
        <v>901</v>
      </c>
      <c r="L1969" s="137">
        <v>320</v>
      </c>
      <c r="M1969" s="73" t="s">
        <v>5279</v>
      </c>
      <c r="N1969" s="21" t="s">
        <v>899</v>
      </c>
      <c r="O1969" s="23">
        <v>1</v>
      </c>
      <c r="P1969" s="21" t="s">
        <v>900</v>
      </c>
      <c r="Q1969" s="21" t="s">
        <v>901</v>
      </c>
      <c r="R1969" s="45">
        <v>320</v>
      </c>
      <c r="S1969" s="23"/>
      <c r="T1969" s="37"/>
      <c r="U1969" s="36"/>
      <c r="V1969" s="36"/>
      <c r="W1969" s="36"/>
    </row>
    <row r="1970" spans="7:23" ht="39" thickBot="1" x14ac:dyDescent="0.35">
      <c r="G1970" s="68">
        <v>23</v>
      </c>
      <c r="H1970" s="83" t="s">
        <v>5855</v>
      </c>
      <c r="I1970" s="74">
        <v>1</v>
      </c>
      <c r="J1970" s="74" t="s">
        <v>903</v>
      </c>
      <c r="K1970" s="74" t="s">
        <v>901</v>
      </c>
      <c r="L1970" s="137">
        <v>320</v>
      </c>
      <c r="M1970" s="73" t="s">
        <v>5280</v>
      </c>
      <c r="N1970" s="21" t="s">
        <v>902</v>
      </c>
      <c r="O1970" s="23">
        <v>1</v>
      </c>
      <c r="P1970" s="21" t="s">
        <v>903</v>
      </c>
      <c r="Q1970" s="21" t="s">
        <v>901</v>
      </c>
      <c r="R1970" s="45">
        <v>320</v>
      </c>
      <c r="S1970" s="23"/>
      <c r="T1970" s="37"/>
      <c r="U1970" s="36"/>
      <c r="V1970" s="36"/>
      <c r="W1970" s="36"/>
    </row>
    <row r="1971" spans="7:23" ht="51.75" thickBot="1" x14ac:dyDescent="0.35">
      <c r="G1971" s="68">
        <v>24</v>
      </c>
      <c r="H1971" s="83" t="s">
        <v>904</v>
      </c>
      <c r="I1971" s="74">
        <v>1</v>
      </c>
      <c r="J1971" s="74" t="s">
        <v>905</v>
      </c>
      <c r="K1971" s="74" t="s">
        <v>903</v>
      </c>
      <c r="L1971" s="138">
        <v>2500</v>
      </c>
      <c r="M1971" s="73" t="s">
        <v>5281</v>
      </c>
      <c r="N1971" s="21" t="s">
        <v>904</v>
      </c>
      <c r="O1971" s="23">
        <v>1</v>
      </c>
      <c r="P1971" s="21" t="s">
        <v>905</v>
      </c>
      <c r="Q1971" s="21" t="s">
        <v>903</v>
      </c>
      <c r="R1971" s="45">
        <v>2500</v>
      </c>
      <c r="S1971" s="23"/>
      <c r="T1971" s="37"/>
      <c r="U1971" s="36"/>
      <c r="V1971" s="36"/>
      <c r="W1971" s="36"/>
    </row>
    <row r="1972" spans="7:23" ht="57" thickBot="1" x14ac:dyDescent="0.35">
      <c r="G1972" s="68">
        <v>25</v>
      </c>
      <c r="H1972" s="83" t="s">
        <v>906</v>
      </c>
      <c r="I1972" s="74">
        <v>1</v>
      </c>
      <c r="J1972" s="74" t="s">
        <v>907</v>
      </c>
      <c r="K1972" s="74" t="s">
        <v>908</v>
      </c>
      <c r="L1972" s="137">
        <v>320</v>
      </c>
      <c r="M1972" s="73" t="s">
        <v>5282</v>
      </c>
      <c r="N1972" s="21" t="s">
        <v>906</v>
      </c>
      <c r="O1972" s="23">
        <v>1</v>
      </c>
      <c r="P1972" s="21" t="s">
        <v>907</v>
      </c>
      <c r="Q1972" s="21" t="s">
        <v>908</v>
      </c>
      <c r="R1972" s="45">
        <v>320</v>
      </c>
      <c r="S1972" s="23"/>
      <c r="T1972" s="37"/>
      <c r="U1972" s="36"/>
      <c r="V1972" s="36"/>
      <c r="W1972" s="36"/>
    </row>
    <row r="1973" spans="7:23" ht="39" thickBot="1" x14ac:dyDescent="0.35">
      <c r="G1973" s="70">
        <v>26</v>
      </c>
      <c r="H1973" s="75" t="s">
        <v>909</v>
      </c>
      <c r="I1973" s="72">
        <v>1</v>
      </c>
      <c r="J1973" s="72" t="s">
        <v>907</v>
      </c>
      <c r="K1973" s="72" t="s">
        <v>910</v>
      </c>
      <c r="L1973" s="80">
        <v>400</v>
      </c>
      <c r="M1973" s="73" t="s">
        <v>5283</v>
      </c>
      <c r="N1973" s="21" t="s">
        <v>909</v>
      </c>
      <c r="O1973" s="23">
        <v>1</v>
      </c>
      <c r="P1973" s="21" t="s">
        <v>907</v>
      </c>
      <c r="Q1973" s="21" t="s">
        <v>910</v>
      </c>
      <c r="R1973" s="45">
        <v>400</v>
      </c>
      <c r="S1973" s="23"/>
      <c r="T1973" s="37"/>
      <c r="U1973" s="36"/>
      <c r="V1973" s="36"/>
      <c r="W1973" s="36"/>
    </row>
    <row r="1974" spans="7:23" ht="39" thickBot="1" x14ac:dyDescent="0.35">
      <c r="G1974" s="68">
        <v>27</v>
      </c>
      <c r="H1974" s="83" t="s">
        <v>911</v>
      </c>
      <c r="I1974" s="74">
        <v>1</v>
      </c>
      <c r="J1974" s="74" t="s">
        <v>912</v>
      </c>
      <c r="K1974" s="74" t="s">
        <v>389</v>
      </c>
      <c r="L1974" s="137">
        <v>450</v>
      </c>
      <c r="M1974" s="73" t="s">
        <v>5997</v>
      </c>
      <c r="N1974" s="21" t="s">
        <v>911</v>
      </c>
      <c r="O1974" s="23">
        <v>1</v>
      </c>
      <c r="P1974" s="21" t="s">
        <v>912</v>
      </c>
      <c r="Q1974" s="21" t="s">
        <v>389</v>
      </c>
      <c r="R1974" s="45">
        <v>450</v>
      </c>
      <c r="S1974" s="23"/>
      <c r="T1974" s="37"/>
      <c r="U1974" s="36"/>
      <c r="V1974" s="36"/>
      <c r="W1974" s="36"/>
    </row>
    <row r="1975" spans="7:23" ht="39" thickBot="1" x14ac:dyDescent="0.35">
      <c r="G1975" s="68">
        <v>28</v>
      </c>
      <c r="H1975" s="83" t="s">
        <v>913</v>
      </c>
      <c r="I1975" s="74">
        <v>1</v>
      </c>
      <c r="J1975" s="74" t="s">
        <v>907</v>
      </c>
      <c r="K1975" s="74" t="s">
        <v>914</v>
      </c>
      <c r="L1975" s="137">
        <v>500</v>
      </c>
      <c r="M1975" s="73" t="s">
        <v>5284</v>
      </c>
      <c r="N1975" s="21" t="s">
        <v>913</v>
      </c>
      <c r="O1975" s="23">
        <v>1</v>
      </c>
      <c r="P1975" s="21" t="s">
        <v>907</v>
      </c>
      <c r="Q1975" s="21" t="s">
        <v>914</v>
      </c>
      <c r="R1975" s="45">
        <v>500</v>
      </c>
      <c r="S1975" s="23"/>
      <c r="T1975" s="37"/>
      <c r="U1975" s="36"/>
      <c r="V1975" s="36"/>
      <c r="W1975" s="36"/>
    </row>
    <row r="1976" spans="7:23" ht="51.75" thickBot="1" x14ac:dyDescent="0.35">
      <c r="G1976" s="68">
        <v>29</v>
      </c>
      <c r="H1976" s="83" t="s">
        <v>915</v>
      </c>
      <c r="I1976" s="74">
        <v>1</v>
      </c>
      <c r="J1976" s="74" t="s">
        <v>916</v>
      </c>
      <c r="K1976" s="74" t="s">
        <v>917</v>
      </c>
      <c r="L1976" s="137">
        <v>320</v>
      </c>
      <c r="M1976" s="73" t="s">
        <v>5285</v>
      </c>
      <c r="N1976" s="21" t="s">
        <v>915</v>
      </c>
      <c r="O1976" s="23">
        <v>1</v>
      </c>
      <c r="P1976" s="21" t="s">
        <v>916</v>
      </c>
      <c r="Q1976" s="21" t="s">
        <v>917</v>
      </c>
      <c r="R1976" s="45">
        <v>320</v>
      </c>
      <c r="S1976" s="23"/>
      <c r="T1976" s="37"/>
      <c r="U1976" s="36"/>
      <c r="V1976" s="36"/>
      <c r="W1976" s="36"/>
    </row>
    <row r="1977" spans="7:23" ht="64.5" thickBot="1" x14ac:dyDescent="0.35">
      <c r="G1977" s="68">
        <v>30</v>
      </c>
      <c r="H1977" s="83" t="s">
        <v>918</v>
      </c>
      <c r="I1977" s="74">
        <v>1</v>
      </c>
      <c r="J1977" s="74" t="s">
        <v>907</v>
      </c>
      <c r="K1977" s="74" t="s">
        <v>919</v>
      </c>
      <c r="L1977" s="137">
        <v>350</v>
      </c>
      <c r="M1977" s="73" t="s">
        <v>5286</v>
      </c>
      <c r="N1977" s="21" t="s">
        <v>918</v>
      </c>
      <c r="O1977" s="23">
        <v>1</v>
      </c>
      <c r="P1977" s="21" t="s">
        <v>907</v>
      </c>
      <c r="Q1977" s="21" t="s">
        <v>919</v>
      </c>
      <c r="R1977" s="45">
        <v>350</v>
      </c>
      <c r="S1977" s="23"/>
      <c r="T1977" s="37"/>
      <c r="U1977" s="36"/>
      <c r="V1977" s="36"/>
      <c r="W1977" s="36"/>
    </row>
    <row r="1978" spans="7:23" ht="51.75" thickBot="1" x14ac:dyDescent="0.35">
      <c r="G1978" s="68">
        <v>31</v>
      </c>
      <c r="H1978" s="83" t="s">
        <v>920</v>
      </c>
      <c r="I1978" s="74">
        <v>1</v>
      </c>
      <c r="J1978" s="74" t="s">
        <v>907</v>
      </c>
      <c r="K1978" s="74" t="s">
        <v>914</v>
      </c>
      <c r="L1978" s="137">
        <v>320</v>
      </c>
      <c r="M1978" s="73" t="s">
        <v>5287</v>
      </c>
      <c r="N1978" s="21" t="s">
        <v>920</v>
      </c>
      <c r="O1978" s="23">
        <v>1</v>
      </c>
      <c r="P1978" s="21" t="s">
        <v>907</v>
      </c>
      <c r="Q1978" s="21" t="s">
        <v>914</v>
      </c>
      <c r="R1978" s="45">
        <v>320</v>
      </c>
      <c r="S1978" s="23"/>
      <c r="T1978" s="37"/>
      <c r="U1978" s="36"/>
      <c r="V1978" s="36"/>
      <c r="W1978" s="36"/>
    </row>
    <row r="1979" spans="7:23" ht="51.75" thickBot="1" x14ac:dyDescent="0.35">
      <c r="G1979" s="68">
        <v>32</v>
      </c>
      <c r="H1979" s="83" t="s">
        <v>921</v>
      </c>
      <c r="I1979" s="74">
        <v>1</v>
      </c>
      <c r="J1979" s="74" t="s">
        <v>907</v>
      </c>
      <c r="K1979" s="74" t="s">
        <v>914</v>
      </c>
      <c r="L1979" s="137">
        <v>500</v>
      </c>
      <c r="M1979" s="73" t="s">
        <v>5288</v>
      </c>
      <c r="N1979" s="21" t="s">
        <v>921</v>
      </c>
      <c r="O1979" s="23">
        <v>1</v>
      </c>
      <c r="P1979" s="21" t="s">
        <v>907</v>
      </c>
      <c r="Q1979" s="21" t="s">
        <v>914</v>
      </c>
      <c r="R1979" s="45">
        <v>500</v>
      </c>
      <c r="S1979" s="23"/>
      <c r="T1979" s="37"/>
      <c r="U1979" s="36"/>
      <c r="V1979" s="36"/>
      <c r="W1979" s="36"/>
    </row>
    <row r="1980" spans="7:23" ht="51.75" thickBot="1" x14ac:dyDescent="0.35">
      <c r="G1980" s="70">
        <v>33</v>
      </c>
      <c r="H1980" s="75" t="s">
        <v>922</v>
      </c>
      <c r="I1980" s="72">
        <v>1</v>
      </c>
      <c r="J1980" s="72" t="s">
        <v>923</v>
      </c>
      <c r="K1980" s="72" t="s">
        <v>924</v>
      </c>
      <c r="L1980" s="80">
        <v>320</v>
      </c>
      <c r="M1980" s="73" t="s">
        <v>5289</v>
      </c>
      <c r="N1980" s="21" t="s">
        <v>922</v>
      </c>
      <c r="O1980" s="23">
        <v>1</v>
      </c>
      <c r="P1980" s="21" t="s">
        <v>923</v>
      </c>
      <c r="Q1980" s="21" t="s">
        <v>924</v>
      </c>
      <c r="R1980" s="45">
        <v>320</v>
      </c>
      <c r="S1980" s="23"/>
      <c r="T1980" s="37"/>
      <c r="U1980" s="36"/>
      <c r="V1980" s="36"/>
      <c r="W1980" s="36"/>
    </row>
    <row r="1981" spans="7:23" ht="51.75" thickBot="1" x14ac:dyDescent="0.35">
      <c r="G1981" s="68">
        <v>34</v>
      </c>
      <c r="H1981" s="83" t="s">
        <v>925</v>
      </c>
      <c r="I1981" s="74">
        <v>1</v>
      </c>
      <c r="J1981" s="74" t="s">
        <v>923</v>
      </c>
      <c r="K1981" s="74" t="s">
        <v>926</v>
      </c>
      <c r="L1981" s="137">
        <v>320</v>
      </c>
      <c r="M1981" s="73" t="s">
        <v>5290</v>
      </c>
      <c r="N1981" s="21" t="s">
        <v>925</v>
      </c>
      <c r="O1981" s="23">
        <v>1</v>
      </c>
      <c r="P1981" s="21" t="s">
        <v>923</v>
      </c>
      <c r="Q1981" s="21" t="s">
        <v>926</v>
      </c>
      <c r="R1981" s="45">
        <v>320</v>
      </c>
      <c r="S1981" s="23"/>
      <c r="T1981" s="37"/>
      <c r="U1981" s="36"/>
      <c r="V1981" s="36"/>
      <c r="W1981" s="36"/>
    </row>
    <row r="1982" spans="7:23" ht="39" thickBot="1" x14ac:dyDescent="0.35">
      <c r="G1982" s="68">
        <v>35</v>
      </c>
      <c r="H1982" s="83" t="s">
        <v>658</v>
      </c>
      <c r="I1982" s="74">
        <v>1</v>
      </c>
      <c r="J1982" s="74" t="s">
        <v>5856</v>
      </c>
      <c r="K1982" s="74" t="s">
        <v>928</v>
      </c>
      <c r="L1982" s="137">
        <v>320</v>
      </c>
      <c r="M1982" s="73" t="s">
        <v>5291</v>
      </c>
      <c r="N1982" s="21" t="s">
        <v>658</v>
      </c>
      <c r="O1982" s="23">
        <v>1</v>
      </c>
      <c r="P1982" s="21" t="s">
        <v>927</v>
      </c>
      <c r="Q1982" s="21" t="s">
        <v>928</v>
      </c>
      <c r="R1982" s="45">
        <v>320</v>
      </c>
      <c r="S1982" s="23"/>
      <c r="T1982" s="37"/>
      <c r="U1982" s="36"/>
      <c r="V1982" s="36"/>
      <c r="W1982" s="36"/>
    </row>
    <row r="1983" spans="7:23" ht="39" thickBot="1" x14ac:dyDescent="0.35">
      <c r="G1983" s="68">
        <v>36</v>
      </c>
      <c r="H1983" s="83" t="s">
        <v>929</v>
      </c>
      <c r="I1983" s="74">
        <v>1</v>
      </c>
      <c r="J1983" s="74" t="s">
        <v>5856</v>
      </c>
      <c r="K1983" s="74" t="s">
        <v>930</v>
      </c>
      <c r="L1983" s="137">
        <v>500</v>
      </c>
      <c r="M1983" s="73" t="s">
        <v>5292</v>
      </c>
      <c r="N1983" s="21" t="s">
        <v>929</v>
      </c>
      <c r="O1983" s="23">
        <v>1</v>
      </c>
      <c r="P1983" s="21" t="s">
        <v>927</v>
      </c>
      <c r="Q1983" s="21" t="s">
        <v>930</v>
      </c>
      <c r="R1983" s="45">
        <v>500</v>
      </c>
      <c r="S1983" s="23"/>
      <c r="T1983" s="37"/>
      <c r="U1983" s="36"/>
      <c r="V1983" s="36"/>
      <c r="W1983" s="36"/>
    </row>
    <row r="1984" spans="7:23" ht="39" thickBot="1" x14ac:dyDescent="0.35">
      <c r="G1984" s="68">
        <v>37</v>
      </c>
      <c r="H1984" s="83" t="s">
        <v>931</v>
      </c>
      <c r="I1984" s="74">
        <v>1</v>
      </c>
      <c r="J1984" s="74" t="s">
        <v>907</v>
      </c>
      <c r="K1984" s="74" t="s">
        <v>932</v>
      </c>
      <c r="L1984" s="137">
        <v>500</v>
      </c>
      <c r="M1984" s="73" t="s">
        <v>5998</v>
      </c>
      <c r="N1984" s="21" t="s">
        <v>931</v>
      </c>
      <c r="O1984" s="23">
        <v>1</v>
      </c>
      <c r="P1984" s="21" t="s">
        <v>907</v>
      </c>
      <c r="Q1984" s="21" t="s">
        <v>932</v>
      </c>
      <c r="R1984" s="45">
        <v>500</v>
      </c>
      <c r="S1984" s="23"/>
      <c r="T1984" s="37"/>
      <c r="U1984" s="36"/>
      <c r="V1984" s="36"/>
      <c r="W1984" s="36"/>
    </row>
    <row r="1985" spans="7:23" ht="39" thickBot="1" x14ac:dyDescent="0.35">
      <c r="G1985" s="68">
        <v>38</v>
      </c>
      <c r="H1985" s="83" t="s">
        <v>5857</v>
      </c>
      <c r="I1985" s="74">
        <v>1</v>
      </c>
      <c r="J1985" s="74" t="s">
        <v>907</v>
      </c>
      <c r="K1985" s="74" t="s">
        <v>934</v>
      </c>
      <c r="L1985" s="138">
        <v>3000</v>
      </c>
      <c r="M1985" s="73" t="s">
        <v>5293</v>
      </c>
      <c r="N1985" s="21" t="s">
        <v>933</v>
      </c>
      <c r="O1985" s="23">
        <v>1</v>
      </c>
      <c r="P1985" s="21" t="s">
        <v>907</v>
      </c>
      <c r="Q1985" s="21" t="s">
        <v>934</v>
      </c>
      <c r="R1985" s="45">
        <v>3000</v>
      </c>
      <c r="S1985" s="23"/>
      <c r="T1985" s="37"/>
      <c r="U1985" s="36"/>
      <c r="V1985" s="36"/>
      <c r="W1985" s="36"/>
    </row>
    <row r="1986" spans="7:23" ht="39" thickBot="1" x14ac:dyDescent="0.35">
      <c r="G1986" s="68">
        <v>39</v>
      </c>
      <c r="H1986" s="83" t="s">
        <v>935</v>
      </c>
      <c r="I1986" s="74">
        <v>1</v>
      </c>
      <c r="J1986" s="74" t="s">
        <v>907</v>
      </c>
      <c r="K1986" s="74" t="s">
        <v>936</v>
      </c>
      <c r="L1986" s="137">
        <v>600</v>
      </c>
      <c r="M1986" s="73" t="s">
        <v>5294</v>
      </c>
      <c r="N1986" s="21" t="s">
        <v>935</v>
      </c>
      <c r="O1986" s="23">
        <v>1</v>
      </c>
      <c r="P1986" s="21" t="s">
        <v>907</v>
      </c>
      <c r="Q1986" s="21" t="s">
        <v>936</v>
      </c>
      <c r="R1986" s="45">
        <v>600</v>
      </c>
      <c r="S1986" s="23"/>
      <c r="T1986" s="37"/>
      <c r="U1986" s="36"/>
      <c r="V1986" s="36"/>
      <c r="W1986" s="36"/>
    </row>
    <row r="1987" spans="7:23" ht="39" thickBot="1" x14ac:dyDescent="0.35">
      <c r="G1987" s="68">
        <v>40</v>
      </c>
      <c r="H1987" s="83" t="s">
        <v>937</v>
      </c>
      <c r="I1987" s="74">
        <v>1</v>
      </c>
      <c r="J1987" s="74" t="s">
        <v>938</v>
      </c>
      <c r="K1987" s="74" t="s">
        <v>939</v>
      </c>
      <c r="L1987" s="137">
        <v>320</v>
      </c>
      <c r="M1987" s="73" t="s">
        <v>5295</v>
      </c>
      <c r="N1987" s="21" t="s">
        <v>937</v>
      </c>
      <c r="O1987" s="23">
        <v>1</v>
      </c>
      <c r="P1987" s="21" t="s">
        <v>938</v>
      </c>
      <c r="Q1987" s="21" t="s">
        <v>939</v>
      </c>
      <c r="R1987" s="45">
        <v>320</v>
      </c>
      <c r="S1987" s="23"/>
      <c r="T1987" s="37"/>
      <c r="U1987" s="36"/>
      <c r="V1987" s="36"/>
      <c r="W1987" s="36"/>
    </row>
    <row r="1988" spans="7:23" ht="51.75" thickBot="1" x14ac:dyDescent="0.35">
      <c r="G1988" s="68">
        <v>41</v>
      </c>
      <c r="H1988" s="83" t="s">
        <v>940</v>
      </c>
      <c r="I1988" s="74">
        <v>1</v>
      </c>
      <c r="J1988" s="74" t="s">
        <v>938</v>
      </c>
      <c r="K1988" s="74" t="s">
        <v>941</v>
      </c>
      <c r="L1988" s="137">
        <v>320</v>
      </c>
      <c r="M1988" s="73" t="s">
        <v>5296</v>
      </c>
      <c r="N1988" s="21" t="s">
        <v>940</v>
      </c>
      <c r="O1988" s="23">
        <v>1</v>
      </c>
      <c r="P1988" s="21" t="s">
        <v>938</v>
      </c>
      <c r="Q1988" s="21" t="s">
        <v>941</v>
      </c>
      <c r="R1988" s="45">
        <v>320</v>
      </c>
      <c r="S1988" s="23"/>
      <c r="T1988" s="37"/>
      <c r="U1988" s="36"/>
      <c r="V1988" s="36"/>
      <c r="W1988" s="36"/>
    </row>
    <row r="1989" spans="7:23" ht="39" thickBot="1" x14ac:dyDescent="0.35">
      <c r="G1989" s="68">
        <v>42</v>
      </c>
      <c r="H1989" s="83" t="s">
        <v>942</v>
      </c>
      <c r="I1989" s="74">
        <v>1</v>
      </c>
      <c r="J1989" s="74" t="s">
        <v>938</v>
      </c>
      <c r="K1989" s="74" t="s">
        <v>943</v>
      </c>
      <c r="L1989" s="137">
        <v>320</v>
      </c>
      <c r="M1989" s="73" t="s">
        <v>5297</v>
      </c>
      <c r="N1989" s="21" t="s">
        <v>942</v>
      </c>
      <c r="O1989" s="23">
        <v>1</v>
      </c>
      <c r="P1989" s="21" t="s">
        <v>938</v>
      </c>
      <c r="Q1989" s="21" t="s">
        <v>943</v>
      </c>
      <c r="R1989" s="45">
        <v>320</v>
      </c>
      <c r="S1989" s="23"/>
      <c r="T1989" s="37"/>
      <c r="U1989" s="36"/>
      <c r="V1989" s="36"/>
      <c r="W1989" s="36"/>
    </row>
    <row r="1990" spans="7:23" ht="39" thickBot="1" x14ac:dyDescent="0.35">
      <c r="G1990" s="70">
        <v>43</v>
      </c>
      <c r="H1990" s="75" t="s">
        <v>944</v>
      </c>
      <c r="I1990" s="72">
        <v>1</v>
      </c>
      <c r="J1990" s="72" t="s">
        <v>907</v>
      </c>
      <c r="K1990" s="72" t="s">
        <v>868</v>
      </c>
      <c r="L1990" s="80">
        <v>500</v>
      </c>
      <c r="M1990" s="73" t="s">
        <v>5298</v>
      </c>
      <c r="N1990" s="21" t="s">
        <v>944</v>
      </c>
      <c r="O1990" s="23">
        <v>1</v>
      </c>
      <c r="P1990" s="21" t="s">
        <v>907</v>
      </c>
      <c r="Q1990" s="21" t="s">
        <v>868</v>
      </c>
      <c r="R1990" s="45">
        <v>500</v>
      </c>
      <c r="S1990" s="23"/>
      <c r="T1990" s="37"/>
      <c r="U1990" s="36"/>
      <c r="V1990" s="36"/>
      <c r="W1990" s="36"/>
    </row>
    <row r="1991" spans="7:23" ht="39" thickBot="1" x14ac:dyDescent="0.35">
      <c r="G1991" s="68">
        <v>44</v>
      </c>
      <c r="H1991" s="83" t="s">
        <v>945</v>
      </c>
      <c r="I1991" s="74">
        <v>1</v>
      </c>
      <c r="J1991" s="74" t="s">
        <v>868</v>
      </c>
      <c r="K1991" s="74" t="s">
        <v>946</v>
      </c>
      <c r="L1991" s="137">
        <v>500</v>
      </c>
      <c r="M1991" s="73" t="s">
        <v>5299</v>
      </c>
      <c r="N1991" s="21" t="s">
        <v>945</v>
      </c>
      <c r="O1991" s="23">
        <v>1</v>
      </c>
      <c r="P1991" s="21" t="s">
        <v>868</v>
      </c>
      <c r="Q1991" s="21" t="s">
        <v>946</v>
      </c>
      <c r="R1991" s="45">
        <v>500</v>
      </c>
      <c r="S1991" s="23"/>
      <c r="T1991" s="37"/>
      <c r="U1991" s="36"/>
      <c r="V1991" s="36"/>
      <c r="W1991" s="36"/>
    </row>
    <row r="1992" spans="7:23" ht="51.75" thickBot="1" x14ac:dyDescent="0.35">
      <c r="G1992" s="68">
        <v>45</v>
      </c>
      <c r="H1992" s="83" t="s">
        <v>947</v>
      </c>
      <c r="I1992" s="74">
        <v>1</v>
      </c>
      <c r="J1992" s="74" t="s">
        <v>884</v>
      </c>
      <c r="K1992" s="74" t="s">
        <v>873</v>
      </c>
      <c r="L1992" s="137">
        <v>500</v>
      </c>
      <c r="M1992" s="73" t="s">
        <v>5300</v>
      </c>
      <c r="N1992" s="21" t="s">
        <v>947</v>
      </c>
      <c r="O1992" s="23">
        <v>1</v>
      </c>
      <c r="P1992" s="21" t="s">
        <v>884</v>
      </c>
      <c r="Q1992" s="21" t="s">
        <v>873</v>
      </c>
      <c r="R1992" s="45">
        <v>500</v>
      </c>
      <c r="S1992" s="23"/>
      <c r="T1992" s="37"/>
      <c r="U1992" s="36"/>
      <c r="V1992" s="36"/>
      <c r="W1992" s="36"/>
    </row>
    <row r="1993" spans="7:23" ht="39" thickBot="1" x14ac:dyDescent="0.35">
      <c r="G1993" s="68">
        <v>46</v>
      </c>
      <c r="H1993" s="83" t="s">
        <v>948</v>
      </c>
      <c r="I1993" s="74">
        <v>1</v>
      </c>
      <c r="J1993" s="74" t="s">
        <v>949</v>
      </c>
      <c r="K1993" s="74" t="s">
        <v>950</v>
      </c>
      <c r="L1993" s="137">
        <v>600</v>
      </c>
      <c r="M1993" s="73" t="s">
        <v>5301</v>
      </c>
      <c r="N1993" s="21" t="s">
        <v>948</v>
      </c>
      <c r="O1993" s="23">
        <v>1</v>
      </c>
      <c r="P1993" s="21" t="s">
        <v>949</v>
      </c>
      <c r="Q1993" s="21" t="s">
        <v>950</v>
      </c>
      <c r="R1993" s="45">
        <v>600</v>
      </c>
      <c r="S1993" s="23"/>
      <c r="T1993" s="37"/>
      <c r="U1993" s="36"/>
      <c r="V1993" s="36"/>
      <c r="W1993" s="36"/>
    </row>
    <row r="1994" spans="7:23" ht="26.25" thickBot="1" x14ac:dyDescent="0.35">
      <c r="G1994" s="68">
        <v>47</v>
      </c>
      <c r="H1994" s="83" t="s">
        <v>658</v>
      </c>
      <c r="I1994" s="74">
        <v>1</v>
      </c>
      <c r="J1994" s="74" t="s">
        <v>949</v>
      </c>
      <c r="K1994" s="74" t="s">
        <v>952</v>
      </c>
      <c r="L1994" s="137">
        <v>450</v>
      </c>
      <c r="M1994" s="73" t="s">
        <v>5999</v>
      </c>
      <c r="N1994" s="21" t="s">
        <v>951</v>
      </c>
      <c r="O1994" s="23">
        <v>1</v>
      </c>
      <c r="P1994" s="21" t="s">
        <v>949</v>
      </c>
      <c r="Q1994" s="21" t="s">
        <v>952</v>
      </c>
      <c r="R1994" s="45">
        <v>450</v>
      </c>
      <c r="S1994" s="23"/>
      <c r="T1994" s="37"/>
      <c r="U1994" s="36"/>
      <c r="V1994" s="36"/>
      <c r="W1994" s="36"/>
    </row>
    <row r="1995" spans="7:23" ht="51.75" thickBot="1" x14ac:dyDescent="0.35">
      <c r="G1995" s="68">
        <v>48</v>
      </c>
      <c r="H1995" s="83" t="s">
        <v>916</v>
      </c>
      <c r="I1995" s="74">
        <v>1</v>
      </c>
      <c r="J1995" s="74" t="s">
        <v>916</v>
      </c>
      <c r="K1995" s="74" t="s">
        <v>953</v>
      </c>
      <c r="L1995" s="137">
        <v>320</v>
      </c>
      <c r="M1995" s="73" t="s">
        <v>5302</v>
      </c>
      <c r="N1995" s="21" t="s">
        <v>916</v>
      </c>
      <c r="O1995" s="23">
        <v>1</v>
      </c>
      <c r="P1995" s="21" t="s">
        <v>916</v>
      </c>
      <c r="Q1995" s="21" t="s">
        <v>953</v>
      </c>
      <c r="R1995" s="45">
        <v>320</v>
      </c>
      <c r="S1995" s="23"/>
      <c r="T1995" s="37"/>
      <c r="U1995" s="36"/>
      <c r="V1995" s="36"/>
      <c r="W1995" s="36"/>
    </row>
    <row r="1996" spans="7:23" ht="39" thickBot="1" x14ac:dyDescent="0.35">
      <c r="G1996" s="68">
        <v>49</v>
      </c>
      <c r="H1996" s="83" t="s">
        <v>5858</v>
      </c>
      <c r="I1996" s="74">
        <v>1</v>
      </c>
      <c r="J1996" s="74" t="s">
        <v>907</v>
      </c>
      <c r="K1996" s="74" t="s">
        <v>954</v>
      </c>
      <c r="L1996" s="137">
        <v>500</v>
      </c>
      <c r="M1996" s="73" t="s">
        <v>5303</v>
      </c>
      <c r="N1996" s="21" t="s">
        <v>1081</v>
      </c>
      <c r="O1996" s="23">
        <v>1</v>
      </c>
      <c r="P1996" s="21" t="s">
        <v>907</v>
      </c>
      <c r="Q1996" s="21" t="s">
        <v>954</v>
      </c>
      <c r="R1996" s="45">
        <v>500</v>
      </c>
      <c r="S1996" s="23"/>
      <c r="T1996" s="37"/>
      <c r="U1996" s="36"/>
      <c r="V1996" s="36"/>
      <c r="W1996" s="36"/>
    </row>
    <row r="1997" spans="7:23" ht="38.25" thickBot="1" x14ac:dyDescent="0.35">
      <c r="M1997" s="73" t="s">
        <v>5304</v>
      </c>
      <c r="N1997" s="21" t="s">
        <v>955</v>
      </c>
      <c r="O1997" s="23">
        <v>1</v>
      </c>
      <c r="P1997" s="523" t="s">
        <v>77</v>
      </c>
      <c r="Q1997" s="523"/>
      <c r="R1997" s="45">
        <v>4000</v>
      </c>
      <c r="S1997" s="15" t="s">
        <v>122</v>
      </c>
      <c r="T1997" s="88"/>
      <c r="U1997" s="36"/>
      <c r="V1997" s="36"/>
      <c r="W1997" s="36"/>
    </row>
    <row r="1998" spans="7:23" ht="77.25" thickBot="1" x14ac:dyDescent="0.35">
      <c r="G1998" s="616">
        <v>1</v>
      </c>
      <c r="H1998" s="618" t="s">
        <v>957</v>
      </c>
      <c r="I1998" s="72" t="s">
        <v>194</v>
      </c>
      <c r="J1998" s="72" t="s">
        <v>5859</v>
      </c>
      <c r="K1998" s="72" t="s">
        <v>5860</v>
      </c>
      <c r="L1998" s="139">
        <v>1000</v>
      </c>
      <c r="M1998" s="503" t="s">
        <v>5305</v>
      </c>
      <c r="N1998" s="524" t="s">
        <v>957</v>
      </c>
      <c r="O1998" s="98" t="s">
        <v>194</v>
      </c>
      <c r="P1998" s="21" t="s">
        <v>958</v>
      </c>
      <c r="Q1998" s="21" t="s">
        <v>959</v>
      </c>
      <c r="R1998" s="46">
        <v>1000</v>
      </c>
      <c r="S1998" s="23"/>
      <c r="T1998" s="37"/>
      <c r="U1998" s="36"/>
      <c r="V1998" s="36"/>
      <c r="W1998" s="36"/>
    </row>
    <row r="1999" spans="7:23" ht="77.25" thickBot="1" x14ac:dyDescent="0.35">
      <c r="G1999" s="621"/>
      <c r="H1999" s="622"/>
      <c r="I1999" s="74" t="s">
        <v>194</v>
      </c>
      <c r="J1999" s="74" t="s">
        <v>5861</v>
      </c>
      <c r="K1999" s="74" t="s">
        <v>5862</v>
      </c>
      <c r="L1999" s="138">
        <v>1000</v>
      </c>
      <c r="M1999" s="503"/>
      <c r="N1999" s="524"/>
      <c r="O1999" s="98" t="s">
        <v>194</v>
      </c>
      <c r="P1999" s="21" t="s">
        <v>960</v>
      </c>
      <c r="Q1999" s="21" t="s">
        <v>961</v>
      </c>
      <c r="R1999" s="46">
        <v>1000</v>
      </c>
      <c r="S1999" s="23"/>
      <c r="T1999" s="37"/>
      <c r="U1999" s="36"/>
      <c r="V1999" s="36"/>
      <c r="W1999" s="36"/>
    </row>
    <row r="2000" spans="7:23" ht="51.75" thickBot="1" x14ac:dyDescent="0.35">
      <c r="G2000" s="621"/>
      <c r="H2000" s="622"/>
      <c r="I2000" s="74" t="s">
        <v>129</v>
      </c>
      <c r="J2000" s="74" t="s">
        <v>5863</v>
      </c>
      <c r="K2000" s="74" t="s">
        <v>5864</v>
      </c>
      <c r="L2000" s="137">
        <v>500</v>
      </c>
      <c r="M2000" s="503"/>
      <c r="N2000" s="524"/>
      <c r="O2000" s="98" t="s">
        <v>129</v>
      </c>
      <c r="P2000" s="21" t="s">
        <v>962</v>
      </c>
      <c r="Q2000" s="21" t="s">
        <v>963</v>
      </c>
      <c r="R2000" s="46">
        <v>500</v>
      </c>
      <c r="S2000" s="23"/>
      <c r="T2000" s="37"/>
      <c r="U2000" s="36"/>
      <c r="V2000" s="36"/>
      <c r="W2000" s="36"/>
    </row>
    <row r="2001" spans="7:23" ht="64.5" thickBot="1" x14ac:dyDescent="0.35">
      <c r="G2001" s="617"/>
      <c r="H2001" s="619"/>
      <c r="I2001" s="74" t="s">
        <v>129</v>
      </c>
      <c r="J2001" s="74" t="s">
        <v>964</v>
      </c>
      <c r="K2001" s="74" t="s">
        <v>5865</v>
      </c>
      <c r="L2001" s="137">
        <v>500</v>
      </c>
      <c r="M2001" s="503"/>
      <c r="N2001" s="524"/>
      <c r="O2001" s="98" t="s">
        <v>129</v>
      </c>
      <c r="P2001" s="21" t="s">
        <v>964</v>
      </c>
      <c r="Q2001" s="21" t="s">
        <v>965</v>
      </c>
      <c r="R2001" s="46">
        <v>500</v>
      </c>
      <c r="S2001" s="23"/>
      <c r="T2001" s="37"/>
      <c r="U2001" s="36"/>
      <c r="V2001" s="36"/>
      <c r="W2001" s="36"/>
    </row>
    <row r="2002" spans="7:23" ht="51.75" thickBot="1" x14ac:dyDescent="0.35">
      <c r="G2002" s="616">
        <v>2</v>
      </c>
      <c r="H2002" s="618" t="s">
        <v>5866</v>
      </c>
      <c r="I2002" s="74" t="s">
        <v>129</v>
      </c>
      <c r="J2002" s="74" t="s">
        <v>967</v>
      </c>
      <c r="K2002" s="74" t="s">
        <v>968</v>
      </c>
      <c r="L2002" s="137">
        <v>600</v>
      </c>
      <c r="M2002" s="503" t="s">
        <v>5306</v>
      </c>
      <c r="N2002" s="524" t="s">
        <v>966</v>
      </c>
      <c r="O2002" s="98" t="s">
        <v>129</v>
      </c>
      <c r="P2002" s="21" t="s">
        <v>967</v>
      </c>
      <c r="Q2002" s="21" t="s">
        <v>968</v>
      </c>
      <c r="R2002" s="46">
        <v>600</v>
      </c>
      <c r="S2002" s="23"/>
      <c r="T2002" s="37"/>
      <c r="U2002" s="36"/>
      <c r="V2002" s="36"/>
      <c r="W2002" s="36"/>
    </row>
    <row r="2003" spans="7:23" ht="38.25" thickBot="1" x14ac:dyDescent="0.35">
      <c r="G2003" s="621"/>
      <c r="H2003" s="622"/>
      <c r="I2003" s="74" t="s">
        <v>194</v>
      </c>
      <c r="J2003" s="74" t="s">
        <v>969</v>
      </c>
      <c r="K2003" s="74" t="s">
        <v>970</v>
      </c>
      <c r="L2003" s="137">
        <v>700</v>
      </c>
      <c r="M2003" s="503"/>
      <c r="N2003" s="524"/>
      <c r="O2003" s="98" t="s">
        <v>194</v>
      </c>
      <c r="P2003" s="21" t="s">
        <v>969</v>
      </c>
      <c r="Q2003" s="21" t="s">
        <v>970</v>
      </c>
      <c r="R2003" s="46">
        <v>700</v>
      </c>
      <c r="S2003" s="23"/>
      <c r="T2003" s="37"/>
      <c r="U2003" s="36"/>
      <c r="V2003" s="36"/>
      <c r="W2003" s="36"/>
    </row>
    <row r="2004" spans="7:23" ht="39" thickBot="1" x14ac:dyDescent="0.35">
      <c r="G2004" s="621"/>
      <c r="H2004" s="622"/>
      <c r="I2004" s="74" t="s">
        <v>105</v>
      </c>
      <c r="J2004" s="74" t="s">
        <v>5867</v>
      </c>
      <c r="K2004" s="74" t="s">
        <v>982</v>
      </c>
      <c r="L2004" s="137">
        <v>550</v>
      </c>
      <c r="M2004" s="503"/>
      <c r="N2004" s="524"/>
      <c r="O2004" s="98" t="s">
        <v>105</v>
      </c>
      <c r="P2004" s="21" t="s">
        <v>970</v>
      </c>
      <c r="Q2004" s="21" t="s">
        <v>971</v>
      </c>
      <c r="R2004" s="46">
        <v>550</v>
      </c>
      <c r="S2004" s="23"/>
      <c r="T2004" s="37"/>
      <c r="U2004" s="36"/>
      <c r="V2004" s="36"/>
      <c r="W2004" s="36"/>
    </row>
    <row r="2005" spans="7:23" ht="38.25" thickBot="1" x14ac:dyDescent="0.35">
      <c r="G2005" s="617"/>
      <c r="H2005" s="619"/>
      <c r="I2005" s="74" t="s">
        <v>129</v>
      </c>
      <c r="J2005" s="74" t="s">
        <v>969</v>
      </c>
      <c r="K2005" s="74" t="s">
        <v>972</v>
      </c>
      <c r="L2005" s="137">
        <v>600</v>
      </c>
      <c r="M2005" s="503"/>
      <c r="N2005" s="524"/>
      <c r="O2005" s="98" t="s">
        <v>129</v>
      </c>
      <c r="P2005" s="21" t="s">
        <v>969</v>
      </c>
      <c r="Q2005" s="21" t="s">
        <v>972</v>
      </c>
      <c r="R2005" s="46">
        <v>600</v>
      </c>
      <c r="S2005" s="23"/>
      <c r="T2005" s="37"/>
      <c r="U2005" s="36"/>
      <c r="V2005" s="36"/>
      <c r="W2005" s="36"/>
    </row>
    <row r="2006" spans="7:23" ht="38.25" thickBot="1" x14ac:dyDescent="0.35">
      <c r="G2006" s="616">
        <v>3</v>
      </c>
      <c r="H2006" s="618" t="s">
        <v>193</v>
      </c>
      <c r="I2006" s="74" t="s">
        <v>129</v>
      </c>
      <c r="J2006" s="74" t="s">
        <v>973</v>
      </c>
      <c r="K2006" s="74" t="s">
        <v>974</v>
      </c>
      <c r="L2006" s="138">
        <v>1500</v>
      </c>
      <c r="M2006" s="503" t="s">
        <v>5307</v>
      </c>
      <c r="N2006" s="524" t="s">
        <v>193</v>
      </c>
      <c r="O2006" s="98" t="s">
        <v>129</v>
      </c>
      <c r="P2006" s="21" t="s">
        <v>973</v>
      </c>
      <c r="Q2006" s="21" t="s">
        <v>974</v>
      </c>
      <c r="R2006" s="46">
        <v>1500</v>
      </c>
      <c r="S2006" s="23"/>
      <c r="T2006" s="37"/>
      <c r="U2006" s="36"/>
      <c r="V2006" s="36"/>
      <c r="W2006" s="36"/>
    </row>
    <row r="2007" spans="7:23" ht="38.25" thickBot="1" x14ac:dyDescent="0.35">
      <c r="G2007" s="617"/>
      <c r="H2007" s="619"/>
      <c r="I2007" s="74" t="s">
        <v>105</v>
      </c>
      <c r="J2007" s="74" t="s">
        <v>974</v>
      </c>
      <c r="K2007" s="74" t="s">
        <v>975</v>
      </c>
      <c r="L2007" s="138">
        <v>1200</v>
      </c>
      <c r="M2007" s="503"/>
      <c r="N2007" s="524"/>
      <c r="O2007" s="98" t="s">
        <v>105</v>
      </c>
      <c r="P2007" s="21" t="s">
        <v>974</v>
      </c>
      <c r="Q2007" s="21" t="s">
        <v>975</v>
      </c>
      <c r="R2007" s="46">
        <v>1200</v>
      </c>
      <c r="S2007" s="23"/>
      <c r="T2007" s="37"/>
      <c r="U2007" s="36"/>
      <c r="V2007" s="36"/>
      <c r="W2007" s="36"/>
    </row>
    <row r="2008" spans="7:23" ht="57" thickBot="1" x14ac:dyDescent="0.35">
      <c r="G2008" s="70">
        <v>4</v>
      </c>
      <c r="H2008" s="75" t="s">
        <v>1016</v>
      </c>
      <c r="I2008" s="72" t="s">
        <v>86</v>
      </c>
      <c r="J2008" s="72" t="s">
        <v>977</v>
      </c>
      <c r="K2008" s="72" t="s">
        <v>978</v>
      </c>
      <c r="L2008" s="80">
        <v>550</v>
      </c>
      <c r="M2008" s="73" t="s">
        <v>5308</v>
      </c>
      <c r="N2008" s="21" t="s">
        <v>976</v>
      </c>
      <c r="O2008" s="98" t="s">
        <v>86</v>
      </c>
      <c r="P2008" s="21" t="s">
        <v>977</v>
      </c>
      <c r="Q2008" s="21" t="s">
        <v>978</v>
      </c>
      <c r="R2008" s="46">
        <v>550</v>
      </c>
      <c r="S2008" s="23"/>
      <c r="T2008" s="37"/>
      <c r="U2008" s="36"/>
      <c r="V2008" s="36"/>
      <c r="W2008" s="36"/>
    </row>
    <row r="2009" spans="7:23" ht="19.5" thickBot="1" x14ac:dyDescent="0.35">
      <c r="G2009" s="65"/>
      <c r="H2009" s="77"/>
      <c r="I2009" s="74"/>
      <c r="J2009" s="74"/>
      <c r="K2009" s="74"/>
      <c r="L2009" s="137"/>
      <c r="M2009" s="73"/>
      <c r="N2009" s="21"/>
      <c r="O2009" s="98"/>
      <c r="P2009" s="21"/>
      <c r="Q2009" s="21"/>
      <c r="R2009" s="46"/>
      <c r="S2009" s="23"/>
      <c r="T2009" s="37"/>
      <c r="U2009" s="36"/>
      <c r="V2009" s="36"/>
      <c r="W2009" s="36"/>
    </row>
    <row r="2010" spans="7:23" ht="38.25" thickBot="1" x14ac:dyDescent="0.35">
      <c r="G2010" s="616">
        <v>5</v>
      </c>
      <c r="H2010" s="618" t="s">
        <v>5868</v>
      </c>
      <c r="I2010" s="74" t="s">
        <v>86</v>
      </c>
      <c r="J2010" s="74" t="s">
        <v>972</v>
      </c>
      <c r="K2010" s="74" t="s">
        <v>980</v>
      </c>
      <c r="L2010" s="137">
        <v>500</v>
      </c>
      <c r="M2010" s="503" t="s">
        <v>5309</v>
      </c>
      <c r="N2010" s="524" t="s">
        <v>979</v>
      </c>
      <c r="O2010" s="98" t="s">
        <v>86</v>
      </c>
      <c r="P2010" s="21" t="s">
        <v>972</v>
      </c>
      <c r="Q2010" s="21" t="s">
        <v>980</v>
      </c>
      <c r="R2010" s="46">
        <v>500</v>
      </c>
      <c r="S2010" s="23"/>
      <c r="T2010" s="37"/>
      <c r="U2010" s="36"/>
      <c r="V2010" s="36"/>
      <c r="W2010" s="36"/>
    </row>
    <row r="2011" spans="7:23" ht="38.25" thickBot="1" x14ac:dyDescent="0.35">
      <c r="G2011" s="617"/>
      <c r="H2011" s="619"/>
      <c r="I2011" s="74" t="s">
        <v>86</v>
      </c>
      <c r="J2011" s="74" t="s">
        <v>980</v>
      </c>
      <c r="K2011" s="74" t="s">
        <v>981</v>
      </c>
      <c r="L2011" s="137">
        <v>450</v>
      </c>
      <c r="M2011" s="503"/>
      <c r="N2011" s="524"/>
      <c r="O2011" s="98" t="s">
        <v>86</v>
      </c>
      <c r="P2011" s="21" t="s">
        <v>980</v>
      </c>
      <c r="Q2011" s="21" t="s">
        <v>981</v>
      </c>
      <c r="R2011" s="46">
        <v>450</v>
      </c>
      <c r="S2011" s="23"/>
      <c r="T2011" s="37"/>
      <c r="U2011" s="36"/>
      <c r="V2011" s="36"/>
      <c r="W2011" s="36"/>
    </row>
    <row r="2012" spans="7:23" ht="39" thickBot="1" x14ac:dyDescent="0.35">
      <c r="G2012" s="616">
        <v>6</v>
      </c>
      <c r="H2012" s="618" t="s">
        <v>897</v>
      </c>
      <c r="I2012" s="74" t="s">
        <v>194</v>
      </c>
      <c r="J2012" s="74" t="s">
        <v>973</v>
      </c>
      <c r="K2012" s="74" t="s">
        <v>982</v>
      </c>
      <c r="L2012" s="138">
        <v>1300</v>
      </c>
      <c r="M2012" s="503" t="s">
        <v>5310</v>
      </c>
      <c r="N2012" s="524" t="s">
        <v>897</v>
      </c>
      <c r="O2012" s="98" t="s">
        <v>194</v>
      </c>
      <c r="P2012" s="21" t="s">
        <v>973</v>
      </c>
      <c r="Q2012" s="21" t="s">
        <v>982</v>
      </c>
      <c r="R2012" s="46">
        <v>1300</v>
      </c>
      <c r="S2012" s="23"/>
      <c r="T2012" s="37"/>
      <c r="U2012" s="36"/>
      <c r="V2012" s="36"/>
      <c r="W2012" s="36"/>
    </row>
    <row r="2013" spans="7:23" ht="57" thickBot="1" x14ac:dyDescent="0.35">
      <c r="G2013" s="617"/>
      <c r="H2013" s="619"/>
      <c r="I2013" s="74" t="s">
        <v>105</v>
      </c>
      <c r="J2013" s="74" t="s">
        <v>5869</v>
      </c>
      <c r="K2013" s="74" t="s">
        <v>984</v>
      </c>
      <c r="L2013" s="138">
        <v>1000</v>
      </c>
      <c r="M2013" s="503"/>
      <c r="N2013" s="524"/>
      <c r="O2013" s="98" t="s">
        <v>105</v>
      </c>
      <c r="P2013" s="21" t="s">
        <v>983</v>
      </c>
      <c r="Q2013" s="21" t="s">
        <v>984</v>
      </c>
      <c r="R2013" s="46">
        <v>1000</v>
      </c>
      <c r="S2013" s="23"/>
      <c r="T2013" s="37"/>
      <c r="U2013" s="36"/>
      <c r="V2013" s="36"/>
      <c r="W2013" s="36"/>
    </row>
    <row r="2014" spans="7:23" ht="39" thickBot="1" x14ac:dyDescent="0.35">
      <c r="G2014" s="616">
        <v>7</v>
      </c>
      <c r="H2014" s="618" t="s">
        <v>658</v>
      </c>
      <c r="I2014" s="72" t="s">
        <v>86</v>
      </c>
      <c r="J2014" s="72" t="s">
        <v>5870</v>
      </c>
      <c r="K2014" s="72" t="s">
        <v>5871</v>
      </c>
      <c r="L2014" s="80">
        <v>450</v>
      </c>
      <c r="M2014" s="503" t="s">
        <v>6000</v>
      </c>
      <c r="N2014" s="524" t="s">
        <v>658</v>
      </c>
      <c r="O2014" s="98" t="s">
        <v>86</v>
      </c>
      <c r="P2014" s="21" t="s">
        <v>1082</v>
      </c>
      <c r="Q2014" s="21" t="s">
        <v>985</v>
      </c>
      <c r="R2014" s="46">
        <v>450</v>
      </c>
      <c r="S2014" s="23"/>
      <c r="T2014" s="37"/>
      <c r="U2014" s="36"/>
      <c r="V2014" s="36"/>
      <c r="W2014" s="36"/>
    </row>
    <row r="2015" spans="7:23" ht="38.25" thickBot="1" x14ac:dyDescent="0.35">
      <c r="G2015" s="621"/>
      <c r="H2015" s="622"/>
      <c r="I2015" s="74" t="s">
        <v>86</v>
      </c>
      <c r="J2015" s="74" t="s">
        <v>986</v>
      </c>
      <c r="K2015" s="74" t="s">
        <v>5872</v>
      </c>
      <c r="L2015" s="137">
        <v>450</v>
      </c>
      <c r="M2015" s="503"/>
      <c r="N2015" s="524"/>
      <c r="O2015" s="98" t="s">
        <v>86</v>
      </c>
      <c r="P2015" s="21" t="s">
        <v>986</v>
      </c>
      <c r="Q2015" s="21" t="s">
        <v>987</v>
      </c>
      <c r="R2015" s="46">
        <v>450</v>
      </c>
      <c r="S2015" s="23"/>
      <c r="T2015" s="37"/>
      <c r="U2015" s="36"/>
      <c r="V2015" s="36"/>
      <c r="W2015" s="36"/>
    </row>
    <row r="2016" spans="7:23" ht="51.75" thickBot="1" x14ac:dyDescent="0.35">
      <c r="G2016" s="621"/>
      <c r="H2016" s="622"/>
      <c r="I2016" s="74" t="s">
        <v>88</v>
      </c>
      <c r="J2016" s="74" t="s">
        <v>988</v>
      </c>
      <c r="K2016" s="74" t="s">
        <v>989</v>
      </c>
      <c r="L2016" s="137">
        <v>600</v>
      </c>
      <c r="M2016" s="503"/>
      <c r="N2016" s="524"/>
      <c r="O2016" s="98" t="s">
        <v>88</v>
      </c>
      <c r="P2016" s="21" t="s">
        <v>988</v>
      </c>
      <c r="Q2016" s="21" t="s">
        <v>989</v>
      </c>
      <c r="R2016" s="46">
        <v>600</v>
      </c>
      <c r="S2016" s="23"/>
      <c r="T2016" s="37"/>
      <c r="U2016" s="36"/>
      <c r="V2016" s="36"/>
      <c r="W2016" s="36"/>
    </row>
    <row r="2017" spans="7:23" ht="38.25" thickBot="1" x14ac:dyDescent="0.35">
      <c r="G2017" s="621"/>
      <c r="H2017" s="622"/>
      <c r="I2017" s="74" t="s">
        <v>86</v>
      </c>
      <c r="J2017" s="74" t="s">
        <v>990</v>
      </c>
      <c r="K2017" s="74" t="s">
        <v>864</v>
      </c>
      <c r="L2017" s="137">
        <v>450</v>
      </c>
      <c r="M2017" s="503"/>
      <c r="N2017" s="524"/>
      <c r="O2017" s="98" t="s">
        <v>86</v>
      </c>
      <c r="P2017" s="21" t="s">
        <v>990</v>
      </c>
      <c r="Q2017" s="21" t="s">
        <v>864</v>
      </c>
      <c r="R2017" s="46">
        <v>450</v>
      </c>
      <c r="S2017" s="23"/>
      <c r="T2017" s="37"/>
      <c r="U2017" s="36"/>
      <c r="V2017" s="36"/>
      <c r="W2017" s="36"/>
    </row>
    <row r="2018" spans="7:23" ht="57" thickBot="1" x14ac:dyDescent="0.35">
      <c r="G2018" s="621"/>
      <c r="H2018" s="622"/>
      <c r="I2018" s="74" t="s">
        <v>86</v>
      </c>
      <c r="J2018" s="74" t="s">
        <v>5873</v>
      </c>
      <c r="K2018" s="74" t="s">
        <v>5874</v>
      </c>
      <c r="L2018" s="137">
        <v>400</v>
      </c>
      <c r="M2018" s="503"/>
      <c r="N2018" s="524"/>
      <c r="O2018" s="98" t="s">
        <v>86</v>
      </c>
      <c r="P2018" s="21" t="s">
        <v>991</v>
      </c>
      <c r="Q2018" s="21" t="s">
        <v>992</v>
      </c>
      <c r="R2018" s="46">
        <v>400</v>
      </c>
      <c r="S2018" s="23"/>
      <c r="T2018" s="37"/>
      <c r="U2018" s="36"/>
      <c r="V2018" s="36"/>
      <c r="W2018" s="36"/>
    </row>
    <row r="2019" spans="7:23" ht="38.25" thickBot="1" x14ac:dyDescent="0.35">
      <c r="G2019" s="621"/>
      <c r="H2019" s="622"/>
      <c r="I2019" s="74" t="s">
        <v>86</v>
      </c>
      <c r="J2019" s="74" t="s">
        <v>596</v>
      </c>
      <c r="K2019" s="74" t="s">
        <v>993</v>
      </c>
      <c r="L2019" s="137">
        <v>400</v>
      </c>
      <c r="M2019" s="503"/>
      <c r="N2019" s="524"/>
      <c r="O2019" s="98" t="s">
        <v>86</v>
      </c>
      <c r="P2019" s="21" t="s">
        <v>596</v>
      </c>
      <c r="Q2019" s="21" t="s">
        <v>993</v>
      </c>
      <c r="R2019" s="46">
        <v>400</v>
      </c>
      <c r="S2019" s="23"/>
      <c r="T2019" s="37"/>
      <c r="U2019" s="36"/>
      <c r="V2019" s="36"/>
      <c r="W2019" s="36"/>
    </row>
    <row r="2020" spans="7:23" ht="39" thickBot="1" x14ac:dyDescent="0.35">
      <c r="G2020" s="621"/>
      <c r="H2020" s="622"/>
      <c r="I2020" s="74" t="s">
        <v>86</v>
      </c>
      <c r="J2020" s="74" t="s">
        <v>5875</v>
      </c>
      <c r="K2020" s="74" t="s">
        <v>995</v>
      </c>
      <c r="L2020" s="137">
        <v>400</v>
      </c>
      <c r="M2020" s="503"/>
      <c r="N2020" s="524"/>
      <c r="O2020" s="98" t="s">
        <v>86</v>
      </c>
      <c r="P2020" s="21" t="s">
        <v>994</v>
      </c>
      <c r="Q2020" s="21" t="s">
        <v>995</v>
      </c>
      <c r="R2020" s="46">
        <v>400</v>
      </c>
      <c r="S2020" s="23"/>
      <c r="T2020" s="37"/>
      <c r="U2020" s="36"/>
      <c r="V2020" s="36"/>
      <c r="W2020" s="36"/>
    </row>
    <row r="2021" spans="7:23" ht="38.25" thickBot="1" x14ac:dyDescent="0.35">
      <c r="G2021" s="621"/>
      <c r="H2021" s="622"/>
      <c r="I2021" s="74" t="s">
        <v>86</v>
      </c>
      <c r="J2021" s="74" t="s">
        <v>996</v>
      </c>
      <c r="K2021" s="74" t="s">
        <v>997</v>
      </c>
      <c r="L2021" s="137">
        <v>400</v>
      </c>
      <c r="M2021" s="503"/>
      <c r="N2021" s="524"/>
      <c r="O2021" s="98" t="s">
        <v>86</v>
      </c>
      <c r="P2021" s="21" t="s">
        <v>996</v>
      </c>
      <c r="Q2021" s="21" t="s">
        <v>997</v>
      </c>
      <c r="R2021" s="46">
        <v>400</v>
      </c>
      <c r="S2021" s="23"/>
      <c r="T2021" s="37"/>
      <c r="U2021" s="36"/>
      <c r="V2021" s="36"/>
      <c r="W2021" s="36"/>
    </row>
    <row r="2022" spans="7:23" ht="38.25" thickBot="1" x14ac:dyDescent="0.35">
      <c r="G2022" s="621"/>
      <c r="H2022" s="622"/>
      <c r="I2022" s="74" t="s">
        <v>86</v>
      </c>
      <c r="J2022" s="74" t="s">
        <v>998</v>
      </c>
      <c r="K2022" s="74" t="s">
        <v>974</v>
      </c>
      <c r="L2022" s="137">
        <v>450</v>
      </c>
      <c r="M2022" s="503"/>
      <c r="N2022" s="524"/>
      <c r="O2022" s="98" t="s">
        <v>86</v>
      </c>
      <c r="P2022" s="21" t="s">
        <v>998</v>
      </c>
      <c r="Q2022" s="21" t="s">
        <v>974</v>
      </c>
      <c r="R2022" s="46">
        <v>450</v>
      </c>
      <c r="S2022" s="23"/>
      <c r="T2022" s="37"/>
      <c r="U2022" s="36"/>
      <c r="V2022" s="36"/>
      <c r="W2022" s="36"/>
    </row>
    <row r="2023" spans="7:23" ht="39" thickBot="1" x14ac:dyDescent="0.35">
      <c r="G2023" s="621"/>
      <c r="H2023" s="622"/>
      <c r="I2023" s="74" t="s">
        <v>86</v>
      </c>
      <c r="J2023" s="74" t="s">
        <v>5876</v>
      </c>
      <c r="K2023" s="74" t="s">
        <v>1000</v>
      </c>
      <c r="L2023" s="137">
        <v>400</v>
      </c>
      <c r="M2023" s="503"/>
      <c r="N2023" s="524"/>
      <c r="O2023" s="98" t="s">
        <v>86</v>
      </c>
      <c r="P2023" s="21" t="s">
        <v>999</v>
      </c>
      <c r="Q2023" s="21" t="s">
        <v>1000</v>
      </c>
      <c r="R2023" s="46">
        <v>400</v>
      </c>
      <c r="S2023" s="23"/>
      <c r="T2023" s="37"/>
      <c r="U2023" s="36"/>
      <c r="V2023" s="36"/>
      <c r="W2023" s="36"/>
    </row>
    <row r="2024" spans="7:23" ht="38.25" thickBot="1" x14ac:dyDescent="0.35">
      <c r="G2024" s="621"/>
      <c r="H2024" s="622"/>
      <c r="I2024" s="74" t="s">
        <v>86</v>
      </c>
      <c r="J2024" s="74" t="s">
        <v>864</v>
      </c>
      <c r="K2024" s="74" t="s">
        <v>1001</v>
      </c>
      <c r="L2024" s="137">
        <v>450</v>
      </c>
      <c r="M2024" s="503"/>
      <c r="N2024" s="524"/>
      <c r="O2024" s="98" t="s">
        <v>86</v>
      </c>
      <c r="P2024" s="21" t="s">
        <v>864</v>
      </c>
      <c r="Q2024" s="21" t="s">
        <v>1001</v>
      </c>
      <c r="R2024" s="46">
        <v>450</v>
      </c>
      <c r="S2024" s="23"/>
      <c r="T2024" s="37"/>
      <c r="U2024" s="36"/>
      <c r="V2024" s="36"/>
      <c r="W2024" s="36"/>
    </row>
    <row r="2025" spans="7:23" ht="57" thickBot="1" x14ac:dyDescent="0.35">
      <c r="G2025" s="617"/>
      <c r="H2025" s="619"/>
      <c r="I2025" s="74" t="s">
        <v>90</v>
      </c>
      <c r="J2025" s="74" t="s">
        <v>5877</v>
      </c>
      <c r="K2025" s="74" t="s">
        <v>974</v>
      </c>
      <c r="L2025" s="137">
        <v>300</v>
      </c>
      <c r="M2025" s="503"/>
      <c r="N2025" s="524"/>
      <c r="O2025" s="98" t="s">
        <v>90</v>
      </c>
      <c r="P2025" s="21" t="s">
        <v>1002</v>
      </c>
      <c r="Q2025" s="21" t="s">
        <v>974</v>
      </c>
      <c r="R2025" s="46">
        <v>300</v>
      </c>
      <c r="S2025" s="23"/>
      <c r="T2025" s="37"/>
      <c r="U2025" s="36"/>
      <c r="V2025" s="36"/>
      <c r="W2025" s="36"/>
    </row>
    <row r="2026" spans="7:23" ht="51.75" thickBot="1" x14ac:dyDescent="0.35">
      <c r="G2026" s="70">
        <v>8</v>
      </c>
      <c r="H2026" s="75" t="s">
        <v>1003</v>
      </c>
      <c r="I2026" s="72" t="s">
        <v>90</v>
      </c>
      <c r="J2026" s="624" t="s">
        <v>77</v>
      </c>
      <c r="K2026" s="625"/>
      <c r="L2026" s="80">
        <v>300</v>
      </c>
      <c r="M2026" s="73" t="s">
        <v>5311</v>
      </c>
      <c r="N2026" s="19" t="s">
        <v>1003</v>
      </c>
      <c r="O2026" s="98" t="s">
        <v>90</v>
      </c>
      <c r="P2026" s="524" t="s">
        <v>77</v>
      </c>
      <c r="Q2026" s="524"/>
      <c r="R2026" s="45">
        <v>300</v>
      </c>
      <c r="S2026" s="23"/>
      <c r="T2026" s="37"/>
      <c r="U2026" s="36"/>
      <c r="V2026" s="36"/>
      <c r="W2026" s="36"/>
    </row>
    <row r="2027" spans="7:23" ht="38.25" thickBot="1" x14ac:dyDescent="0.35">
      <c r="G2027" s="616">
        <v>9</v>
      </c>
      <c r="H2027" s="618" t="s">
        <v>1004</v>
      </c>
      <c r="I2027" s="74" t="s">
        <v>86</v>
      </c>
      <c r="J2027" s="74" t="s">
        <v>1005</v>
      </c>
      <c r="K2027" s="74" t="s">
        <v>974</v>
      </c>
      <c r="L2027" s="137">
        <v>350</v>
      </c>
      <c r="M2027" s="503" t="s">
        <v>5312</v>
      </c>
      <c r="N2027" s="632" t="s">
        <v>1004</v>
      </c>
      <c r="O2027" s="98" t="s">
        <v>86</v>
      </c>
      <c r="P2027" s="21" t="s">
        <v>1005</v>
      </c>
      <c r="Q2027" s="21" t="s">
        <v>974</v>
      </c>
      <c r="R2027" s="45">
        <v>350</v>
      </c>
      <c r="S2027" s="23"/>
      <c r="T2027" s="37"/>
      <c r="U2027" s="36"/>
      <c r="V2027" s="36"/>
      <c r="W2027" s="36"/>
    </row>
    <row r="2028" spans="7:23" ht="38.25" thickBot="1" x14ac:dyDescent="0.35">
      <c r="G2028" s="617"/>
      <c r="H2028" s="619"/>
      <c r="I2028" s="74" t="s">
        <v>90</v>
      </c>
      <c r="J2028" s="74" t="s">
        <v>974</v>
      </c>
      <c r="K2028" s="74" t="s">
        <v>1006</v>
      </c>
      <c r="L2028" s="137">
        <v>300</v>
      </c>
      <c r="M2028" s="503"/>
      <c r="N2028" s="632"/>
      <c r="O2028" s="98" t="s">
        <v>90</v>
      </c>
      <c r="P2028" s="21" t="s">
        <v>974</v>
      </c>
      <c r="Q2028" s="21" t="s">
        <v>1006</v>
      </c>
      <c r="R2028" s="45">
        <v>300</v>
      </c>
      <c r="S2028" s="23"/>
      <c r="T2028" s="37"/>
      <c r="U2028" s="36"/>
      <c r="V2028" s="36"/>
      <c r="W2028" s="36"/>
    </row>
    <row r="2029" spans="7:23" ht="39" thickBot="1" x14ac:dyDescent="0.35">
      <c r="G2029" s="70">
        <v>1</v>
      </c>
      <c r="H2029" s="75" t="s">
        <v>849</v>
      </c>
      <c r="I2029" s="72" t="s">
        <v>194</v>
      </c>
      <c r="J2029" s="72" t="s">
        <v>968</v>
      </c>
      <c r="K2029" s="72" t="s">
        <v>1008</v>
      </c>
      <c r="L2029" s="139">
        <v>2100</v>
      </c>
      <c r="M2029" s="503" t="s">
        <v>5313</v>
      </c>
      <c r="N2029" s="524" t="s">
        <v>1007</v>
      </c>
      <c r="O2029" s="98" t="s">
        <v>194</v>
      </c>
      <c r="P2029" s="21" t="s">
        <v>968</v>
      </c>
      <c r="Q2029" s="21" t="s">
        <v>1008</v>
      </c>
      <c r="R2029" s="46">
        <v>2100</v>
      </c>
      <c r="S2029" s="23"/>
      <c r="T2029" s="37"/>
      <c r="U2029" s="36"/>
      <c r="V2029" s="36"/>
      <c r="W2029" s="36"/>
    </row>
    <row r="2030" spans="7:23" ht="39" thickBot="1" x14ac:dyDescent="0.35">
      <c r="G2030" s="616">
        <v>2</v>
      </c>
      <c r="H2030" s="618" t="s">
        <v>193</v>
      </c>
      <c r="I2030" s="74" t="s">
        <v>1009</v>
      </c>
      <c r="J2030" s="74" t="s">
        <v>1008</v>
      </c>
      <c r="K2030" s="74" t="s">
        <v>1010</v>
      </c>
      <c r="L2030" s="138">
        <v>1500</v>
      </c>
      <c r="M2030" s="503"/>
      <c r="N2030" s="524"/>
      <c r="O2030" s="98" t="s">
        <v>1009</v>
      </c>
      <c r="P2030" s="21" t="s">
        <v>1008</v>
      </c>
      <c r="Q2030" s="21" t="s">
        <v>1010</v>
      </c>
      <c r="R2030" s="46">
        <v>1500</v>
      </c>
      <c r="S2030" s="23"/>
      <c r="T2030" s="37"/>
      <c r="U2030" s="36"/>
      <c r="V2030" s="36"/>
      <c r="W2030" s="36"/>
    </row>
    <row r="2031" spans="7:23" ht="38.25" thickBot="1" x14ac:dyDescent="0.35">
      <c r="G2031" s="621"/>
      <c r="H2031" s="622"/>
      <c r="I2031" s="74" t="s">
        <v>194</v>
      </c>
      <c r="J2031" s="74" t="s">
        <v>839</v>
      </c>
      <c r="K2031" s="74" t="s">
        <v>1011</v>
      </c>
      <c r="L2031" s="138">
        <v>3000</v>
      </c>
      <c r="M2031" s="503" t="s">
        <v>5314</v>
      </c>
      <c r="N2031" s="524" t="s">
        <v>193</v>
      </c>
      <c r="O2031" s="98" t="s">
        <v>194</v>
      </c>
      <c r="P2031" s="21" t="s">
        <v>839</v>
      </c>
      <c r="Q2031" s="21" t="s">
        <v>1011</v>
      </c>
      <c r="R2031" s="46">
        <v>3000</v>
      </c>
      <c r="S2031" s="23"/>
      <c r="T2031" s="37"/>
      <c r="U2031" s="36"/>
      <c r="V2031" s="36"/>
      <c r="W2031" s="36"/>
    </row>
    <row r="2032" spans="7:23" ht="39" thickBot="1" x14ac:dyDescent="0.35">
      <c r="G2032" s="621"/>
      <c r="H2032" s="622"/>
      <c r="I2032" s="74" t="s">
        <v>105</v>
      </c>
      <c r="J2032" s="74" t="s">
        <v>1011</v>
      </c>
      <c r="K2032" s="74" t="s">
        <v>5878</v>
      </c>
      <c r="L2032" s="138">
        <v>3000</v>
      </c>
      <c r="M2032" s="503"/>
      <c r="N2032" s="524"/>
      <c r="O2032" s="98" t="s">
        <v>105</v>
      </c>
      <c r="P2032" s="21" t="s">
        <v>1011</v>
      </c>
      <c r="Q2032" s="21" t="s">
        <v>1012</v>
      </c>
      <c r="R2032" s="46">
        <v>3000</v>
      </c>
      <c r="S2032" s="23"/>
      <c r="T2032" s="37"/>
      <c r="U2032" s="36"/>
      <c r="V2032" s="36"/>
      <c r="W2032" s="36"/>
    </row>
    <row r="2033" spans="7:23" ht="51.75" thickBot="1" x14ac:dyDescent="0.35">
      <c r="G2033" s="621"/>
      <c r="H2033" s="622"/>
      <c r="I2033" s="74" t="s">
        <v>105</v>
      </c>
      <c r="J2033" s="74" t="s">
        <v>5879</v>
      </c>
      <c r="K2033" s="74" t="s">
        <v>1014</v>
      </c>
      <c r="L2033" s="138">
        <v>2500</v>
      </c>
      <c r="M2033" s="503"/>
      <c r="N2033" s="524"/>
      <c r="O2033" s="98" t="s">
        <v>105</v>
      </c>
      <c r="P2033" s="21" t="s">
        <v>1013</v>
      </c>
      <c r="Q2033" s="21" t="s">
        <v>1014</v>
      </c>
      <c r="R2033" s="46">
        <v>2500</v>
      </c>
      <c r="S2033" s="23"/>
      <c r="T2033" s="37"/>
      <c r="U2033" s="36"/>
      <c r="V2033" s="36"/>
      <c r="W2033" s="36"/>
    </row>
    <row r="2034" spans="7:23" ht="39" thickBot="1" x14ac:dyDescent="0.35">
      <c r="G2034" s="617"/>
      <c r="H2034" s="619"/>
      <c r="I2034" s="74" t="s">
        <v>88</v>
      </c>
      <c r="J2034" s="74" t="s">
        <v>1014</v>
      </c>
      <c r="K2034" s="74" t="s">
        <v>1015</v>
      </c>
      <c r="L2034" s="138">
        <v>2500</v>
      </c>
      <c r="M2034" s="503"/>
      <c r="N2034" s="524"/>
      <c r="O2034" s="98" t="s">
        <v>88</v>
      </c>
      <c r="P2034" s="21" t="s">
        <v>1014</v>
      </c>
      <c r="Q2034" s="21" t="s">
        <v>1015</v>
      </c>
      <c r="R2034" s="46">
        <v>2500</v>
      </c>
      <c r="S2034" s="23"/>
      <c r="T2034" s="37"/>
      <c r="U2034" s="36"/>
      <c r="V2034" s="36"/>
      <c r="W2034" s="36"/>
    </row>
    <row r="2035" spans="7:23" ht="39" thickBot="1" x14ac:dyDescent="0.35">
      <c r="G2035" s="70">
        <v>3</v>
      </c>
      <c r="H2035" s="75" t="s">
        <v>1016</v>
      </c>
      <c r="I2035" s="72" t="s">
        <v>105</v>
      </c>
      <c r="J2035" s="72" t="s">
        <v>1017</v>
      </c>
      <c r="K2035" s="72" t="s">
        <v>867</v>
      </c>
      <c r="L2035" s="139">
        <v>1400</v>
      </c>
      <c r="M2035" s="73" t="s">
        <v>5315</v>
      </c>
      <c r="N2035" s="21" t="s">
        <v>1016</v>
      </c>
      <c r="O2035" s="98" t="s">
        <v>105</v>
      </c>
      <c r="P2035" s="21" t="s">
        <v>1017</v>
      </c>
      <c r="Q2035" s="21" t="s">
        <v>867</v>
      </c>
      <c r="R2035" s="46">
        <v>1400</v>
      </c>
      <c r="S2035" s="23"/>
      <c r="T2035" s="37"/>
      <c r="U2035" s="36"/>
      <c r="V2035" s="36"/>
      <c r="W2035" s="36"/>
    </row>
    <row r="2036" spans="7:23" ht="39" thickBot="1" x14ac:dyDescent="0.35">
      <c r="G2036" s="616">
        <v>4</v>
      </c>
      <c r="H2036" s="618" t="s">
        <v>490</v>
      </c>
      <c r="I2036" s="74" t="s">
        <v>129</v>
      </c>
      <c r="J2036" s="74" t="s">
        <v>5880</v>
      </c>
      <c r="K2036" s="74" t="s">
        <v>1019</v>
      </c>
      <c r="L2036" s="137">
        <v>820</v>
      </c>
      <c r="M2036" s="503" t="s">
        <v>5316</v>
      </c>
      <c r="N2036" s="524" t="s">
        <v>490</v>
      </c>
      <c r="O2036" s="98" t="s">
        <v>129</v>
      </c>
      <c r="P2036" s="21" t="s">
        <v>1018</v>
      </c>
      <c r="Q2036" s="21" t="s">
        <v>1019</v>
      </c>
      <c r="R2036" s="46">
        <v>820</v>
      </c>
      <c r="S2036" s="23"/>
      <c r="T2036" s="37"/>
      <c r="U2036" s="36"/>
      <c r="V2036" s="36"/>
      <c r="W2036" s="36"/>
    </row>
    <row r="2037" spans="7:23" ht="39" thickBot="1" x14ac:dyDescent="0.35">
      <c r="G2037" s="617"/>
      <c r="H2037" s="619"/>
      <c r="I2037" s="74" t="s">
        <v>105</v>
      </c>
      <c r="J2037" s="74" t="s">
        <v>1020</v>
      </c>
      <c r="K2037" s="74" t="s">
        <v>1021</v>
      </c>
      <c r="L2037" s="137">
        <v>600</v>
      </c>
      <c r="M2037" s="503"/>
      <c r="N2037" s="524"/>
      <c r="O2037" s="98" t="s">
        <v>105</v>
      </c>
      <c r="P2037" s="21" t="s">
        <v>1020</v>
      </c>
      <c r="Q2037" s="21" t="s">
        <v>1021</v>
      </c>
      <c r="R2037" s="46">
        <v>600</v>
      </c>
      <c r="S2037" s="23"/>
      <c r="T2037" s="37"/>
      <c r="U2037" s="36"/>
      <c r="V2037" s="36"/>
      <c r="W2037" s="36"/>
    </row>
    <row r="2038" spans="7:23" ht="51.75" thickBot="1" x14ac:dyDescent="0.35">
      <c r="G2038" s="616">
        <v>5</v>
      </c>
      <c r="H2038" s="618" t="s">
        <v>658</v>
      </c>
      <c r="I2038" s="74" t="s">
        <v>413</v>
      </c>
      <c r="J2038" s="74" t="s">
        <v>5881</v>
      </c>
      <c r="K2038" s="74" t="s">
        <v>1023</v>
      </c>
      <c r="L2038" s="137">
        <v>600</v>
      </c>
      <c r="M2038" s="513" t="s">
        <v>5317</v>
      </c>
      <c r="N2038" s="644" t="s">
        <v>658</v>
      </c>
      <c r="O2038" s="98" t="s">
        <v>413</v>
      </c>
      <c r="P2038" s="21" t="s">
        <v>1022</v>
      </c>
      <c r="Q2038" s="21" t="s">
        <v>1023</v>
      </c>
      <c r="R2038" s="46">
        <v>600</v>
      </c>
      <c r="S2038" s="23"/>
      <c r="T2038" s="37"/>
      <c r="U2038" s="36"/>
      <c r="V2038" s="36"/>
      <c r="W2038" s="36"/>
    </row>
    <row r="2039" spans="7:23" ht="39" thickBot="1" x14ac:dyDescent="0.35">
      <c r="G2039" s="621"/>
      <c r="H2039" s="622"/>
      <c r="I2039" s="74" t="s">
        <v>1024</v>
      </c>
      <c r="J2039" s="74" t="s">
        <v>5882</v>
      </c>
      <c r="K2039" s="74" t="s">
        <v>1026</v>
      </c>
      <c r="L2039" s="137">
        <v>450</v>
      </c>
      <c r="M2039" s="647"/>
      <c r="N2039" s="645"/>
      <c r="O2039" s="98" t="s">
        <v>1024</v>
      </c>
      <c r="P2039" s="21" t="s">
        <v>1025</v>
      </c>
      <c r="Q2039" s="21" t="s">
        <v>1026</v>
      </c>
      <c r="R2039" s="46">
        <v>450</v>
      </c>
      <c r="S2039" s="23"/>
      <c r="T2039" s="37"/>
      <c r="U2039" s="36"/>
      <c r="V2039" s="36"/>
      <c r="W2039" s="36"/>
    </row>
    <row r="2040" spans="7:23" ht="39" thickBot="1" x14ac:dyDescent="0.35">
      <c r="G2040" s="621"/>
      <c r="H2040" s="622"/>
      <c r="I2040" s="74" t="s">
        <v>410</v>
      </c>
      <c r="J2040" s="74" t="s">
        <v>1027</v>
      </c>
      <c r="K2040" s="74" t="s">
        <v>1028</v>
      </c>
      <c r="L2040" s="138">
        <v>1000</v>
      </c>
      <c r="M2040" s="647"/>
      <c r="N2040" s="645"/>
      <c r="O2040" s="98" t="s">
        <v>410</v>
      </c>
      <c r="P2040" s="21" t="s">
        <v>1027</v>
      </c>
      <c r="Q2040" s="21" t="s">
        <v>1028</v>
      </c>
      <c r="R2040" s="46">
        <v>1000</v>
      </c>
      <c r="S2040" s="23"/>
      <c r="T2040" s="37"/>
      <c r="U2040" s="36"/>
      <c r="V2040" s="36"/>
      <c r="W2040" s="36"/>
    </row>
    <row r="2041" spans="7:23" ht="39" thickBot="1" x14ac:dyDescent="0.35">
      <c r="G2041" s="621"/>
      <c r="H2041" s="622"/>
      <c r="I2041" s="74" t="s">
        <v>410</v>
      </c>
      <c r="J2041" s="74" t="s">
        <v>5883</v>
      </c>
      <c r="K2041" s="74" t="s">
        <v>569</v>
      </c>
      <c r="L2041" s="137">
        <v>720</v>
      </c>
      <c r="M2041" s="514"/>
      <c r="N2041" s="646"/>
      <c r="O2041" s="98" t="s">
        <v>410</v>
      </c>
      <c r="P2041" s="21" t="s">
        <v>1029</v>
      </c>
      <c r="Q2041" s="21" t="s">
        <v>569</v>
      </c>
      <c r="R2041" s="46">
        <v>720</v>
      </c>
      <c r="S2041" s="23"/>
      <c r="T2041" s="37"/>
      <c r="U2041" s="36"/>
      <c r="V2041" s="36"/>
      <c r="W2041" s="36"/>
    </row>
    <row r="2042" spans="7:23" ht="38.25" thickBot="1" x14ac:dyDescent="0.35">
      <c r="G2042" s="621"/>
      <c r="H2042" s="622"/>
      <c r="I2042" s="74" t="s">
        <v>413</v>
      </c>
      <c r="J2042" s="74" t="s">
        <v>569</v>
      </c>
      <c r="K2042" s="74" t="s">
        <v>1011</v>
      </c>
      <c r="L2042" s="137">
        <v>600</v>
      </c>
      <c r="M2042" s="513" t="s">
        <v>5317</v>
      </c>
      <c r="N2042" s="644" t="s">
        <v>658</v>
      </c>
      <c r="O2042" s="98" t="s">
        <v>413</v>
      </c>
      <c r="P2042" s="21" t="s">
        <v>569</v>
      </c>
      <c r="Q2042" s="21" t="s">
        <v>1011</v>
      </c>
      <c r="R2042" s="46">
        <v>600</v>
      </c>
      <c r="S2042" s="23"/>
      <c r="T2042" s="37"/>
      <c r="U2042" s="36"/>
      <c r="V2042" s="36"/>
      <c r="W2042" s="36"/>
    </row>
    <row r="2043" spans="7:23" ht="39" thickBot="1" x14ac:dyDescent="0.35">
      <c r="G2043" s="621"/>
      <c r="H2043" s="622"/>
      <c r="I2043" s="74" t="s">
        <v>413</v>
      </c>
      <c r="J2043" s="74" t="s">
        <v>1030</v>
      </c>
      <c r="K2043" s="74" t="s">
        <v>1031</v>
      </c>
      <c r="L2043" s="137">
        <v>600</v>
      </c>
      <c r="M2043" s="647"/>
      <c r="N2043" s="645"/>
      <c r="O2043" s="98" t="s">
        <v>413</v>
      </c>
      <c r="P2043" s="21" t="s">
        <v>1030</v>
      </c>
      <c r="Q2043" s="21" t="s">
        <v>1031</v>
      </c>
      <c r="R2043" s="46">
        <v>600</v>
      </c>
      <c r="S2043" s="23"/>
      <c r="T2043" s="37"/>
      <c r="U2043" s="36"/>
      <c r="V2043" s="36"/>
      <c r="W2043" s="36"/>
    </row>
    <row r="2044" spans="7:23" ht="39" thickBot="1" x14ac:dyDescent="0.35">
      <c r="G2044" s="621"/>
      <c r="H2044" s="622"/>
      <c r="I2044" s="74" t="s">
        <v>1024</v>
      </c>
      <c r="J2044" s="74" t="s">
        <v>1030</v>
      </c>
      <c r="K2044" s="74" t="s">
        <v>5882</v>
      </c>
      <c r="L2044" s="137">
        <v>450</v>
      </c>
      <c r="M2044" s="647"/>
      <c r="N2044" s="645"/>
      <c r="O2044" s="98" t="s">
        <v>1024</v>
      </c>
      <c r="P2044" s="21" t="s">
        <v>1030</v>
      </c>
      <c r="Q2044" s="21" t="s">
        <v>1025</v>
      </c>
      <c r="R2044" s="46">
        <v>450</v>
      </c>
      <c r="S2044" s="23"/>
      <c r="T2044" s="37"/>
      <c r="U2044" s="36"/>
      <c r="V2044" s="36"/>
      <c r="W2044" s="36"/>
    </row>
    <row r="2045" spans="7:23" ht="39" thickBot="1" x14ac:dyDescent="0.35">
      <c r="G2045" s="621"/>
      <c r="H2045" s="622"/>
      <c r="I2045" s="74" t="s">
        <v>1032</v>
      </c>
      <c r="J2045" s="74" t="s">
        <v>1020</v>
      </c>
      <c r="K2045" s="74" t="s">
        <v>1034</v>
      </c>
      <c r="L2045" s="137">
        <v>300</v>
      </c>
      <c r="M2045" s="647"/>
      <c r="N2045" s="645"/>
      <c r="O2045" s="98" t="s">
        <v>1032</v>
      </c>
      <c r="P2045" s="21" t="s">
        <v>1033</v>
      </c>
      <c r="Q2045" s="21" t="s">
        <v>1034</v>
      </c>
      <c r="R2045" s="46">
        <v>300</v>
      </c>
      <c r="S2045" s="23"/>
      <c r="T2045" s="37"/>
      <c r="U2045" s="36"/>
      <c r="V2045" s="36"/>
      <c r="W2045" s="36"/>
    </row>
    <row r="2046" spans="7:23" ht="39" thickBot="1" x14ac:dyDescent="0.35">
      <c r="G2046" s="621"/>
      <c r="H2046" s="622"/>
      <c r="I2046" s="74" t="s">
        <v>1032</v>
      </c>
      <c r="J2046" s="74" t="s">
        <v>5884</v>
      </c>
      <c r="K2046" s="74" t="s">
        <v>5885</v>
      </c>
      <c r="L2046" s="137">
        <v>300</v>
      </c>
      <c r="M2046" s="647"/>
      <c r="N2046" s="645"/>
      <c r="O2046" s="98" t="s">
        <v>1032</v>
      </c>
      <c r="P2046" s="21" t="s">
        <v>1035</v>
      </c>
      <c r="Q2046" s="21" t="s">
        <v>1036</v>
      </c>
      <c r="R2046" s="46">
        <v>300</v>
      </c>
      <c r="S2046" s="23"/>
      <c r="T2046" s="37"/>
      <c r="U2046" s="36"/>
      <c r="V2046" s="36"/>
      <c r="W2046" s="36"/>
    </row>
    <row r="2047" spans="7:23" ht="38.25" thickBot="1" x14ac:dyDescent="0.35">
      <c r="G2047" s="621"/>
      <c r="H2047" s="622"/>
      <c r="I2047" s="74" t="s">
        <v>1024</v>
      </c>
      <c r="J2047" s="74" t="s">
        <v>1037</v>
      </c>
      <c r="K2047" s="74" t="s">
        <v>1038</v>
      </c>
      <c r="L2047" s="137">
        <v>450</v>
      </c>
      <c r="M2047" s="647"/>
      <c r="N2047" s="645"/>
      <c r="O2047" s="98" t="s">
        <v>1024</v>
      </c>
      <c r="P2047" s="21" t="s">
        <v>1037</v>
      </c>
      <c r="Q2047" s="21" t="s">
        <v>1038</v>
      </c>
      <c r="R2047" s="46">
        <v>450</v>
      </c>
      <c r="S2047" s="23"/>
      <c r="T2047" s="37"/>
      <c r="U2047" s="36"/>
      <c r="V2047" s="36"/>
      <c r="W2047" s="36"/>
    </row>
    <row r="2048" spans="7:23" ht="38.25" thickBot="1" x14ac:dyDescent="0.35">
      <c r="G2048" s="621"/>
      <c r="H2048" s="622"/>
      <c r="I2048" s="74" t="s">
        <v>410</v>
      </c>
      <c r="J2048" s="74" t="s">
        <v>1039</v>
      </c>
      <c r="K2048" s="74" t="s">
        <v>1038</v>
      </c>
      <c r="L2048" s="137">
        <v>820</v>
      </c>
      <c r="M2048" s="647"/>
      <c r="N2048" s="645"/>
      <c r="O2048" s="98" t="s">
        <v>410</v>
      </c>
      <c r="P2048" s="21" t="s">
        <v>1039</v>
      </c>
      <c r="Q2048" s="21" t="s">
        <v>1038</v>
      </c>
      <c r="R2048" s="46">
        <v>820</v>
      </c>
      <c r="S2048" s="23"/>
      <c r="T2048" s="37"/>
      <c r="U2048" s="36"/>
      <c r="V2048" s="36"/>
      <c r="W2048" s="36"/>
    </row>
    <row r="2049" spans="7:23" ht="57" thickBot="1" x14ac:dyDescent="0.35">
      <c r="G2049" s="621"/>
      <c r="H2049" s="622"/>
      <c r="I2049" s="74" t="s">
        <v>413</v>
      </c>
      <c r="J2049" s="74" t="s">
        <v>1040</v>
      </c>
      <c r="K2049" s="74" t="s">
        <v>5886</v>
      </c>
      <c r="L2049" s="137">
        <v>600</v>
      </c>
      <c r="M2049" s="647"/>
      <c r="N2049" s="645"/>
      <c r="O2049" s="98" t="s">
        <v>413</v>
      </c>
      <c r="P2049" s="21" t="s">
        <v>1040</v>
      </c>
      <c r="Q2049" s="21" t="s">
        <v>1041</v>
      </c>
      <c r="R2049" s="46">
        <v>600</v>
      </c>
      <c r="S2049" s="23"/>
      <c r="T2049" s="37"/>
      <c r="U2049" s="36"/>
      <c r="V2049" s="36"/>
      <c r="W2049" s="36"/>
    </row>
    <row r="2050" spans="7:23" ht="39" thickBot="1" x14ac:dyDescent="0.35">
      <c r="G2050" s="617"/>
      <c r="H2050" s="619"/>
      <c r="I2050" s="74" t="s">
        <v>1032</v>
      </c>
      <c r="J2050" s="74" t="s">
        <v>5887</v>
      </c>
      <c r="K2050" s="74" t="s">
        <v>5888</v>
      </c>
      <c r="L2050" s="137">
        <v>300</v>
      </c>
      <c r="M2050" s="514"/>
      <c r="N2050" s="646"/>
      <c r="O2050" s="98" t="s">
        <v>1032</v>
      </c>
      <c r="P2050" s="21" t="s">
        <v>1042</v>
      </c>
      <c r="Q2050" s="21" t="s">
        <v>1043</v>
      </c>
      <c r="R2050" s="46">
        <v>300</v>
      </c>
      <c r="S2050" s="23"/>
      <c r="T2050" s="37"/>
      <c r="U2050" s="36"/>
      <c r="V2050" s="36"/>
      <c r="W2050" s="36"/>
    </row>
    <row r="2051" spans="7:23" ht="39" thickBot="1" x14ac:dyDescent="0.35">
      <c r="G2051" s="616">
        <v>5</v>
      </c>
      <c r="H2051" s="618" t="s">
        <v>658</v>
      </c>
      <c r="I2051" s="72" t="s">
        <v>1032</v>
      </c>
      <c r="J2051" s="72" t="s">
        <v>5889</v>
      </c>
      <c r="K2051" s="72" t="s">
        <v>1045</v>
      </c>
      <c r="L2051" s="80">
        <v>300</v>
      </c>
      <c r="M2051" s="503" t="s">
        <v>5318</v>
      </c>
      <c r="N2051" s="524" t="s">
        <v>658</v>
      </c>
      <c r="O2051" s="98" t="s">
        <v>1032</v>
      </c>
      <c r="P2051" s="21" t="s">
        <v>1044</v>
      </c>
      <c r="Q2051" s="21" t="s">
        <v>1045</v>
      </c>
      <c r="R2051" s="46">
        <v>300</v>
      </c>
      <c r="S2051" s="23"/>
      <c r="T2051" s="37"/>
      <c r="U2051" s="36"/>
      <c r="V2051" s="36"/>
      <c r="W2051" s="36"/>
    </row>
    <row r="2052" spans="7:23" ht="39" thickBot="1" x14ac:dyDescent="0.35">
      <c r="G2052" s="621"/>
      <c r="H2052" s="622"/>
      <c r="I2052" s="74" t="s">
        <v>1032</v>
      </c>
      <c r="J2052" s="74" t="s">
        <v>1034</v>
      </c>
      <c r="K2052" s="74" t="s">
        <v>1046</v>
      </c>
      <c r="L2052" s="137">
        <v>300</v>
      </c>
      <c r="M2052" s="503"/>
      <c r="N2052" s="524"/>
      <c r="O2052" s="98" t="s">
        <v>1032</v>
      </c>
      <c r="P2052" s="21" t="s">
        <v>1034</v>
      </c>
      <c r="Q2052" s="21" t="s">
        <v>1046</v>
      </c>
      <c r="R2052" s="46">
        <v>300</v>
      </c>
      <c r="S2052" s="23"/>
      <c r="T2052" s="37"/>
      <c r="U2052" s="36"/>
      <c r="V2052" s="36"/>
      <c r="W2052" s="36"/>
    </row>
    <row r="2053" spans="7:23" ht="39" thickBot="1" x14ac:dyDescent="0.35">
      <c r="G2053" s="621"/>
      <c r="H2053" s="622"/>
      <c r="I2053" s="74" t="s">
        <v>1024</v>
      </c>
      <c r="J2053" s="74" t="s">
        <v>5890</v>
      </c>
      <c r="K2053" s="74" t="s">
        <v>1048</v>
      </c>
      <c r="L2053" s="137">
        <v>400</v>
      </c>
      <c r="M2053" s="503"/>
      <c r="N2053" s="524"/>
      <c r="O2053" s="98" t="s">
        <v>1024</v>
      </c>
      <c r="P2053" s="21" t="s">
        <v>1047</v>
      </c>
      <c r="Q2053" s="21" t="s">
        <v>1048</v>
      </c>
      <c r="R2053" s="46">
        <v>400</v>
      </c>
      <c r="S2053" s="23"/>
      <c r="T2053" s="37"/>
      <c r="U2053" s="36"/>
      <c r="V2053" s="36"/>
      <c r="W2053" s="36"/>
    </row>
    <row r="2054" spans="7:23" ht="38.25" thickBot="1" x14ac:dyDescent="0.35">
      <c r="G2054" s="621"/>
      <c r="H2054" s="622"/>
      <c r="I2054" s="74" t="s">
        <v>1032</v>
      </c>
      <c r="J2054" s="74" t="s">
        <v>5891</v>
      </c>
      <c r="K2054" s="74" t="s">
        <v>5892</v>
      </c>
      <c r="L2054" s="137">
        <v>300</v>
      </c>
      <c r="M2054" s="503"/>
      <c r="N2054" s="524"/>
      <c r="O2054" s="98" t="s">
        <v>1032</v>
      </c>
      <c r="P2054" s="21" t="s">
        <v>1049</v>
      </c>
      <c r="Q2054" s="21" t="s">
        <v>1050</v>
      </c>
      <c r="R2054" s="46">
        <v>300</v>
      </c>
      <c r="S2054" s="23"/>
      <c r="T2054" s="37"/>
      <c r="U2054" s="36"/>
      <c r="V2054" s="36"/>
      <c r="W2054" s="36"/>
    </row>
    <row r="2055" spans="7:23" ht="51.75" thickBot="1" x14ac:dyDescent="0.35">
      <c r="G2055" s="621"/>
      <c r="H2055" s="622"/>
      <c r="I2055" s="74" t="s">
        <v>1024</v>
      </c>
      <c r="J2055" s="74" t="s">
        <v>1051</v>
      </c>
      <c r="K2055" s="74" t="s">
        <v>1052</v>
      </c>
      <c r="L2055" s="137">
        <v>400</v>
      </c>
      <c r="M2055" s="503"/>
      <c r="N2055" s="524"/>
      <c r="O2055" s="98" t="s">
        <v>1024</v>
      </c>
      <c r="P2055" s="21" t="s">
        <v>1051</v>
      </c>
      <c r="Q2055" s="21" t="s">
        <v>1052</v>
      </c>
      <c r="R2055" s="46">
        <v>400</v>
      </c>
      <c r="S2055" s="23"/>
      <c r="T2055" s="37"/>
      <c r="U2055" s="36"/>
      <c r="V2055" s="36"/>
      <c r="W2055" s="36"/>
    </row>
    <row r="2056" spans="7:23" ht="64.5" thickBot="1" x14ac:dyDescent="0.35">
      <c r="G2056" s="621"/>
      <c r="H2056" s="622"/>
      <c r="I2056" s="74" t="s">
        <v>1032</v>
      </c>
      <c r="J2056" s="74" t="s">
        <v>5893</v>
      </c>
      <c r="K2056" s="74" t="s">
        <v>1010</v>
      </c>
      <c r="L2056" s="137">
        <v>300</v>
      </c>
      <c r="M2056" s="73" t="s">
        <v>5319</v>
      </c>
      <c r="N2056" s="19" t="s">
        <v>1083</v>
      </c>
      <c r="O2056" s="98" t="s">
        <v>1032</v>
      </c>
      <c r="P2056" s="21" t="s">
        <v>1053</v>
      </c>
      <c r="Q2056" s="21" t="s">
        <v>1010</v>
      </c>
      <c r="R2056" s="46">
        <v>300</v>
      </c>
      <c r="S2056" s="23"/>
      <c r="T2056" s="37"/>
      <c r="U2056" s="36"/>
      <c r="V2056" s="36"/>
      <c r="W2056" s="36"/>
    </row>
    <row r="2057" spans="7:23" ht="57" thickBot="1" x14ac:dyDescent="0.35">
      <c r="G2057" s="621"/>
      <c r="H2057" s="622"/>
      <c r="I2057" s="74" t="s">
        <v>1032</v>
      </c>
      <c r="J2057" s="74" t="s">
        <v>1054</v>
      </c>
      <c r="K2057" s="74"/>
      <c r="L2057" s="137">
        <v>300</v>
      </c>
      <c r="M2057" s="73" t="s">
        <v>6001</v>
      </c>
      <c r="N2057" s="19" t="s">
        <v>1084</v>
      </c>
      <c r="O2057" s="98" t="s">
        <v>1032</v>
      </c>
      <c r="P2057" s="21" t="s">
        <v>1054</v>
      </c>
      <c r="Q2057" s="21" t="s">
        <v>946</v>
      </c>
      <c r="R2057" s="46">
        <v>300</v>
      </c>
      <c r="S2057" s="23"/>
      <c r="T2057" s="37"/>
      <c r="U2057" s="36"/>
      <c r="V2057" s="36"/>
      <c r="W2057" s="36"/>
    </row>
    <row r="2058" spans="7:23" ht="38.25" thickBot="1" x14ac:dyDescent="0.35">
      <c r="G2058" s="621"/>
      <c r="H2058" s="622"/>
      <c r="I2058" s="74" t="s">
        <v>1032</v>
      </c>
      <c r="J2058" s="74" t="s">
        <v>919</v>
      </c>
      <c r="K2058" s="74" t="s">
        <v>946</v>
      </c>
      <c r="L2058" s="137">
        <v>300</v>
      </c>
      <c r="M2058" s="503" t="s">
        <v>5320</v>
      </c>
      <c r="N2058" s="524" t="s">
        <v>490</v>
      </c>
      <c r="O2058" s="98" t="s">
        <v>1032</v>
      </c>
      <c r="P2058" s="21" t="s">
        <v>919</v>
      </c>
      <c r="Q2058" s="21" t="s">
        <v>946</v>
      </c>
      <c r="R2058" s="46">
        <v>300</v>
      </c>
      <c r="S2058" s="23"/>
      <c r="T2058" s="37"/>
      <c r="U2058" s="36"/>
      <c r="V2058" s="36"/>
      <c r="W2058" s="36"/>
    </row>
    <row r="2059" spans="7:23" ht="25.5" customHeight="1" thickBot="1" x14ac:dyDescent="0.35">
      <c r="G2059" s="621"/>
      <c r="H2059" s="622"/>
      <c r="I2059" s="74" t="s">
        <v>1032</v>
      </c>
      <c r="J2059" s="624" t="s">
        <v>1055</v>
      </c>
      <c r="K2059" s="625"/>
      <c r="L2059" s="137">
        <v>300</v>
      </c>
      <c r="M2059" s="503"/>
      <c r="N2059" s="524"/>
      <c r="O2059" s="98" t="s">
        <v>1032</v>
      </c>
      <c r="P2059" s="524" t="s">
        <v>1055</v>
      </c>
      <c r="Q2059" s="524"/>
      <c r="R2059" s="46">
        <v>300</v>
      </c>
      <c r="S2059" s="23"/>
      <c r="T2059" s="37"/>
      <c r="U2059" s="36"/>
      <c r="V2059" s="36"/>
      <c r="W2059" s="36"/>
    </row>
    <row r="2060" spans="7:23" ht="25.5" customHeight="1" thickBot="1" x14ac:dyDescent="0.35">
      <c r="G2060" s="621"/>
      <c r="H2060" s="622"/>
      <c r="I2060" s="74" t="s">
        <v>1032</v>
      </c>
      <c r="J2060" s="624" t="s">
        <v>1056</v>
      </c>
      <c r="K2060" s="625"/>
      <c r="L2060" s="137">
        <v>300</v>
      </c>
      <c r="M2060" s="503"/>
      <c r="N2060" s="524"/>
      <c r="O2060" s="98" t="s">
        <v>1032</v>
      </c>
      <c r="P2060" s="524" t="s">
        <v>1056</v>
      </c>
      <c r="Q2060" s="524"/>
      <c r="R2060" s="46">
        <v>300</v>
      </c>
      <c r="S2060" s="23"/>
      <c r="T2060" s="37"/>
      <c r="U2060" s="36"/>
      <c r="V2060" s="36"/>
      <c r="W2060" s="36"/>
    </row>
    <row r="2061" spans="7:23" ht="25.5" customHeight="1" thickBot="1" x14ac:dyDescent="0.35">
      <c r="G2061" s="621"/>
      <c r="H2061" s="622"/>
      <c r="I2061" s="74" t="s">
        <v>1032</v>
      </c>
      <c r="J2061" s="624" t="s">
        <v>1057</v>
      </c>
      <c r="K2061" s="625"/>
      <c r="L2061" s="137">
        <v>300</v>
      </c>
      <c r="M2061" s="503"/>
      <c r="N2061" s="524"/>
      <c r="O2061" s="98" t="s">
        <v>1032</v>
      </c>
      <c r="P2061" s="524" t="s">
        <v>1057</v>
      </c>
      <c r="Q2061" s="524"/>
      <c r="R2061" s="46">
        <v>300</v>
      </c>
      <c r="S2061" s="23"/>
      <c r="T2061" s="37"/>
      <c r="U2061" s="36"/>
      <c r="V2061" s="36"/>
      <c r="W2061" s="36"/>
    </row>
    <row r="2062" spans="7:23" ht="39" thickBot="1" x14ac:dyDescent="0.35">
      <c r="G2062" s="617"/>
      <c r="H2062" s="619"/>
      <c r="I2062" s="74" t="s">
        <v>1032</v>
      </c>
      <c r="J2062" s="74" t="s">
        <v>1058</v>
      </c>
      <c r="K2062" s="74" t="s">
        <v>867</v>
      </c>
      <c r="L2062" s="137">
        <v>300</v>
      </c>
      <c r="M2062" s="503"/>
      <c r="N2062" s="524"/>
      <c r="O2062" s="98" t="s">
        <v>1032</v>
      </c>
      <c r="P2062" s="21" t="s">
        <v>1058</v>
      </c>
      <c r="Q2062" s="21" t="s">
        <v>867</v>
      </c>
      <c r="R2062" s="46">
        <v>300</v>
      </c>
      <c r="S2062" s="23"/>
      <c r="T2062" s="37"/>
      <c r="U2062" s="36"/>
      <c r="V2062" s="36"/>
      <c r="W2062" s="36"/>
    </row>
    <row r="2063" spans="7:23" ht="39" thickBot="1" x14ac:dyDescent="0.35">
      <c r="G2063" s="70">
        <v>6</v>
      </c>
      <c r="H2063" s="75" t="s">
        <v>1059</v>
      </c>
      <c r="I2063" s="72" t="s">
        <v>1032</v>
      </c>
      <c r="J2063" s="72" t="s">
        <v>1016</v>
      </c>
      <c r="K2063" s="72" t="s">
        <v>1060</v>
      </c>
      <c r="L2063" s="80">
        <v>600</v>
      </c>
      <c r="M2063" s="73" t="s">
        <v>5321</v>
      </c>
      <c r="N2063" s="21" t="s">
        <v>1059</v>
      </c>
      <c r="O2063" s="98" t="s">
        <v>1032</v>
      </c>
      <c r="P2063" s="21" t="s">
        <v>1016</v>
      </c>
      <c r="Q2063" s="21" t="s">
        <v>1060</v>
      </c>
      <c r="R2063" s="46">
        <v>600</v>
      </c>
      <c r="S2063" s="23"/>
      <c r="T2063" s="37"/>
      <c r="U2063" s="36"/>
      <c r="V2063" s="36"/>
      <c r="W2063" s="36"/>
    </row>
    <row r="2064" spans="7:23" ht="39" thickBot="1" x14ac:dyDescent="0.35">
      <c r="G2064" s="68">
        <v>7</v>
      </c>
      <c r="H2064" s="83" t="s">
        <v>1061</v>
      </c>
      <c r="I2064" s="74" t="s">
        <v>1032</v>
      </c>
      <c r="J2064" s="74" t="s">
        <v>1062</v>
      </c>
      <c r="K2064" s="74" t="s">
        <v>868</v>
      </c>
      <c r="L2064" s="137">
        <v>500</v>
      </c>
      <c r="M2064" s="73" t="s">
        <v>5322</v>
      </c>
      <c r="N2064" s="21" t="s">
        <v>1061</v>
      </c>
      <c r="O2064" s="98" t="s">
        <v>1032</v>
      </c>
      <c r="P2064" s="21" t="s">
        <v>1062</v>
      </c>
      <c r="Q2064" s="21" t="s">
        <v>868</v>
      </c>
      <c r="R2064" s="46">
        <v>500</v>
      </c>
      <c r="S2064" s="23"/>
      <c r="T2064" s="37"/>
      <c r="U2064" s="36"/>
      <c r="V2064" s="36"/>
      <c r="W2064" s="36"/>
    </row>
    <row r="2065" spans="7:23" ht="39" thickBot="1" x14ac:dyDescent="0.35">
      <c r="G2065" s="68">
        <v>8</v>
      </c>
      <c r="H2065" s="83" t="s">
        <v>658</v>
      </c>
      <c r="I2065" s="74" t="s">
        <v>1032</v>
      </c>
      <c r="J2065" s="74" t="s">
        <v>1063</v>
      </c>
      <c r="K2065" s="74" t="s">
        <v>946</v>
      </c>
      <c r="L2065" s="137">
        <v>300</v>
      </c>
      <c r="M2065" s="73" t="s">
        <v>5323</v>
      </c>
      <c r="N2065" s="21" t="s">
        <v>658</v>
      </c>
      <c r="O2065" s="98" t="s">
        <v>1032</v>
      </c>
      <c r="P2065" s="21" t="s">
        <v>1063</v>
      </c>
      <c r="Q2065" s="21" t="s">
        <v>946</v>
      </c>
      <c r="R2065" s="46">
        <v>300</v>
      </c>
      <c r="S2065" s="23"/>
      <c r="T2065" s="37"/>
      <c r="U2065" s="36"/>
      <c r="V2065" s="36"/>
      <c r="W2065" s="36"/>
    </row>
    <row r="2066" spans="7:23" ht="39" thickBot="1" x14ac:dyDescent="0.35">
      <c r="G2066" s="68">
        <v>9</v>
      </c>
      <c r="H2066" s="83" t="s">
        <v>1064</v>
      </c>
      <c r="I2066" s="74" t="s">
        <v>1024</v>
      </c>
      <c r="J2066" s="74" t="s">
        <v>1065</v>
      </c>
      <c r="K2066" s="74" t="s">
        <v>1058</v>
      </c>
      <c r="L2066" s="137">
        <v>500</v>
      </c>
      <c r="M2066" s="73" t="s">
        <v>5324</v>
      </c>
      <c r="N2066" s="21" t="s">
        <v>1064</v>
      </c>
      <c r="O2066" s="98" t="s">
        <v>1024</v>
      </c>
      <c r="P2066" s="21" t="s">
        <v>1065</v>
      </c>
      <c r="Q2066" s="21" t="s">
        <v>1058</v>
      </c>
      <c r="R2066" s="45">
        <v>500</v>
      </c>
      <c r="S2066" s="23"/>
      <c r="T2066" s="37"/>
      <c r="U2066" s="36"/>
      <c r="V2066" s="36"/>
      <c r="W2066" s="36"/>
    </row>
    <row r="2067" spans="7:23" ht="38.25" thickBot="1" x14ac:dyDescent="0.35">
      <c r="G2067" s="68">
        <v>10</v>
      </c>
      <c r="H2067" s="83" t="s">
        <v>5894</v>
      </c>
      <c r="I2067" s="74" t="s">
        <v>1024</v>
      </c>
      <c r="J2067" s="74" t="s">
        <v>1067</v>
      </c>
      <c r="K2067" s="74" t="s">
        <v>1068</v>
      </c>
      <c r="L2067" s="137">
        <v>600</v>
      </c>
      <c r="M2067" s="73" t="s">
        <v>5325</v>
      </c>
      <c r="N2067" s="21" t="s">
        <v>1066</v>
      </c>
      <c r="O2067" s="98" t="s">
        <v>1024</v>
      </c>
      <c r="P2067" s="21" t="s">
        <v>1067</v>
      </c>
      <c r="Q2067" s="21" t="s">
        <v>1068</v>
      </c>
      <c r="R2067" s="45">
        <v>600</v>
      </c>
      <c r="S2067" s="23"/>
      <c r="T2067" s="37"/>
      <c r="U2067" s="36"/>
      <c r="V2067" s="36"/>
      <c r="W2067" s="36"/>
    </row>
    <row r="2068" spans="7:23" ht="39" thickBot="1" x14ac:dyDescent="0.35">
      <c r="G2068" s="70">
        <v>11</v>
      </c>
      <c r="H2068" s="75" t="s">
        <v>1069</v>
      </c>
      <c r="I2068" s="72" t="s">
        <v>1024</v>
      </c>
      <c r="J2068" s="72" t="s">
        <v>1070</v>
      </c>
      <c r="K2068" s="72" t="s">
        <v>1060</v>
      </c>
      <c r="L2068" s="80">
        <v>500</v>
      </c>
      <c r="M2068" s="73" t="s">
        <v>5326</v>
      </c>
      <c r="N2068" s="21" t="s">
        <v>1069</v>
      </c>
      <c r="O2068" s="98" t="s">
        <v>1024</v>
      </c>
      <c r="P2068" s="21" t="s">
        <v>1070</v>
      </c>
      <c r="Q2068" s="21" t="s">
        <v>1060</v>
      </c>
      <c r="R2068" s="45">
        <v>500</v>
      </c>
      <c r="S2068" s="23"/>
      <c r="T2068" s="37"/>
      <c r="U2068" s="36"/>
      <c r="V2068" s="36"/>
      <c r="W2068" s="36"/>
    </row>
    <row r="2069" spans="7:23" ht="38.25" thickBot="1" x14ac:dyDescent="0.35">
      <c r="G2069" s="68">
        <v>12</v>
      </c>
      <c r="H2069" s="83" t="s">
        <v>5895</v>
      </c>
      <c r="I2069" s="74" t="s">
        <v>1024</v>
      </c>
      <c r="J2069" s="624" t="s">
        <v>5896</v>
      </c>
      <c r="K2069" s="625"/>
      <c r="L2069" s="137">
        <v>400</v>
      </c>
      <c r="M2069" s="73" t="s">
        <v>5327</v>
      </c>
      <c r="N2069" s="21" t="s">
        <v>1089</v>
      </c>
      <c r="O2069" s="98" t="s">
        <v>1024</v>
      </c>
      <c r="P2069" s="21" t="s">
        <v>1090</v>
      </c>
      <c r="Q2069" s="21" t="s">
        <v>1091</v>
      </c>
      <c r="R2069" s="45">
        <v>400</v>
      </c>
      <c r="S2069" s="23"/>
      <c r="T2069" s="37"/>
      <c r="U2069" s="36"/>
      <c r="V2069" s="36"/>
      <c r="W2069" s="36"/>
    </row>
    <row r="2070" spans="7:23" ht="39" thickBot="1" x14ac:dyDescent="0.35">
      <c r="G2070" s="68">
        <v>13</v>
      </c>
      <c r="H2070" s="83" t="s">
        <v>1071</v>
      </c>
      <c r="I2070" s="74" t="s">
        <v>418</v>
      </c>
      <c r="J2070" s="74" t="s">
        <v>868</v>
      </c>
      <c r="K2070" s="74" t="s">
        <v>1072</v>
      </c>
      <c r="L2070" s="138">
        <v>1000</v>
      </c>
      <c r="M2070" s="73" t="s">
        <v>5328</v>
      </c>
      <c r="N2070" s="21" t="s">
        <v>1071</v>
      </c>
      <c r="O2070" s="98" t="s">
        <v>418</v>
      </c>
      <c r="P2070" s="21" t="s">
        <v>868</v>
      </c>
      <c r="Q2070" s="21" t="s">
        <v>1072</v>
      </c>
      <c r="R2070" s="45">
        <v>1000</v>
      </c>
      <c r="S2070" s="23"/>
      <c r="T2070" s="37"/>
      <c r="U2070" s="36"/>
      <c r="V2070" s="36"/>
      <c r="W2070" s="36"/>
    </row>
    <row r="2071" spans="7:23" ht="39" thickBot="1" x14ac:dyDescent="0.35">
      <c r="G2071" s="616">
        <v>14</v>
      </c>
      <c r="H2071" s="618" t="s">
        <v>1073</v>
      </c>
      <c r="I2071" s="74" t="s">
        <v>418</v>
      </c>
      <c r="J2071" s="74" t="s">
        <v>1074</v>
      </c>
      <c r="K2071" s="74" t="s">
        <v>1016</v>
      </c>
      <c r="L2071" s="137">
        <v>700</v>
      </c>
      <c r="M2071" s="503" t="s">
        <v>6002</v>
      </c>
      <c r="N2071" s="524" t="s">
        <v>1073</v>
      </c>
      <c r="O2071" s="98" t="s">
        <v>418</v>
      </c>
      <c r="P2071" s="21" t="s">
        <v>1074</v>
      </c>
      <c r="Q2071" s="21" t="s">
        <v>1016</v>
      </c>
      <c r="R2071" s="45">
        <v>700</v>
      </c>
      <c r="S2071" s="23"/>
      <c r="T2071" s="37"/>
      <c r="U2071" s="36"/>
      <c r="V2071" s="36"/>
      <c r="W2071" s="36"/>
    </row>
    <row r="2072" spans="7:23" ht="25.5" customHeight="1" thickBot="1" x14ac:dyDescent="0.35">
      <c r="G2072" s="617"/>
      <c r="H2072" s="619"/>
      <c r="I2072" s="74" t="s">
        <v>1024</v>
      </c>
      <c r="J2072" s="624" t="s">
        <v>1075</v>
      </c>
      <c r="K2072" s="625"/>
      <c r="L2072" s="137">
        <v>500</v>
      </c>
      <c r="M2072" s="503"/>
      <c r="N2072" s="524"/>
      <c r="O2072" s="98" t="s">
        <v>1024</v>
      </c>
      <c r="P2072" s="523" t="s">
        <v>1075</v>
      </c>
      <c r="Q2072" s="523"/>
      <c r="R2072" s="45">
        <v>500</v>
      </c>
      <c r="S2072" s="23"/>
      <c r="T2072" s="37"/>
      <c r="U2072" s="36"/>
      <c r="V2072" s="36"/>
      <c r="W2072" s="36"/>
    </row>
    <row r="2073" spans="7:23" ht="39" thickBot="1" x14ac:dyDescent="0.35">
      <c r="G2073" s="68">
        <v>15</v>
      </c>
      <c r="H2073" s="83" t="s">
        <v>5897</v>
      </c>
      <c r="I2073" s="74" t="s">
        <v>1032</v>
      </c>
      <c r="J2073" s="74" t="s">
        <v>1074</v>
      </c>
      <c r="K2073" s="74" t="s">
        <v>1077</v>
      </c>
      <c r="L2073" s="137">
        <v>600</v>
      </c>
      <c r="M2073" s="73" t="s">
        <v>5329</v>
      </c>
      <c r="N2073" s="21" t="s">
        <v>1076</v>
      </c>
      <c r="O2073" s="98" t="s">
        <v>1032</v>
      </c>
      <c r="P2073" s="21" t="s">
        <v>1074</v>
      </c>
      <c r="Q2073" s="21" t="s">
        <v>1077</v>
      </c>
      <c r="R2073" s="45">
        <v>600</v>
      </c>
      <c r="S2073" s="23"/>
      <c r="T2073" s="37"/>
      <c r="U2073" s="36"/>
      <c r="V2073" s="36"/>
      <c r="W2073" s="36"/>
    </row>
    <row r="2074" spans="7:23" x14ac:dyDescent="0.3">
      <c r="M2074" s="73" t="s">
        <v>5330</v>
      </c>
      <c r="N2074" s="91" t="s">
        <v>1085</v>
      </c>
      <c r="O2074" s="98"/>
      <c r="P2074" s="21"/>
      <c r="Q2074" s="21"/>
      <c r="R2074" s="45"/>
      <c r="S2074" s="23" t="s">
        <v>440</v>
      </c>
      <c r="T2074" s="37"/>
      <c r="U2074" s="36"/>
      <c r="V2074" s="36"/>
      <c r="W2074" s="36"/>
    </row>
    <row r="2075" spans="7:23" ht="37.5" x14ac:dyDescent="0.3">
      <c r="M2075" s="73" t="s">
        <v>5331</v>
      </c>
      <c r="N2075" s="91" t="s">
        <v>1086</v>
      </c>
      <c r="O2075" s="98"/>
      <c r="P2075" s="21" t="s">
        <v>1087</v>
      </c>
      <c r="Q2075" s="21" t="s">
        <v>1088</v>
      </c>
      <c r="R2075" s="45"/>
      <c r="S2075" s="23" t="s">
        <v>440</v>
      </c>
      <c r="T2075" s="37"/>
      <c r="U2075" s="36"/>
      <c r="V2075" s="36"/>
      <c r="W2075" s="36"/>
    </row>
    <row r="2076" spans="7:23" x14ac:dyDescent="0.3">
      <c r="M2076" s="73" t="s">
        <v>5332</v>
      </c>
      <c r="N2076" s="91" t="s">
        <v>1092</v>
      </c>
      <c r="O2076" s="98"/>
      <c r="P2076" s="21" t="s">
        <v>1093</v>
      </c>
      <c r="Q2076" s="21" t="s">
        <v>946</v>
      </c>
      <c r="R2076" s="45"/>
      <c r="S2076" s="23" t="s">
        <v>440</v>
      </c>
      <c r="T2076" s="37"/>
      <c r="U2076" s="36"/>
      <c r="V2076" s="36"/>
      <c r="W2076" s="36"/>
    </row>
    <row r="2077" spans="7:23" ht="37.5" x14ac:dyDescent="0.3">
      <c r="M2077" s="73" t="s">
        <v>5333</v>
      </c>
      <c r="N2077" s="91" t="s">
        <v>1094</v>
      </c>
      <c r="O2077" s="98"/>
      <c r="P2077" s="21" t="s">
        <v>1095</v>
      </c>
      <c r="Q2077" s="21" t="s">
        <v>1096</v>
      </c>
      <c r="R2077" s="45"/>
      <c r="S2077" s="23" t="s">
        <v>440</v>
      </c>
      <c r="T2077" s="37"/>
      <c r="U2077" s="36"/>
      <c r="V2077" s="36"/>
      <c r="W2077" s="36"/>
    </row>
    <row r="2078" spans="7:23" ht="37.5" hidden="1" x14ac:dyDescent="0.2">
      <c r="M2078" s="39">
        <v>64</v>
      </c>
      <c r="N2078" s="30" t="s">
        <v>2676</v>
      </c>
      <c r="O2078" s="30"/>
      <c r="P2078" s="21"/>
      <c r="Q2078" s="21"/>
      <c r="R2078" s="90"/>
      <c r="S2078" s="51"/>
      <c r="T2078" s="36"/>
      <c r="U2078" s="36"/>
      <c r="V2078" s="36"/>
      <c r="W2078" s="36"/>
    </row>
    <row r="2079" spans="7:23" ht="37.5" hidden="1" x14ac:dyDescent="0.2">
      <c r="M2079" s="73" t="s">
        <v>5334</v>
      </c>
      <c r="N2079" s="19" t="s">
        <v>1917</v>
      </c>
      <c r="O2079" s="26" t="s">
        <v>194</v>
      </c>
      <c r="P2079" s="21" t="s">
        <v>3801</v>
      </c>
      <c r="Q2079" s="21" t="s">
        <v>3802</v>
      </c>
      <c r="R2079" s="46">
        <v>2000</v>
      </c>
      <c r="S2079" s="51"/>
      <c r="T2079" s="36"/>
      <c r="U2079" s="36"/>
      <c r="V2079" s="36"/>
      <c r="W2079" s="36"/>
    </row>
    <row r="2080" spans="7:23" ht="37.5" hidden="1" x14ac:dyDescent="0.3">
      <c r="M2080" s="503" t="s">
        <v>5335</v>
      </c>
      <c r="N2080" s="565" t="s">
        <v>2388</v>
      </c>
      <c r="O2080" s="26" t="s">
        <v>194</v>
      </c>
      <c r="P2080" s="25" t="s">
        <v>4340</v>
      </c>
      <c r="Q2080" s="25" t="s">
        <v>2389</v>
      </c>
      <c r="R2080" s="46">
        <v>1800</v>
      </c>
      <c r="S2080" s="23" t="s">
        <v>2476</v>
      </c>
      <c r="T2080" s="37"/>
      <c r="U2080" s="36"/>
      <c r="V2080" s="36"/>
      <c r="W2080" s="36"/>
    </row>
    <row r="2081" spans="13:23" ht="37.5" hidden="1" x14ac:dyDescent="0.3">
      <c r="M2081" s="503"/>
      <c r="N2081" s="565"/>
      <c r="O2081" s="26" t="s">
        <v>129</v>
      </c>
      <c r="P2081" s="25" t="s">
        <v>2389</v>
      </c>
      <c r="Q2081" s="25" t="s">
        <v>2669</v>
      </c>
      <c r="R2081" s="46"/>
      <c r="S2081" s="23"/>
      <c r="T2081" s="37"/>
      <c r="U2081" s="36"/>
      <c r="V2081" s="36"/>
      <c r="W2081" s="36"/>
    </row>
    <row r="2082" spans="13:23" ht="56.25" hidden="1" x14ac:dyDescent="0.3">
      <c r="M2082" s="503"/>
      <c r="N2082" s="565"/>
      <c r="O2082" s="26" t="s">
        <v>2390</v>
      </c>
      <c r="P2082" s="25" t="s">
        <v>2391</v>
      </c>
      <c r="Q2082" s="25" t="s">
        <v>2392</v>
      </c>
      <c r="R2082" s="46">
        <v>1680</v>
      </c>
      <c r="S2082" s="23"/>
      <c r="T2082" s="37"/>
      <c r="U2082" s="36"/>
      <c r="V2082" s="36"/>
      <c r="W2082" s="36"/>
    </row>
    <row r="2083" spans="13:23" ht="56.25" hidden="1" x14ac:dyDescent="0.3">
      <c r="M2083" s="73" t="s">
        <v>5336</v>
      </c>
      <c r="N2083" s="25" t="s">
        <v>2393</v>
      </c>
      <c r="O2083" s="26" t="s">
        <v>105</v>
      </c>
      <c r="P2083" s="25" t="s">
        <v>2394</v>
      </c>
      <c r="Q2083" s="25" t="s">
        <v>2395</v>
      </c>
      <c r="R2083" s="46">
        <v>900</v>
      </c>
      <c r="S2083" s="23"/>
      <c r="T2083" s="37"/>
      <c r="U2083" s="36"/>
      <c r="V2083" s="36"/>
      <c r="W2083" s="36"/>
    </row>
    <row r="2084" spans="13:23" ht="37.5" hidden="1" x14ac:dyDescent="0.3">
      <c r="M2084" s="73" t="s">
        <v>5337</v>
      </c>
      <c r="N2084" s="25" t="s">
        <v>2396</v>
      </c>
      <c r="O2084" s="26" t="s">
        <v>2397</v>
      </c>
      <c r="P2084" s="25" t="s">
        <v>2393</v>
      </c>
      <c r="Q2084" s="25" t="s">
        <v>2398</v>
      </c>
      <c r="R2084" s="46">
        <v>420</v>
      </c>
      <c r="S2084" s="23"/>
      <c r="T2084" s="37"/>
      <c r="U2084" s="36"/>
      <c r="V2084" s="36"/>
      <c r="W2084" s="36"/>
    </row>
    <row r="2085" spans="13:23" ht="37.5" hidden="1" x14ac:dyDescent="0.3">
      <c r="M2085" s="73" t="s">
        <v>5338</v>
      </c>
      <c r="N2085" s="25" t="s">
        <v>3772</v>
      </c>
      <c r="O2085" s="26" t="s">
        <v>105</v>
      </c>
      <c r="P2085" s="25" t="s">
        <v>2399</v>
      </c>
      <c r="Q2085" s="25" t="s">
        <v>2400</v>
      </c>
      <c r="R2085" s="46">
        <v>1100</v>
      </c>
      <c r="S2085" s="23"/>
      <c r="T2085" s="37"/>
      <c r="U2085" s="36"/>
      <c r="V2085" s="36"/>
      <c r="W2085" s="36"/>
    </row>
    <row r="2086" spans="13:23" ht="37.5" hidden="1" x14ac:dyDescent="0.3">
      <c r="M2086" s="73" t="s">
        <v>5339</v>
      </c>
      <c r="N2086" s="25" t="s">
        <v>2401</v>
      </c>
      <c r="O2086" s="26" t="s">
        <v>88</v>
      </c>
      <c r="P2086" s="25" t="s">
        <v>2402</v>
      </c>
      <c r="Q2086" s="25" t="s">
        <v>2403</v>
      </c>
      <c r="R2086" s="46">
        <v>550</v>
      </c>
      <c r="S2086" s="23"/>
      <c r="T2086" s="37"/>
      <c r="U2086" s="36"/>
      <c r="V2086" s="36"/>
      <c r="W2086" s="36"/>
    </row>
    <row r="2087" spans="13:23" hidden="1" x14ac:dyDescent="0.3">
      <c r="M2087" s="73" t="s">
        <v>5340</v>
      </c>
      <c r="N2087" s="25" t="s">
        <v>3469</v>
      </c>
      <c r="O2087" s="26"/>
      <c r="P2087" s="25"/>
      <c r="Q2087" s="25"/>
      <c r="R2087" s="46"/>
      <c r="S2087" s="23" t="s">
        <v>440</v>
      </c>
      <c r="T2087" s="37"/>
      <c r="U2087" s="36"/>
      <c r="V2087" s="36"/>
      <c r="W2087" s="36"/>
    </row>
    <row r="2088" spans="13:23" ht="37.5" hidden="1" x14ac:dyDescent="0.3">
      <c r="M2088" s="73" t="s">
        <v>5341</v>
      </c>
      <c r="N2088" s="25" t="s">
        <v>2404</v>
      </c>
      <c r="O2088" s="26" t="s">
        <v>88</v>
      </c>
      <c r="P2088" s="25" t="s">
        <v>2405</v>
      </c>
      <c r="Q2088" s="25" t="s">
        <v>2398</v>
      </c>
      <c r="R2088" s="46">
        <v>600</v>
      </c>
      <c r="S2088" s="23"/>
      <c r="T2088" s="37"/>
      <c r="U2088" s="36"/>
      <c r="V2088" s="36"/>
      <c r="W2088" s="36"/>
    </row>
    <row r="2089" spans="13:23" ht="37.5" hidden="1" x14ac:dyDescent="0.3">
      <c r="M2089" s="73" t="s">
        <v>5342</v>
      </c>
      <c r="N2089" s="25" t="s">
        <v>2406</v>
      </c>
      <c r="O2089" s="26" t="s">
        <v>88</v>
      </c>
      <c r="P2089" s="25" t="s">
        <v>2407</v>
      </c>
      <c r="Q2089" s="25" t="s">
        <v>2398</v>
      </c>
      <c r="R2089" s="46">
        <v>600</v>
      </c>
      <c r="S2089" s="23"/>
      <c r="T2089" s="37"/>
      <c r="U2089" s="36"/>
      <c r="V2089" s="36"/>
      <c r="W2089" s="36"/>
    </row>
    <row r="2090" spans="13:23" ht="37.5" hidden="1" x14ac:dyDescent="0.3">
      <c r="M2090" s="503" t="s">
        <v>5334</v>
      </c>
      <c r="N2090" s="565" t="s">
        <v>2408</v>
      </c>
      <c r="O2090" s="26" t="s">
        <v>105</v>
      </c>
      <c r="P2090" s="25" t="s">
        <v>2409</v>
      </c>
      <c r="Q2090" s="25" t="s">
        <v>2410</v>
      </c>
      <c r="R2090" s="46">
        <v>800</v>
      </c>
      <c r="S2090" s="23"/>
      <c r="T2090" s="37"/>
      <c r="U2090" s="36"/>
      <c r="V2090" s="36"/>
      <c r="W2090" s="36"/>
    </row>
    <row r="2091" spans="13:23" ht="37.5" hidden="1" x14ac:dyDescent="0.3">
      <c r="M2091" s="503"/>
      <c r="N2091" s="565"/>
      <c r="O2091" s="26" t="s">
        <v>105</v>
      </c>
      <c r="P2091" s="25" t="s">
        <v>1917</v>
      </c>
      <c r="Q2091" s="25" t="s">
        <v>2411</v>
      </c>
      <c r="R2091" s="46">
        <v>800</v>
      </c>
      <c r="S2091" s="23"/>
      <c r="T2091" s="37"/>
      <c r="U2091" s="36"/>
      <c r="V2091" s="36"/>
      <c r="W2091" s="36"/>
    </row>
    <row r="2092" spans="13:23" ht="37.5" hidden="1" x14ac:dyDescent="0.3">
      <c r="M2092" s="73" t="s">
        <v>5343</v>
      </c>
      <c r="N2092" s="25" t="s">
        <v>2412</v>
      </c>
      <c r="O2092" s="26" t="s">
        <v>88</v>
      </c>
      <c r="P2092" s="25" t="s">
        <v>2413</v>
      </c>
      <c r="Q2092" s="25" t="s">
        <v>2414</v>
      </c>
      <c r="R2092" s="46">
        <v>600</v>
      </c>
      <c r="S2092" s="23"/>
      <c r="T2092" s="37"/>
      <c r="U2092" s="36"/>
      <c r="V2092" s="36"/>
      <c r="W2092" s="36"/>
    </row>
    <row r="2093" spans="13:23" ht="37.5" hidden="1" x14ac:dyDescent="0.3">
      <c r="M2093" s="73" t="s">
        <v>5344</v>
      </c>
      <c r="N2093" s="25" t="s">
        <v>2415</v>
      </c>
      <c r="O2093" s="26" t="s">
        <v>88</v>
      </c>
      <c r="P2093" s="25" t="s">
        <v>2416</v>
      </c>
      <c r="Q2093" s="25" t="s">
        <v>2417</v>
      </c>
      <c r="R2093" s="46">
        <v>600</v>
      </c>
      <c r="S2093" s="23"/>
      <c r="T2093" s="37"/>
      <c r="U2093" s="36"/>
      <c r="V2093" s="36"/>
      <c r="W2093" s="36"/>
    </row>
    <row r="2094" spans="13:23" ht="37.5" hidden="1" x14ac:dyDescent="0.3">
      <c r="M2094" s="503" t="s">
        <v>5345</v>
      </c>
      <c r="N2094" s="626" t="s">
        <v>3800</v>
      </c>
      <c r="O2094" s="26" t="s">
        <v>88</v>
      </c>
      <c r="P2094" s="25" t="s">
        <v>2670</v>
      </c>
      <c r="Q2094" s="25" t="s">
        <v>2672</v>
      </c>
      <c r="R2094" s="46">
        <v>600</v>
      </c>
      <c r="S2094" s="23"/>
      <c r="T2094" s="37"/>
      <c r="U2094" s="36"/>
      <c r="V2094" s="36"/>
      <c r="W2094" s="36"/>
    </row>
    <row r="2095" spans="13:23" ht="37.5" hidden="1" x14ac:dyDescent="0.3">
      <c r="M2095" s="503"/>
      <c r="N2095" s="626"/>
      <c r="O2095" s="26"/>
      <c r="P2095" s="25" t="s">
        <v>2671</v>
      </c>
      <c r="Q2095" s="25" t="s">
        <v>3803</v>
      </c>
      <c r="R2095" s="46"/>
      <c r="S2095" s="23"/>
      <c r="T2095" s="37"/>
      <c r="U2095" s="36"/>
      <c r="V2095" s="36"/>
      <c r="W2095" s="36"/>
    </row>
    <row r="2096" spans="13:23" ht="37.5" hidden="1" x14ac:dyDescent="0.3">
      <c r="M2096" s="503"/>
      <c r="N2096" s="626"/>
      <c r="O2096" s="26"/>
      <c r="P2096" s="25" t="s">
        <v>3804</v>
      </c>
      <c r="Q2096" s="25" t="s">
        <v>3805</v>
      </c>
      <c r="R2096" s="46"/>
      <c r="S2096" s="23" t="s">
        <v>796</v>
      </c>
      <c r="T2096" s="37"/>
      <c r="U2096" s="36"/>
      <c r="V2096" s="36"/>
      <c r="W2096" s="36"/>
    </row>
    <row r="2097" spans="13:23" ht="37.5" hidden="1" x14ac:dyDescent="0.3">
      <c r="M2097" s="503" t="s">
        <v>5346</v>
      </c>
      <c r="N2097" s="565" t="s">
        <v>2418</v>
      </c>
      <c r="O2097" s="26" t="s">
        <v>86</v>
      </c>
      <c r="P2097" s="25" t="s">
        <v>3806</v>
      </c>
      <c r="Q2097" s="25" t="s">
        <v>3807</v>
      </c>
      <c r="R2097" s="46">
        <v>550</v>
      </c>
      <c r="S2097" s="23"/>
      <c r="T2097" s="37"/>
      <c r="U2097" s="36"/>
      <c r="V2097" s="36"/>
      <c r="W2097" s="36"/>
    </row>
    <row r="2098" spans="13:23" ht="37.5" hidden="1" x14ac:dyDescent="0.3">
      <c r="M2098" s="503"/>
      <c r="N2098" s="565"/>
      <c r="O2098" s="26" t="s">
        <v>88</v>
      </c>
      <c r="P2098" s="25" t="s">
        <v>365</v>
      </c>
      <c r="Q2098" s="25" t="s">
        <v>2419</v>
      </c>
      <c r="R2098" s="46">
        <v>600</v>
      </c>
      <c r="S2098" s="23"/>
      <c r="T2098" s="37"/>
      <c r="U2098" s="36"/>
      <c r="V2098" s="36"/>
      <c r="W2098" s="36"/>
    </row>
    <row r="2099" spans="13:23" ht="56.25" hidden="1" x14ac:dyDescent="0.3">
      <c r="M2099" s="73" t="s">
        <v>5347</v>
      </c>
      <c r="N2099" s="25" t="s">
        <v>2420</v>
      </c>
      <c r="O2099" s="26" t="s">
        <v>1009</v>
      </c>
      <c r="P2099" s="25" t="s">
        <v>2421</v>
      </c>
      <c r="Q2099" s="25" t="s">
        <v>2422</v>
      </c>
      <c r="R2099" s="46">
        <v>850</v>
      </c>
      <c r="S2099" s="23"/>
      <c r="T2099" s="37"/>
      <c r="U2099" s="36"/>
      <c r="V2099" s="36"/>
      <c r="W2099" s="36"/>
    </row>
    <row r="2100" spans="13:23" ht="37.5" hidden="1" x14ac:dyDescent="0.3">
      <c r="M2100" s="73" t="s">
        <v>5348</v>
      </c>
      <c r="N2100" s="25" t="s">
        <v>2423</v>
      </c>
      <c r="O2100" s="26" t="s">
        <v>2397</v>
      </c>
      <c r="P2100" s="25" t="s">
        <v>2424</v>
      </c>
      <c r="Q2100" s="25" t="s">
        <v>2398</v>
      </c>
      <c r="R2100" s="46">
        <v>400</v>
      </c>
      <c r="S2100" s="23"/>
      <c r="T2100" s="37"/>
      <c r="U2100" s="36"/>
      <c r="V2100" s="36"/>
      <c r="W2100" s="36"/>
    </row>
    <row r="2101" spans="13:23" ht="37.5" hidden="1" x14ac:dyDescent="0.3">
      <c r="M2101" s="73" t="s">
        <v>5349</v>
      </c>
      <c r="N2101" s="25" t="s">
        <v>2425</v>
      </c>
      <c r="O2101" s="26" t="s">
        <v>2426</v>
      </c>
      <c r="P2101" s="25" t="s">
        <v>2427</v>
      </c>
      <c r="Q2101" s="25" t="s">
        <v>2428</v>
      </c>
      <c r="R2101" s="46">
        <v>400</v>
      </c>
      <c r="S2101" s="23"/>
      <c r="T2101" s="37"/>
      <c r="U2101" s="36"/>
      <c r="V2101" s="36"/>
      <c r="W2101" s="36"/>
    </row>
    <row r="2102" spans="13:23" ht="37.5" hidden="1" x14ac:dyDescent="0.3">
      <c r="M2102" s="73" t="s">
        <v>5350</v>
      </c>
      <c r="N2102" s="25" t="s">
        <v>2429</v>
      </c>
      <c r="O2102" s="26" t="s">
        <v>2426</v>
      </c>
      <c r="P2102" s="25" t="s">
        <v>2430</v>
      </c>
      <c r="Q2102" s="25" t="s">
        <v>2431</v>
      </c>
      <c r="R2102" s="46">
        <v>400</v>
      </c>
      <c r="S2102" s="23"/>
      <c r="T2102" s="37"/>
      <c r="U2102" s="36"/>
      <c r="V2102" s="36"/>
      <c r="W2102" s="36"/>
    </row>
    <row r="2103" spans="13:23" ht="56.25" hidden="1" x14ac:dyDescent="0.3">
      <c r="M2103" s="73" t="s">
        <v>5351</v>
      </c>
      <c r="N2103" s="25" t="s">
        <v>2432</v>
      </c>
      <c r="O2103" s="26" t="s">
        <v>2433</v>
      </c>
      <c r="P2103" s="25" t="s">
        <v>2434</v>
      </c>
      <c r="Q2103" s="25" t="s">
        <v>2435</v>
      </c>
      <c r="R2103" s="46">
        <v>600</v>
      </c>
      <c r="S2103" s="23"/>
      <c r="T2103" s="37"/>
      <c r="U2103" s="36"/>
      <c r="V2103" s="36"/>
      <c r="W2103" s="36"/>
    </row>
    <row r="2104" spans="13:23" ht="37.5" hidden="1" x14ac:dyDescent="0.3">
      <c r="M2104" s="73" t="s">
        <v>5335</v>
      </c>
      <c r="N2104" s="25" t="s">
        <v>2436</v>
      </c>
      <c r="O2104" s="26" t="s">
        <v>2426</v>
      </c>
      <c r="P2104" s="25" t="s">
        <v>2437</v>
      </c>
      <c r="Q2104" s="25" t="s">
        <v>2438</v>
      </c>
      <c r="R2104" s="46">
        <v>450</v>
      </c>
      <c r="S2104" s="23"/>
      <c r="T2104" s="37"/>
      <c r="U2104" s="36"/>
      <c r="V2104" s="36"/>
      <c r="W2104" s="36"/>
    </row>
    <row r="2105" spans="13:23" ht="37.5" hidden="1" x14ac:dyDescent="0.3">
      <c r="M2105" s="73" t="s">
        <v>5352</v>
      </c>
      <c r="N2105" s="25" t="s">
        <v>2439</v>
      </c>
      <c r="O2105" s="26" t="s">
        <v>2426</v>
      </c>
      <c r="P2105" s="25" t="s">
        <v>2440</v>
      </c>
      <c r="Q2105" s="25" t="s">
        <v>2441</v>
      </c>
      <c r="R2105" s="46">
        <v>400</v>
      </c>
      <c r="S2105" s="23"/>
      <c r="T2105" s="37"/>
      <c r="U2105" s="36"/>
      <c r="V2105" s="36"/>
      <c r="W2105" s="36"/>
    </row>
    <row r="2106" spans="13:23" ht="56.25" hidden="1" x14ac:dyDescent="0.3">
      <c r="M2106" s="73" t="s">
        <v>5353</v>
      </c>
      <c r="N2106" s="25" t="s">
        <v>2442</v>
      </c>
      <c r="O2106" s="26" t="s">
        <v>2426</v>
      </c>
      <c r="P2106" s="25" t="s">
        <v>2443</v>
      </c>
      <c r="Q2106" s="25" t="s">
        <v>2444</v>
      </c>
      <c r="R2106" s="46">
        <v>400</v>
      </c>
      <c r="S2106" s="23"/>
      <c r="T2106" s="37"/>
      <c r="U2106" s="36"/>
      <c r="V2106" s="36"/>
      <c r="W2106" s="36"/>
    </row>
    <row r="2107" spans="13:23" ht="37.5" hidden="1" x14ac:dyDescent="0.3">
      <c r="M2107" s="73" t="s">
        <v>5354</v>
      </c>
      <c r="N2107" s="25" t="s">
        <v>2445</v>
      </c>
      <c r="O2107" s="26" t="s">
        <v>2426</v>
      </c>
      <c r="P2107" s="25" t="s">
        <v>2446</v>
      </c>
      <c r="Q2107" s="25" t="s">
        <v>2447</v>
      </c>
      <c r="R2107" s="46">
        <v>400</v>
      </c>
      <c r="S2107" s="23"/>
      <c r="T2107" s="37"/>
      <c r="U2107" s="36"/>
      <c r="V2107" s="36"/>
      <c r="W2107" s="36"/>
    </row>
    <row r="2108" spans="13:23" ht="37.5" hidden="1" x14ac:dyDescent="0.3">
      <c r="M2108" s="73" t="s">
        <v>5355</v>
      </c>
      <c r="N2108" s="25" t="s">
        <v>2432</v>
      </c>
      <c r="O2108" s="26" t="s">
        <v>2397</v>
      </c>
      <c r="P2108" s="25" t="s">
        <v>2448</v>
      </c>
      <c r="Q2108" s="25" t="s">
        <v>2449</v>
      </c>
      <c r="R2108" s="46">
        <v>400</v>
      </c>
      <c r="S2108" s="23"/>
      <c r="T2108" s="37"/>
      <c r="U2108" s="36"/>
      <c r="V2108" s="36"/>
      <c r="W2108" s="36"/>
    </row>
    <row r="2109" spans="13:23" ht="37.5" hidden="1" x14ac:dyDescent="0.3">
      <c r="M2109" s="73" t="s">
        <v>5356</v>
      </c>
      <c r="N2109" s="25" t="s">
        <v>2450</v>
      </c>
      <c r="O2109" s="26" t="s">
        <v>2397</v>
      </c>
      <c r="P2109" s="565" t="s">
        <v>77</v>
      </c>
      <c r="Q2109" s="565"/>
      <c r="R2109" s="46">
        <v>400</v>
      </c>
      <c r="S2109" s="23"/>
      <c r="T2109" s="37"/>
      <c r="U2109" s="36"/>
      <c r="V2109" s="36"/>
      <c r="W2109" s="36"/>
    </row>
    <row r="2110" spans="13:23" ht="56.25" hidden="1" x14ac:dyDescent="0.3">
      <c r="M2110" s="73" t="s">
        <v>5357</v>
      </c>
      <c r="N2110" s="25" t="s">
        <v>2451</v>
      </c>
      <c r="O2110" s="26" t="s">
        <v>2426</v>
      </c>
      <c r="P2110" s="25" t="s">
        <v>2452</v>
      </c>
      <c r="Q2110" s="25" t="s">
        <v>2453</v>
      </c>
      <c r="R2110" s="46">
        <v>450</v>
      </c>
      <c r="S2110" s="23"/>
      <c r="T2110" s="37"/>
      <c r="U2110" s="36"/>
      <c r="V2110" s="36"/>
      <c r="W2110" s="36"/>
    </row>
    <row r="2111" spans="13:23" ht="37.5" hidden="1" x14ac:dyDescent="0.3">
      <c r="M2111" s="73" t="s">
        <v>5358</v>
      </c>
      <c r="N2111" s="25" t="s">
        <v>2454</v>
      </c>
      <c r="O2111" s="26" t="s">
        <v>2426</v>
      </c>
      <c r="P2111" s="25" t="s">
        <v>2455</v>
      </c>
      <c r="Q2111" s="25" t="s">
        <v>2456</v>
      </c>
      <c r="R2111" s="46">
        <v>450</v>
      </c>
      <c r="S2111" s="23"/>
      <c r="T2111" s="37"/>
      <c r="U2111" s="36"/>
      <c r="V2111" s="36"/>
      <c r="W2111" s="36"/>
    </row>
    <row r="2112" spans="13:23" ht="37.5" hidden="1" x14ac:dyDescent="0.3">
      <c r="M2112" s="503" t="s">
        <v>5359</v>
      </c>
      <c r="N2112" s="565" t="s">
        <v>4341</v>
      </c>
      <c r="O2112" s="26" t="s">
        <v>2426</v>
      </c>
      <c r="P2112" s="25" t="s">
        <v>2673</v>
      </c>
      <c r="Q2112" s="25" t="s">
        <v>2674</v>
      </c>
      <c r="R2112" s="46">
        <v>450</v>
      </c>
      <c r="S2112" s="23" t="s">
        <v>530</v>
      </c>
      <c r="T2112" s="37"/>
      <c r="U2112" s="36"/>
      <c r="V2112" s="36"/>
      <c r="W2112" s="36"/>
    </row>
    <row r="2113" spans="13:23" hidden="1" x14ac:dyDescent="0.3">
      <c r="M2113" s="503"/>
      <c r="N2113" s="565"/>
      <c r="O2113" s="26"/>
      <c r="P2113" s="25" t="s">
        <v>2674</v>
      </c>
      <c r="Q2113" s="25" t="s">
        <v>2398</v>
      </c>
      <c r="R2113" s="46"/>
      <c r="S2113" s="23" t="s">
        <v>796</v>
      </c>
      <c r="T2113" s="37"/>
      <c r="U2113" s="36"/>
      <c r="V2113" s="36"/>
      <c r="W2113" s="36"/>
    </row>
    <row r="2114" spans="13:23" ht="56.25" hidden="1" x14ac:dyDescent="0.3">
      <c r="M2114" s="73" t="s">
        <v>5360</v>
      </c>
      <c r="N2114" s="25" t="s">
        <v>4342</v>
      </c>
      <c r="O2114" s="26" t="s">
        <v>2426</v>
      </c>
      <c r="P2114" s="25" t="s">
        <v>2457</v>
      </c>
      <c r="Q2114" s="25" t="s">
        <v>2398</v>
      </c>
      <c r="R2114" s="46">
        <v>450</v>
      </c>
      <c r="S2114" s="23"/>
      <c r="T2114" s="37"/>
      <c r="U2114" s="36"/>
      <c r="V2114" s="36"/>
      <c r="W2114" s="36"/>
    </row>
    <row r="2115" spans="13:23" ht="56.25" hidden="1" x14ac:dyDescent="0.3">
      <c r="M2115" s="73" t="s">
        <v>5336</v>
      </c>
      <c r="N2115" s="25" t="s">
        <v>2458</v>
      </c>
      <c r="O2115" s="26" t="s">
        <v>105</v>
      </c>
      <c r="P2115" s="25" t="s">
        <v>2459</v>
      </c>
      <c r="Q2115" s="25" t="s">
        <v>2460</v>
      </c>
      <c r="R2115" s="46">
        <v>750</v>
      </c>
      <c r="S2115" s="23"/>
      <c r="T2115" s="37"/>
      <c r="U2115" s="36"/>
      <c r="V2115" s="36"/>
      <c r="W2115" s="36"/>
    </row>
    <row r="2116" spans="13:23" ht="37.5" hidden="1" x14ac:dyDescent="0.3">
      <c r="M2116" s="73" t="s">
        <v>5361</v>
      </c>
      <c r="N2116" s="25" t="s">
        <v>2461</v>
      </c>
      <c r="O2116" s="26" t="s">
        <v>2426</v>
      </c>
      <c r="P2116" s="25" t="s">
        <v>2462</v>
      </c>
      <c r="Q2116" s="25" t="s">
        <v>2463</v>
      </c>
      <c r="R2116" s="46">
        <v>400</v>
      </c>
      <c r="S2116" s="23"/>
      <c r="T2116" s="37"/>
      <c r="U2116" s="36"/>
      <c r="V2116" s="36"/>
      <c r="W2116" s="36"/>
    </row>
    <row r="2117" spans="13:23" hidden="1" x14ac:dyDescent="0.3">
      <c r="M2117" s="73" t="s">
        <v>5362</v>
      </c>
      <c r="N2117" s="25" t="s">
        <v>3773</v>
      </c>
      <c r="O2117" s="26"/>
      <c r="P2117" s="25"/>
      <c r="Q2117" s="25"/>
      <c r="R2117" s="46"/>
      <c r="S2117" s="23" t="s">
        <v>440</v>
      </c>
      <c r="T2117" s="37"/>
      <c r="U2117" s="36"/>
      <c r="V2117" s="36"/>
      <c r="W2117" s="36"/>
    </row>
    <row r="2118" spans="13:23" ht="75" hidden="1" x14ac:dyDescent="0.3">
      <c r="M2118" s="73" t="s">
        <v>5363</v>
      </c>
      <c r="N2118" s="25" t="s">
        <v>2464</v>
      </c>
      <c r="O2118" s="26" t="s">
        <v>2426</v>
      </c>
      <c r="P2118" s="25" t="s">
        <v>2411</v>
      </c>
      <c r="Q2118" s="25" t="s">
        <v>2465</v>
      </c>
      <c r="R2118" s="46">
        <v>450</v>
      </c>
      <c r="S2118" s="23"/>
      <c r="T2118" s="37"/>
      <c r="U2118" s="36"/>
      <c r="V2118" s="36"/>
      <c r="W2118" s="36"/>
    </row>
    <row r="2119" spans="13:23" ht="37.5" hidden="1" x14ac:dyDescent="0.3">
      <c r="M2119" s="503" t="s">
        <v>5364</v>
      </c>
      <c r="N2119" s="565" t="s">
        <v>2466</v>
      </c>
      <c r="O2119" s="26" t="s">
        <v>2397</v>
      </c>
      <c r="P2119" s="25" t="s">
        <v>2467</v>
      </c>
      <c r="Q2119" s="25" t="s">
        <v>2468</v>
      </c>
      <c r="R2119" s="46">
        <v>400</v>
      </c>
      <c r="S2119" s="23"/>
      <c r="T2119" s="37"/>
      <c r="U2119" s="36"/>
      <c r="V2119" s="36"/>
      <c r="W2119" s="36"/>
    </row>
    <row r="2120" spans="13:23" ht="37.5" hidden="1" x14ac:dyDescent="0.3">
      <c r="M2120" s="503"/>
      <c r="N2120" s="565"/>
      <c r="O2120" s="26" t="s">
        <v>2397</v>
      </c>
      <c r="P2120" s="25" t="s">
        <v>2469</v>
      </c>
      <c r="Q2120" s="25" t="s">
        <v>4343</v>
      </c>
      <c r="R2120" s="46">
        <v>400</v>
      </c>
      <c r="S2120" s="23"/>
      <c r="T2120" s="37"/>
      <c r="U2120" s="36"/>
      <c r="V2120" s="36"/>
      <c r="W2120" s="36"/>
    </row>
    <row r="2121" spans="13:23" ht="56.25" hidden="1" x14ac:dyDescent="0.3">
      <c r="M2121" s="73" t="s">
        <v>5365</v>
      </c>
      <c r="N2121" s="25" t="s">
        <v>2470</v>
      </c>
      <c r="O2121" s="26" t="s">
        <v>2397</v>
      </c>
      <c r="P2121" s="25" t="s">
        <v>2471</v>
      </c>
      <c r="Q2121" s="25" t="s">
        <v>2398</v>
      </c>
      <c r="R2121" s="46">
        <v>400</v>
      </c>
      <c r="S2121" s="23"/>
      <c r="T2121" s="37"/>
      <c r="U2121" s="36"/>
      <c r="V2121" s="36"/>
      <c r="W2121" s="36"/>
    </row>
    <row r="2122" spans="13:23" ht="37.5" hidden="1" x14ac:dyDescent="0.3">
      <c r="M2122" s="73" t="s">
        <v>5366</v>
      </c>
      <c r="N2122" s="25" t="s">
        <v>2472</v>
      </c>
      <c r="O2122" s="26" t="s">
        <v>2397</v>
      </c>
      <c r="P2122" s="25" t="s">
        <v>2473</v>
      </c>
      <c r="Q2122" s="25" t="s">
        <v>2474</v>
      </c>
      <c r="R2122" s="46">
        <v>400</v>
      </c>
      <c r="S2122" s="23"/>
      <c r="T2122" s="37"/>
      <c r="U2122" s="36"/>
      <c r="V2122" s="36"/>
      <c r="W2122" s="36"/>
    </row>
    <row r="2123" spans="13:23" ht="37.5" hidden="1" x14ac:dyDescent="0.3">
      <c r="M2123" s="73" t="s">
        <v>5367</v>
      </c>
      <c r="N2123" s="25" t="s">
        <v>3774</v>
      </c>
      <c r="O2123" s="26" t="s">
        <v>2433</v>
      </c>
      <c r="P2123" s="25"/>
      <c r="Q2123" s="25"/>
      <c r="R2123" s="47"/>
      <c r="S2123" s="23" t="s">
        <v>440</v>
      </c>
      <c r="T2123" s="37"/>
      <c r="U2123" s="36"/>
      <c r="V2123" s="36"/>
      <c r="W2123" s="36"/>
    </row>
    <row r="2124" spans="13:23" ht="37.5" hidden="1" x14ac:dyDescent="0.3">
      <c r="M2124" s="73" t="s">
        <v>5368</v>
      </c>
      <c r="N2124" s="25" t="s">
        <v>3775</v>
      </c>
      <c r="O2124" s="26" t="s">
        <v>2433</v>
      </c>
      <c r="P2124" s="25"/>
      <c r="Q2124" s="25"/>
      <c r="R2124" s="47">
        <v>350</v>
      </c>
      <c r="S2124" s="23"/>
      <c r="T2124" s="37"/>
      <c r="U2124" s="36"/>
      <c r="V2124" s="36"/>
      <c r="W2124" s="36"/>
    </row>
    <row r="2125" spans="13:23" ht="37.5" hidden="1" x14ac:dyDescent="0.3">
      <c r="M2125" s="73" t="s">
        <v>5369</v>
      </c>
      <c r="N2125" s="25" t="s">
        <v>3776</v>
      </c>
      <c r="O2125" s="26" t="s">
        <v>2433</v>
      </c>
      <c r="P2125" s="25"/>
      <c r="Q2125" s="25"/>
      <c r="R2125" s="47">
        <v>350</v>
      </c>
      <c r="S2125" s="23"/>
      <c r="T2125" s="37"/>
      <c r="U2125" s="36"/>
      <c r="V2125" s="36"/>
      <c r="W2125" s="36"/>
    </row>
    <row r="2126" spans="13:23" ht="37.5" hidden="1" x14ac:dyDescent="0.3">
      <c r="M2126" s="73" t="s">
        <v>5337</v>
      </c>
      <c r="N2126" s="25" t="s">
        <v>2475</v>
      </c>
      <c r="O2126" s="26" t="s">
        <v>2433</v>
      </c>
      <c r="P2126" s="565" t="s">
        <v>2331</v>
      </c>
      <c r="Q2126" s="565"/>
      <c r="R2126" s="47">
        <v>940</v>
      </c>
      <c r="S2126" s="15" t="s">
        <v>122</v>
      </c>
      <c r="T2126" s="88"/>
      <c r="U2126" s="36"/>
      <c r="V2126" s="36"/>
      <c r="W2126" s="36"/>
    </row>
    <row r="2127" spans="13:23" ht="56.25" hidden="1" x14ac:dyDescent="0.3">
      <c r="M2127" s="503" t="s">
        <v>5370</v>
      </c>
      <c r="N2127" s="565" t="s">
        <v>2477</v>
      </c>
      <c r="O2127" s="26" t="s">
        <v>194</v>
      </c>
      <c r="P2127" s="25" t="s">
        <v>2478</v>
      </c>
      <c r="Q2127" s="25" t="s">
        <v>2479</v>
      </c>
      <c r="R2127" s="46">
        <v>1500</v>
      </c>
      <c r="S2127" s="23" t="s">
        <v>2546</v>
      </c>
      <c r="T2127" s="37"/>
      <c r="U2127" s="36"/>
      <c r="V2127" s="36"/>
      <c r="W2127" s="36"/>
    </row>
    <row r="2128" spans="13:23" ht="56.25" hidden="1" x14ac:dyDescent="0.3">
      <c r="M2128" s="503"/>
      <c r="N2128" s="565"/>
      <c r="O2128" s="26" t="s">
        <v>1009</v>
      </c>
      <c r="P2128" s="25" t="s">
        <v>2480</v>
      </c>
      <c r="Q2128" s="25" t="s">
        <v>2481</v>
      </c>
      <c r="R2128" s="46">
        <v>1400</v>
      </c>
      <c r="S2128" s="23"/>
      <c r="T2128" s="37"/>
      <c r="U2128" s="36"/>
      <c r="V2128" s="36"/>
      <c r="W2128" s="36"/>
    </row>
    <row r="2129" spans="13:23" ht="56.25" hidden="1" x14ac:dyDescent="0.3">
      <c r="M2129" s="503"/>
      <c r="N2129" s="565"/>
      <c r="O2129" s="26" t="s">
        <v>1009</v>
      </c>
      <c r="P2129" s="25" t="s">
        <v>2482</v>
      </c>
      <c r="Q2129" s="25" t="s">
        <v>2483</v>
      </c>
      <c r="R2129" s="46">
        <v>1400</v>
      </c>
      <c r="S2129" s="23"/>
      <c r="T2129" s="37"/>
      <c r="U2129" s="36"/>
      <c r="V2129" s="36"/>
      <c r="W2129" s="36"/>
    </row>
    <row r="2130" spans="13:23" ht="37.5" hidden="1" x14ac:dyDescent="0.3">
      <c r="M2130" s="73" t="s">
        <v>5371</v>
      </c>
      <c r="N2130" s="25" t="s">
        <v>2484</v>
      </c>
      <c r="O2130" s="26" t="s">
        <v>88</v>
      </c>
      <c r="P2130" s="25" t="s">
        <v>2485</v>
      </c>
      <c r="Q2130" s="25" t="s">
        <v>2486</v>
      </c>
      <c r="R2130" s="46">
        <v>700</v>
      </c>
      <c r="S2130" s="23"/>
      <c r="T2130" s="37"/>
      <c r="U2130" s="36"/>
      <c r="V2130" s="36"/>
      <c r="W2130" s="36"/>
    </row>
    <row r="2131" spans="13:23" ht="37.5" hidden="1" x14ac:dyDescent="0.3">
      <c r="M2131" s="503" t="s">
        <v>5372</v>
      </c>
      <c r="N2131" s="565" t="s">
        <v>2487</v>
      </c>
      <c r="O2131" s="26" t="s">
        <v>88</v>
      </c>
      <c r="P2131" s="25" t="s">
        <v>2411</v>
      </c>
      <c r="Q2131" s="25" t="s">
        <v>2488</v>
      </c>
      <c r="R2131" s="46">
        <v>450</v>
      </c>
      <c r="S2131" s="23"/>
      <c r="T2131" s="37"/>
      <c r="U2131" s="36"/>
      <c r="V2131" s="36"/>
      <c r="W2131" s="36"/>
    </row>
    <row r="2132" spans="13:23" ht="37.5" hidden="1" x14ac:dyDescent="0.3">
      <c r="M2132" s="503"/>
      <c r="N2132" s="565"/>
      <c r="O2132" s="26" t="s">
        <v>86</v>
      </c>
      <c r="P2132" s="25" t="s">
        <v>2489</v>
      </c>
      <c r="Q2132" s="25" t="s">
        <v>2490</v>
      </c>
      <c r="R2132" s="46">
        <v>400</v>
      </c>
      <c r="S2132" s="23"/>
      <c r="T2132" s="37"/>
      <c r="U2132" s="36"/>
      <c r="V2132" s="36"/>
      <c r="W2132" s="36"/>
    </row>
    <row r="2133" spans="13:23" ht="37.5" hidden="1" x14ac:dyDescent="0.3">
      <c r="M2133" s="73" t="s">
        <v>5373</v>
      </c>
      <c r="N2133" s="25" t="s">
        <v>4344</v>
      </c>
      <c r="O2133" s="26" t="s">
        <v>88</v>
      </c>
      <c r="P2133" s="25"/>
      <c r="Q2133" s="25"/>
      <c r="R2133" s="46"/>
      <c r="S2133" s="23" t="s">
        <v>440</v>
      </c>
      <c r="T2133" s="37"/>
      <c r="U2133" s="36"/>
      <c r="V2133" s="36"/>
      <c r="W2133" s="36"/>
    </row>
    <row r="2134" spans="13:23" ht="37.5" hidden="1" x14ac:dyDescent="0.3">
      <c r="M2134" s="73" t="s">
        <v>5374</v>
      </c>
      <c r="N2134" s="25" t="s">
        <v>3777</v>
      </c>
      <c r="O2134" s="26" t="s">
        <v>88</v>
      </c>
      <c r="P2134" s="25" t="s">
        <v>2440</v>
      </c>
      <c r="Q2134" s="25" t="s">
        <v>2398</v>
      </c>
      <c r="R2134" s="46">
        <v>500</v>
      </c>
      <c r="S2134" s="23"/>
      <c r="T2134" s="37"/>
      <c r="U2134" s="36"/>
      <c r="V2134" s="36"/>
      <c r="W2134" s="36"/>
    </row>
    <row r="2135" spans="13:23" ht="37.5" hidden="1" x14ac:dyDescent="0.3">
      <c r="M2135" s="73" t="s">
        <v>5375</v>
      </c>
      <c r="N2135" s="25" t="s">
        <v>3778</v>
      </c>
      <c r="O2135" s="26" t="s">
        <v>88</v>
      </c>
      <c r="P2135" s="25" t="s">
        <v>2440</v>
      </c>
      <c r="Q2135" s="25" t="s">
        <v>2398</v>
      </c>
      <c r="R2135" s="46">
        <v>500</v>
      </c>
      <c r="S2135" s="23"/>
      <c r="T2135" s="37"/>
      <c r="U2135" s="36"/>
      <c r="V2135" s="36"/>
      <c r="W2135" s="36"/>
    </row>
    <row r="2136" spans="13:23" ht="37.5" hidden="1" x14ac:dyDescent="0.3">
      <c r="M2136" s="73" t="s">
        <v>5376</v>
      </c>
      <c r="N2136" s="25" t="s">
        <v>2491</v>
      </c>
      <c r="O2136" s="26" t="s">
        <v>88</v>
      </c>
      <c r="P2136" s="25" t="s">
        <v>2492</v>
      </c>
      <c r="Q2136" s="25" t="s">
        <v>2493</v>
      </c>
      <c r="R2136" s="46">
        <v>500</v>
      </c>
      <c r="S2136" s="23"/>
      <c r="T2136" s="37"/>
      <c r="U2136" s="36"/>
      <c r="V2136" s="36"/>
      <c r="W2136" s="36"/>
    </row>
    <row r="2137" spans="13:23" ht="37.5" hidden="1" x14ac:dyDescent="0.3">
      <c r="M2137" s="73" t="s">
        <v>5377</v>
      </c>
      <c r="N2137" s="25" t="s">
        <v>4345</v>
      </c>
      <c r="O2137" s="26" t="s">
        <v>86</v>
      </c>
      <c r="P2137" s="25" t="s">
        <v>2440</v>
      </c>
      <c r="Q2137" s="25" t="s">
        <v>2494</v>
      </c>
      <c r="R2137" s="46">
        <v>450</v>
      </c>
      <c r="S2137" s="23"/>
      <c r="T2137" s="37"/>
      <c r="U2137" s="36"/>
      <c r="V2137" s="36"/>
      <c r="W2137" s="36"/>
    </row>
    <row r="2138" spans="13:23" ht="37.5" hidden="1" x14ac:dyDescent="0.3">
      <c r="M2138" s="73" t="s">
        <v>5378</v>
      </c>
      <c r="N2138" s="25" t="s">
        <v>3779</v>
      </c>
      <c r="O2138" s="26" t="s">
        <v>90</v>
      </c>
      <c r="P2138" s="25" t="s">
        <v>2440</v>
      </c>
      <c r="Q2138" s="25" t="s">
        <v>2495</v>
      </c>
      <c r="R2138" s="46">
        <v>450</v>
      </c>
      <c r="S2138" s="23"/>
      <c r="T2138" s="37"/>
      <c r="U2138" s="36"/>
      <c r="V2138" s="36"/>
      <c r="W2138" s="36"/>
    </row>
    <row r="2139" spans="13:23" ht="37.5" hidden="1" x14ac:dyDescent="0.3">
      <c r="M2139" s="73" t="s">
        <v>5338</v>
      </c>
      <c r="N2139" s="25" t="s">
        <v>3809</v>
      </c>
      <c r="O2139" s="26" t="s">
        <v>88</v>
      </c>
      <c r="P2139" s="25" t="s">
        <v>2496</v>
      </c>
      <c r="Q2139" s="25" t="s">
        <v>2497</v>
      </c>
      <c r="R2139" s="46">
        <v>450</v>
      </c>
      <c r="S2139" s="23"/>
      <c r="T2139" s="37"/>
      <c r="U2139" s="36"/>
      <c r="V2139" s="36"/>
      <c r="W2139" s="36"/>
    </row>
    <row r="2140" spans="13:23" ht="56.25" hidden="1" x14ac:dyDescent="0.3">
      <c r="M2140" s="73" t="s">
        <v>5379</v>
      </c>
      <c r="N2140" s="25" t="s">
        <v>3810</v>
      </c>
      <c r="O2140" s="26" t="s">
        <v>86</v>
      </c>
      <c r="P2140" s="25" t="s">
        <v>2498</v>
      </c>
      <c r="Q2140" s="25" t="s">
        <v>2499</v>
      </c>
      <c r="R2140" s="46">
        <v>450</v>
      </c>
      <c r="S2140" s="23"/>
      <c r="T2140" s="37"/>
      <c r="U2140" s="36"/>
      <c r="V2140" s="36"/>
      <c r="W2140" s="36"/>
    </row>
    <row r="2141" spans="13:23" ht="37.5" hidden="1" x14ac:dyDescent="0.3">
      <c r="M2141" s="503" t="s">
        <v>5380</v>
      </c>
      <c r="N2141" s="105" t="s">
        <v>4346</v>
      </c>
      <c r="O2141" s="26" t="s">
        <v>105</v>
      </c>
      <c r="P2141" s="25" t="s">
        <v>3783</v>
      </c>
      <c r="Q2141" s="25" t="s">
        <v>3784</v>
      </c>
      <c r="R2141" s="46">
        <v>500</v>
      </c>
      <c r="S2141" s="23"/>
      <c r="T2141" s="37"/>
      <c r="U2141" s="36"/>
      <c r="V2141" s="36"/>
      <c r="W2141" s="36"/>
    </row>
    <row r="2142" spans="13:23" ht="37.5" hidden="1" x14ac:dyDescent="0.3">
      <c r="M2142" s="503"/>
      <c r="N2142" s="105" t="s">
        <v>4347</v>
      </c>
      <c r="O2142" s="26"/>
      <c r="P2142" s="25" t="s">
        <v>3785</v>
      </c>
      <c r="Q2142" s="25" t="s">
        <v>3786</v>
      </c>
      <c r="R2142" s="46">
        <v>450</v>
      </c>
      <c r="S2142" s="23"/>
      <c r="T2142" s="37"/>
      <c r="U2142" s="36"/>
      <c r="V2142" s="36"/>
      <c r="W2142" s="36"/>
    </row>
    <row r="2143" spans="13:23" ht="37.5" hidden="1" x14ac:dyDescent="0.3">
      <c r="M2143" s="73" t="s">
        <v>5381</v>
      </c>
      <c r="N2143" s="25" t="s">
        <v>3781</v>
      </c>
      <c r="O2143" s="26" t="s">
        <v>90</v>
      </c>
      <c r="P2143" s="25" t="s">
        <v>2501</v>
      </c>
      <c r="Q2143" s="25" t="s">
        <v>2502</v>
      </c>
      <c r="R2143" s="46">
        <v>400</v>
      </c>
      <c r="S2143" s="23"/>
      <c r="T2143" s="37"/>
      <c r="U2143" s="36"/>
      <c r="V2143" s="36"/>
      <c r="W2143" s="36"/>
    </row>
    <row r="2144" spans="13:23" ht="37.5" hidden="1" x14ac:dyDescent="0.3">
      <c r="M2144" s="73" t="s">
        <v>5382</v>
      </c>
      <c r="N2144" s="25" t="s">
        <v>3782</v>
      </c>
      <c r="O2144" s="26" t="s">
        <v>2397</v>
      </c>
      <c r="P2144" s="25" t="s">
        <v>2503</v>
      </c>
      <c r="Q2144" s="25" t="s">
        <v>2504</v>
      </c>
      <c r="R2144" s="46">
        <v>400</v>
      </c>
      <c r="S2144" s="23"/>
      <c r="T2144" s="37"/>
      <c r="U2144" s="36"/>
      <c r="V2144" s="36"/>
      <c r="W2144" s="36"/>
    </row>
    <row r="2145" spans="13:23" ht="37.5" hidden="1" x14ac:dyDescent="0.3">
      <c r="M2145" s="73" t="s">
        <v>5383</v>
      </c>
      <c r="N2145" s="25" t="s">
        <v>4348</v>
      </c>
      <c r="O2145" s="26" t="s">
        <v>88</v>
      </c>
      <c r="P2145" s="25" t="s">
        <v>4349</v>
      </c>
      <c r="Q2145" s="25" t="s">
        <v>3786</v>
      </c>
      <c r="R2145" s="46">
        <v>450</v>
      </c>
      <c r="S2145" s="23"/>
      <c r="T2145" s="37"/>
      <c r="U2145" s="36"/>
      <c r="V2145" s="36"/>
      <c r="W2145" s="36"/>
    </row>
    <row r="2146" spans="13:23" ht="37.5" hidden="1" x14ac:dyDescent="0.3">
      <c r="M2146" s="73" t="s">
        <v>5384</v>
      </c>
      <c r="N2146" s="25" t="s">
        <v>2505</v>
      </c>
      <c r="O2146" s="26" t="s">
        <v>2397</v>
      </c>
      <c r="P2146" s="25" t="s">
        <v>2506</v>
      </c>
      <c r="Q2146" s="25" t="s">
        <v>2507</v>
      </c>
      <c r="R2146" s="46">
        <v>400</v>
      </c>
      <c r="S2146" s="23"/>
      <c r="T2146" s="37"/>
      <c r="U2146" s="36"/>
      <c r="V2146" s="36"/>
      <c r="W2146" s="36"/>
    </row>
    <row r="2147" spans="13:23" ht="37.5" hidden="1" x14ac:dyDescent="0.3">
      <c r="M2147" s="73" t="s">
        <v>5385</v>
      </c>
      <c r="N2147" s="25" t="s">
        <v>3787</v>
      </c>
      <c r="O2147" s="26" t="s">
        <v>88</v>
      </c>
      <c r="P2147" s="25" t="s">
        <v>2500</v>
      </c>
      <c r="Q2147" s="25" t="s">
        <v>2508</v>
      </c>
      <c r="R2147" s="46">
        <v>450</v>
      </c>
      <c r="S2147" s="23"/>
      <c r="T2147" s="37"/>
      <c r="U2147" s="36"/>
      <c r="V2147" s="36"/>
      <c r="W2147" s="36"/>
    </row>
    <row r="2148" spans="13:23" ht="56.25" hidden="1" x14ac:dyDescent="0.3">
      <c r="M2148" s="503" t="s">
        <v>5386</v>
      </c>
      <c r="N2148" s="565" t="s">
        <v>3788</v>
      </c>
      <c r="O2148" s="26" t="s">
        <v>2426</v>
      </c>
      <c r="P2148" s="25" t="s">
        <v>2509</v>
      </c>
      <c r="Q2148" s="25" t="s">
        <v>2508</v>
      </c>
      <c r="R2148" s="46">
        <v>400</v>
      </c>
      <c r="S2148" s="23"/>
      <c r="T2148" s="37"/>
      <c r="U2148" s="36"/>
      <c r="V2148" s="36"/>
      <c r="W2148" s="36"/>
    </row>
    <row r="2149" spans="13:23" ht="75" hidden="1" x14ac:dyDescent="0.3">
      <c r="M2149" s="503"/>
      <c r="N2149" s="565"/>
      <c r="O2149" s="26" t="s">
        <v>88</v>
      </c>
      <c r="P2149" s="25" t="s">
        <v>2510</v>
      </c>
      <c r="Q2149" s="25" t="s">
        <v>2511</v>
      </c>
      <c r="R2149" s="46">
        <v>450</v>
      </c>
      <c r="S2149" s="23"/>
      <c r="T2149" s="37"/>
      <c r="U2149" s="36"/>
      <c r="V2149" s="36"/>
      <c r="W2149" s="36"/>
    </row>
    <row r="2150" spans="13:23" ht="56.25" hidden="1" x14ac:dyDescent="0.3">
      <c r="M2150" s="503"/>
      <c r="N2150" s="565"/>
      <c r="O2150" s="26" t="s">
        <v>2426</v>
      </c>
      <c r="P2150" s="25" t="s">
        <v>2512</v>
      </c>
      <c r="Q2150" s="25" t="s">
        <v>3789</v>
      </c>
      <c r="R2150" s="46">
        <v>400</v>
      </c>
      <c r="S2150" s="23"/>
      <c r="T2150" s="37"/>
      <c r="U2150" s="36"/>
      <c r="V2150" s="36"/>
      <c r="W2150" s="36"/>
    </row>
    <row r="2151" spans="13:23" ht="56.25" hidden="1" x14ac:dyDescent="0.3">
      <c r="M2151" s="73" t="s">
        <v>5339</v>
      </c>
      <c r="N2151" s="25" t="s">
        <v>3811</v>
      </c>
      <c r="O2151" s="26" t="s">
        <v>88</v>
      </c>
      <c r="P2151" s="25" t="s">
        <v>2513</v>
      </c>
      <c r="Q2151" s="25" t="s">
        <v>2508</v>
      </c>
      <c r="R2151" s="46">
        <v>450</v>
      </c>
      <c r="S2151" s="23"/>
      <c r="T2151" s="37"/>
      <c r="U2151" s="36"/>
      <c r="V2151" s="36"/>
      <c r="W2151" s="36"/>
    </row>
    <row r="2152" spans="13:23" ht="56.25" hidden="1" x14ac:dyDescent="0.3">
      <c r="M2152" s="73" t="s">
        <v>5387</v>
      </c>
      <c r="N2152" s="25" t="s">
        <v>3780</v>
      </c>
      <c r="O2152" s="26" t="s">
        <v>2426</v>
      </c>
      <c r="P2152" s="25" t="s">
        <v>2514</v>
      </c>
      <c r="Q2152" s="25" t="s">
        <v>2515</v>
      </c>
      <c r="R2152" s="46">
        <v>400</v>
      </c>
      <c r="S2152" s="23"/>
      <c r="T2152" s="37"/>
      <c r="U2152" s="36"/>
      <c r="V2152" s="36"/>
      <c r="W2152" s="36"/>
    </row>
    <row r="2153" spans="13:23" ht="56.25" hidden="1" x14ac:dyDescent="0.3">
      <c r="M2153" s="73" t="s">
        <v>5388</v>
      </c>
      <c r="N2153" s="25" t="s">
        <v>3790</v>
      </c>
      <c r="O2153" s="26" t="s">
        <v>2433</v>
      </c>
      <c r="P2153" s="25" t="s">
        <v>2516</v>
      </c>
      <c r="Q2153" s="25" t="s">
        <v>2517</v>
      </c>
      <c r="R2153" s="46">
        <v>450</v>
      </c>
      <c r="S2153" s="23"/>
      <c r="T2153" s="37"/>
      <c r="U2153" s="36"/>
      <c r="V2153" s="36"/>
      <c r="W2153" s="36"/>
    </row>
    <row r="2154" spans="13:23" ht="56.25" hidden="1" x14ac:dyDescent="0.3">
      <c r="M2154" s="73" t="s">
        <v>5389</v>
      </c>
      <c r="N2154" s="25" t="s">
        <v>3791</v>
      </c>
      <c r="O2154" s="26" t="s">
        <v>2426</v>
      </c>
      <c r="P2154" s="25" t="s">
        <v>2518</v>
      </c>
      <c r="Q2154" s="25" t="s">
        <v>2519</v>
      </c>
      <c r="R2154" s="46">
        <v>400</v>
      </c>
      <c r="S2154" s="23"/>
      <c r="T2154" s="37"/>
      <c r="U2154" s="36"/>
      <c r="V2154" s="36"/>
      <c r="W2154" s="36"/>
    </row>
    <row r="2155" spans="13:23" ht="37.5" hidden="1" x14ac:dyDescent="0.3">
      <c r="M2155" s="73" t="s">
        <v>5390</v>
      </c>
      <c r="N2155" s="25" t="s">
        <v>2520</v>
      </c>
      <c r="O2155" s="26" t="s">
        <v>88</v>
      </c>
      <c r="P2155" s="25" t="s">
        <v>2521</v>
      </c>
      <c r="Q2155" s="25" t="s">
        <v>2522</v>
      </c>
      <c r="R2155" s="47">
        <v>300</v>
      </c>
      <c r="S2155" s="23"/>
      <c r="T2155" s="37"/>
      <c r="U2155" s="36"/>
      <c r="V2155" s="36"/>
      <c r="W2155" s="36"/>
    </row>
    <row r="2156" spans="13:23" ht="37.5" hidden="1" x14ac:dyDescent="0.3">
      <c r="M2156" s="73" t="s">
        <v>5391</v>
      </c>
      <c r="N2156" s="25" t="s">
        <v>2523</v>
      </c>
      <c r="O2156" s="26" t="s">
        <v>88</v>
      </c>
      <c r="P2156" s="25" t="s">
        <v>2524</v>
      </c>
      <c r="Q2156" s="25" t="s">
        <v>2525</v>
      </c>
      <c r="R2156" s="47">
        <v>300</v>
      </c>
      <c r="S2156" s="23"/>
      <c r="T2156" s="37"/>
      <c r="U2156" s="36"/>
      <c r="V2156" s="36"/>
      <c r="W2156" s="36"/>
    </row>
    <row r="2157" spans="13:23" ht="37.5" hidden="1" x14ac:dyDescent="0.3">
      <c r="M2157" s="73" t="s">
        <v>5392</v>
      </c>
      <c r="N2157" s="25" t="s">
        <v>2526</v>
      </c>
      <c r="O2157" s="26" t="s">
        <v>88</v>
      </c>
      <c r="P2157" s="25" t="s">
        <v>2527</v>
      </c>
      <c r="Q2157" s="25" t="s">
        <v>2528</v>
      </c>
      <c r="R2157" s="47">
        <v>300</v>
      </c>
      <c r="S2157" s="23"/>
      <c r="T2157" s="37"/>
      <c r="U2157" s="36"/>
      <c r="V2157" s="36"/>
      <c r="W2157" s="36"/>
    </row>
    <row r="2158" spans="13:23" ht="37.5" hidden="1" x14ac:dyDescent="0.3">
      <c r="M2158" s="73" t="s">
        <v>5393</v>
      </c>
      <c r="N2158" s="25" t="s">
        <v>2529</v>
      </c>
      <c r="O2158" s="26" t="s">
        <v>88</v>
      </c>
      <c r="P2158" s="25" t="s">
        <v>2530</v>
      </c>
      <c r="Q2158" s="25" t="s">
        <v>2531</v>
      </c>
      <c r="R2158" s="47">
        <v>300</v>
      </c>
      <c r="S2158" s="23"/>
      <c r="T2158" s="37"/>
      <c r="U2158" s="36"/>
      <c r="V2158" s="36"/>
      <c r="W2158" s="36"/>
    </row>
    <row r="2159" spans="13:23" ht="37.5" hidden="1" x14ac:dyDescent="0.3">
      <c r="M2159" s="73" t="s">
        <v>5394</v>
      </c>
      <c r="N2159" s="25" t="s">
        <v>2532</v>
      </c>
      <c r="O2159" s="26" t="s">
        <v>88</v>
      </c>
      <c r="P2159" s="25" t="s">
        <v>2533</v>
      </c>
      <c r="Q2159" s="25" t="s">
        <v>2531</v>
      </c>
      <c r="R2159" s="47">
        <v>300</v>
      </c>
      <c r="S2159" s="23"/>
      <c r="T2159" s="37"/>
      <c r="U2159" s="36"/>
      <c r="V2159" s="36"/>
      <c r="W2159" s="36"/>
    </row>
    <row r="2160" spans="13:23" ht="37.5" hidden="1" x14ac:dyDescent="0.3">
      <c r="M2160" s="73" t="s">
        <v>5395</v>
      </c>
      <c r="N2160" s="25" t="s">
        <v>2534</v>
      </c>
      <c r="O2160" s="26" t="s">
        <v>88</v>
      </c>
      <c r="P2160" s="25" t="s">
        <v>2535</v>
      </c>
      <c r="Q2160" s="25" t="s">
        <v>2536</v>
      </c>
      <c r="R2160" s="47">
        <v>300</v>
      </c>
      <c r="S2160" s="23"/>
      <c r="T2160" s="37"/>
      <c r="U2160" s="36"/>
      <c r="V2160" s="36"/>
      <c r="W2160" s="36"/>
    </row>
    <row r="2161" spans="13:23" ht="37.5" hidden="1" x14ac:dyDescent="0.3">
      <c r="M2161" s="73" t="s">
        <v>5340</v>
      </c>
      <c r="N2161" s="25" t="s">
        <v>2537</v>
      </c>
      <c r="O2161" s="26" t="s">
        <v>88</v>
      </c>
      <c r="P2161" s="25" t="s">
        <v>2538</v>
      </c>
      <c r="Q2161" s="25" t="s">
        <v>2539</v>
      </c>
      <c r="R2161" s="47">
        <v>300</v>
      </c>
      <c r="S2161" s="23"/>
      <c r="T2161" s="37"/>
      <c r="U2161" s="36"/>
      <c r="V2161" s="36"/>
      <c r="W2161" s="36"/>
    </row>
    <row r="2162" spans="13:23" hidden="1" x14ac:dyDescent="0.3">
      <c r="M2162" s="73"/>
      <c r="N2162" s="116" t="s">
        <v>4351</v>
      </c>
      <c r="O2162" s="26"/>
      <c r="P2162" s="25"/>
      <c r="Q2162" s="25"/>
      <c r="R2162" s="47"/>
      <c r="S2162" s="23" t="s">
        <v>440</v>
      </c>
      <c r="T2162" s="37"/>
      <c r="U2162" s="36"/>
      <c r="V2162" s="36"/>
      <c r="W2162" s="36"/>
    </row>
    <row r="2163" spans="13:23" ht="37.5" hidden="1" x14ac:dyDescent="0.3">
      <c r="M2163" s="73" t="s">
        <v>5396</v>
      </c>
      <c r="N2163" s="25" t="s">
        <v>4350</v>
      </c>
      <c r="O2163" s="26" t="s">
        <v>88</v>
      </c>
      <c r="P2163" s="25" t="s">
        <v>2540</v>
      </c>
      <c r="Q2163" s="25" t="s">
        <v>2541</v>
      </c>
      <c r="R2163" s="47">
        <v>300</v>
      </c>
      <c r="S2163" s="23"/>
      <c r="T2163" s="37"/>
      <c r="U2163" s="36"/>
      <c r="V2163" s="36"/>
      <c r="W2163" s="36"/>
    </row>
    <row r="2164" spans="13:23" hidden="1" x14ac:dyDescent="0.3">
      <c r="M2164" s="73" t="s">
        <v>5397</v>
      </c>
      <c r="N2164" s="116" t="s">
        <v>3793</v>
      </c>
      <c r="O2164" s="26"/>
      <c r="P2164" s="25"/>
      <c r="Q2164" s="25"/>
      <c r="R2164" s="47"/>
      <c r="S2164" s="23" t="s">
        <v>440</v>
      </c>
      <c r="T2164" s="37"/>
      <c r="U2164" s="36"/>
      <c r="V2164" s="36"/>
      <c r="W2164" s="36"/>
    </row>
    <row r="2165" spans="13:23" ht="56.25" hidden="1" x14ac:dyDescent="0.3">
      <c r="M2165" s="73" t="s">
        <v>5398</v>
      </c>
      <c r="N2165" s="25" t="s">
        <v>2542</v>
      </c>
      <c r="O2165" s="26" t="s">
        <v>88</v>
      </c>
      <c r="P2165" s="25" t="s">
        <v>2543</v>
      </c>
      <c r="Q2165" s="25" t="s">
        <v>2544</v>
      </c>
      <c r="R2165" s="47">
        <v>850</v>
      </c>
      <c r="S2165" s="15" t="s">
        <v>122</v>
      </c>
      <c r="T2165" s="88"/>
      <c r="U2165" s="36"/>
      <c r="V2165" s="36"/>
      <c r="W2165" s="36"/>
    </row>
    <row r="2166" spans="13:23" ht="37.5" hidden="1" x14ac:dyDescent="0.3">
      <c r="M2166" s="73" t="s">
        <v>5399</v>
      </c>
      <c r="N2166" s="25" t="s">
        <v>2545</v>
      </c>
      <c r="O2166" s="26" t="s">
        <v>88</v>
      </c>
      <c r="P2166" s="565" t="s">
        <v>2331</v>
      </c>
      <c r="Q2166" s="565"/>
      <c r="R2166" s="47">
        <v>1803</v>
      </c>
      <c r="S2166" s="23"/>
      <c r="T2166" s="37"/>
      <c r="U2166" s="36"/>
      <c r="V2166" s="36"/>
      <c r="W2166" s="36"/>
    </row>
    <row r="2167" spans="13:23" ht="37.5" hidden="1" x14ac:dyDescent="0.3">
      <c r="M2167" s="73" t="s">
        <v>5400</v>
      </c>
      <c r="N2167" s="25" t="s">
        <v>2547</v>
      </c>
      <c r="O2167" s="26" t="s">
        <v>418</v>
      </c>
      <c r="P2167" s="25" t="s">
        <v>2548</v>
      </c>
      <c r="Q2167" s="25" t="s">
        <v>2549</v>
      </c>
      <c r="R2167" s="46">
        <v>550</v>
      </c>
      <c r="S2167" s="23" t="s">
        <v>2608</v>
      </c>
      <c r="T2167" s="37"/>
      <c r="U2167" s="36"/>
      <c r="V2167" s="36"/>
      <c r="W2167" s="36"/>
    </row>
    <row r="2168" spans="13:23" ht="37.5" hidden="1" x14ac:dyDescent="0.3">
      <c r="M2168" s="73" t="s">
        <v>5401</v>
      </c>
      <c r="N2168" s="25" t="s">
        <v>3792</v>
      </c>
      <c r="O2168" s="26" t="s">
        <v>418</v>
      </c>
      <c r="P2168" s="25" t="s">
        <v>2548</v>
      </c>
      <c r="Q2168" s="25" t="s">
        <v>1827</v>
      </c>
      <c r="R2168" s="46">
        <v>550</v>
      </c>
      <c r="S2168" s="23"/>
      <c r="T2168" s="37"/>
      <c r="U2168" s="36"/>
      <c r="V2168" s="36"/>
      <c r="W2168" s="36"/>
    </row>
    <row r="2169" spans="13:23" ht="37.5" hidden="1" x14ac:dyDescent="0.3">
      <c r="M2169" s="73" t="s">
        <v>5402</v>
      </c>
      <c r="N2169" s="25" t="s">
        <v>2550</v>
      </c>
      <c r="O2169" s="26" t="s">
        <v>1024</v>
      </c>
      <c r="P2169" s="25" t="s">
        <v>2548</v>
      </c>
      <c r="Q2169" s="25" t="s">
        <v>2551</v>
      </c>
      <c r="R2169" s="46">
        <v>400</v>
      </c>
      <c r="S2169" s="23"/>
      <c r="T2169" s="37"/>
      <c r="U2169" s="36"/>
      <c r="V2169" s="36"/>
      <c r="W2169" s="36"/>
    </row>
    <row r="2170" spans="13:23" ht="37.5" hidden="1" x14ac:dyDescent="0.3">
      <c r="M2170" s="503" t="s">
        <v>5403</v>
      </c>
      <c r="N2170" s="565" t="s">
        <v>2552</v>
      </c>
      <c r="O2170" s="26" t="s">
        <v>1194</v>
      </c>
      <c r="P2170" s="25" t="s">
        <v>2553</v>
      </c>
      <c r="Q2170" s="25" t="s">
        <v>2554</v>
      </c>
      <c r="R2170" s="46">
        <v>1300</v>
      </c>
      <c r="S2170" s="23"/>
      <c r="T2170" s="37"/>
      <c r="U2170" s="36"/>
      <c r="V2170" s="36"/>
      <c r="W2170" s="36"/>
    </row>
    <row r="2171" spans="13:23" ht="56.25" hidden="1" x14ac:dyDescent="0.3">
      <c r="M2171" s="503"/>
      <c r="N2171" s="565"/>
      <c r="O2171" s="26" t="s">
        <v>410</v>
      </c>
      <c r="P2171" s="25" t="s">
        <v>3794</v>
      </c>
      <c r="Q2171" s="25" t="s">
        <v>2548</v>
      </c>
      <c r="R2171" s="46">
        <v>1000</v>
      </c>
      <c r="S2171" s="23"/>
      <c r="T2171" s="37"/>
      <c r="U2171" s="36"/>
      <c r="V2171" s="36"/>
      <c r="W2171" s="36"/>
    </row>
    <row r="2172" spans="13:23" ht="37.5" hidden="1" x14ac:dyDescent="0.3">
      <c r="M2172" s="503" t="s">
        <v>5404</v>
      </c>
      <c r="N2172" s="565" t="s">
        <v>2555</v>
      </c>
      <c r="O2172" s="26" t="s">
        <v>1194</v>
      </c>
      <c r="P2172" s="25" t="s">
        <v>3795</v>
      </c>
      <c r="Q2172" s="25" t="s">
        <v>2556</v>
      </c>
      <c r="R2172" s="46">
        <v>750</v>
      </c>
      <c r="S2172" s="23"/>
      <c r="T2172" s="37"/>
      <c r="U2172" s="36"/>
      <c r="V2172" s="36"/>
      <c r="W2172" s="36"/>
    </row>
    <row r="2173" spans="13:23" ht="37.5" hidden="1" x14ac:dyDescent="0.3">
      <c r="M2173" s="503"/>
      <c r="N2173" s="565"/>
      <c r="O2173" s="26" t="s">
        <v>410</v>
      </c>
      <c r="P2173" s="25" t="s">
        <v>2557</v>
      </c>
      <c r="Q2173" s="25" t="s">
        <v>2558</v>
      </c>
      <c r="R2173" s="46">
        <v>600</v>
      </c>
      <c r="S2173" s="23"/>
      <c r="T2173" s="37"/>
      <c r="U2173" s="36"/>
      <c r="V2173" s="36"/>
      <c r="W2173" s="36"/>
    </row>
    <row r="2174" spans="13:23" ht="56.25" hidden="1" x14ac:dyDescent="0.3">
      <c r="M2174" s="503"/>
      <c r="N2174" s="565"/>
      <c r="O2174" s="26" t="s">
        <v>413</v>
      </c>
      <c r="P2174" s="25" t="s">
        <v>2559</v>
      </c>
      <c r="Q2174" s="25" t="s">
        <v>2560</v>
      </c>
      <c r="R2174" s="46">
        <v>500</v>
      </c>
      <c r="S2174" s="23"/>
      <c r="T2174" s="37"/>
      <c r="U2174" s="36"/>
      <c r="V2174" s="36"/>
      <c r="W2174" s="36"/>
    </row>
    <row r="2175" spans="13:23" ht="37.5" hidden="1" x14ac:dyDescent="0.3">
      <c r="M2175" s="503"/>
      <c r="N2175" s="565"/>
      <c r="O2175" s="26" t="s">
        <v>88</v>
      </c>
      <c r="P2175" s="25" t="s">
        <v>2560</v>
      </c>
      <c r="Q2175" s="25" t="s">
        <v>2568</v>
      </c>
      <c r="R2175" s="46">
        <v>450</v>
      </c>
      <c r="S2175" s="23"/>
      <c r="T2175" s="37"/>
      <c r="U2175" s="36"/>
      <c r="V2175" s="36"/>
      <c r="W2175" s="36"/>
    </row>
    <row r="2176" spans="13:23" ht="37.5" hidden="1" x14ac:dyDescent="0.3">
      <c r="M2176" s="73" t="s">
        <v>5341</v>
      </c>
      <c r="N2176" s="25" t="s">
        <v>2561</v>
      </c>
      <c r="O2176" s="26" t="s">
        <v>88</v>
      </c>
      <c r="P2176" s="25" t="s">
        <v>2555</v>
      </c>
      <c r="Q2176" s="25" t="s">
        <v>2562</v>
      </c>
      <c r="R2176" s="46">
        <v>450</v>
      </c>
      <c r="S2176" s="23"/>
      <c r="T2176" s="37"/>
      <c r="U2176" s="36"/>
      <c r="V2176" s="36"/>
      <c r="W2176" s="36"/>
    </row>
    <row r="2177" spans="13:23" ht="37.5" hidden="1" x14ac:dyDescent="0.3">
      <c r="M2177" s="73" t="s">
        <v>5405</v>
      </c>
      <c r="N2177" s="25" t="s">
        <v>2563</v>
      </c>
      <c r="O2177" s="26" t="s">
        <v>88</v>
      </c>
      <c r="P2177" s="25" t="s">
        <v>2555</v>
      </c>
      <c r="Q2177" s="25" t="s">
        <v>2562</v>
      </c>
      <c r="R2177" s="46">
        <v>450</v>
      </c>
      <c r="S2177" s="23"/>
      <c r="T2177" s="37"/>
      <c r="U2177" s="36"/>
      <c r="V2177" s="36"/>
      <c r="W2177" s="36"/>
    </row>
    <row r="2178" spans="13:23" ht="37.5" hidden="1" x14ac:dyDescent="0.3">
      <c r="M2178" s="73" t="s">
        <v>5406</v>
      </c>
      <c r="N2178" s="25" t="s">
        <v>2564</v>
      </c>
      <c r="O2178" s="26" t="s">
        <v>86</v>
      </c>
      <c r="P2178" s="25" t="s">
        <v>2565</v>
      </c>
      <c r="Q2178" s="25" t="s">
        <v>2566</v>
      </c>
      <c r="R2178" s="46">
        <v>400</v>
      </c>
      <c r="S2178" s="23"/>
      <c r="T2178" s="37"/>
      <c r="U2178" s="36"/>
      <c r="V2178" s="36"/>
      <c r="W2178" s="36"/>
    </row>
    <row r="2179" spans="13:23" ht="37.5" hidden="1" x14ac:dyDescent="0.3">
      <c r="M2179" s="73" t="s">
        <v>5407</v>
      </c>
      <c r="N2179" s="25" t="s">
        <v>2567</v>
      </c>
      <c r="O2179" s="26" t="s">
        <v>86</v>
      </c>
      <c r="P2179" s="25" t="s">
        <v>2565</v>
      </c>
      <c r="Q2179" s="25" t="s">
        <v>2568</v>
      </c>
      <c r="R2179" s="46">
        <v>400</v>
      </c>
      <c r="S2179" s="23"/>
      <c r="T2179" s="37"/>
      <c r="U2179" s="36"/>
      <c r="V2179" s="36"/>
      <c r="W2179" s="36"/>
    </row>
    <row r="2180" spans="13:23" ht="37.5" hidden="1" x14ac:dyDescent="0.3">
      <c r="M2180" s="73" t="s">
        <v>5408</v>
      </c>
      <c r="N2180" s="25" t="s">
        <v>2569</v>
      </c>
      <c r="O2180" s="26" t="s">
        <v>86</v>
      </c>
      <c r="P2180" s="25" t="s">
        <v>2570</v>
      </c>
      <c r="Q2180" s="25" t="s">
        <v>2568</v>
      </c>
      <c r="R2180" s="46">
        <v>400</v>
      </c>
      <c r="S2180" s="23"/>
      <c r="T2180" s="37"/>
      <c r="U2180" s="36"/>
      <c r="V2180" s="36"/>
      <c r="W2180" s="36"/>
    </row>
    <row r="2181" spans="13:23" ht="37.5" hidden="1" x14ac:dyDescent="0.3">
      <c r="M2181" s="73" t="s">
        <v>5409</v>
      </c>
      <c r="N2181" s="25" t="s">
        <v>2571</v>
      </c>
      <c r="O2181" s="26" t="s">
        <v>88</v>
      </c>
      <c r="P2181" s="25" t="s">
        <v>2565</v>
      </c>
      <c r="Q2181" s="25" t="s">
        <v>2568</v>
      </c>
      <c r="R2181" s="46">
        <v>450</v>
      </c>
      <c r="S2181" s="23"/>
      <c r="T2181" s="37"/>
      <c r="U2181" s="36"/>
      <c r="V2181" s="36"/>
      <c r="W2181" s="36"/>
    </row>
    <row r="2182" spans="13:23" ht="37.5" hidden="1" x14ac:dyDescent="0.3">
      <c r="M2182" s="73" t="s">
        <v>5410</v>
      </c>
      <c r="N2182" s="25" t="s">
        <v>2572</v>
      </c>
      <c r="O2182" s="26" t="s">
        <v>88</v>
      </c>
      <c r="P2182" s="25" t="s">
        <v>2565</v>
      </c>
      <c r="Q2182" s="25" t="s">
        <v>2568</v>
      </c>
      <c r="R2182" s="46">
        <v>450</v>
      </c>
      <c r="S2182" s="23"/>
      <c r="T2182" s="37"/>
      <c r="U2182" s="36"/>
      <c r="V2182" s="36"/>
      <c r="W2182" s="36"/>
    </row>
    <row r="2183" spans="13:23" ht="37.5" hidden="1" x14ac:dyDescent="0.3">
      <c r="M2183" s="73" t="s">
        <v>5411</v>
      </c>
      <c r="N2183" s="25" t="s">
        <v>3796</v>
      </c>
      <c r="O2183" s="26" t="s">
        <v>90</v>
      </c>
      <c r="P2183" s="25" t="s">
        <v>2565</v>
      </c>
      <c r="Q2183" s="25" t="s">
        <v>2568</v>
      </c>
      <c r="R2183" s="46">
        <v>300</v>
      </c>
      <c r="S2183" s="23"/>
      <c r="T2183" s="37"/>
      <c r="U2183" s="36"/>
      <c r="V2183" s="36"/>
      <c r="W2183" s="36"/>
    </row>
    <row r="2184" spans="13:23" ht="37.5" hidden="1" x14ac:dyDescent="0.3">
      <c r="M2184" s="73" t="s">
        <v>5412</v>
      </c>
      <c r="N2184" s="25" t="s">
        <v>2573</v>
      </c>
      <c r="O2184" s="26" t="s">
        <v>90</v>
      </c>
      <c r="P2184" s="25" t="s">
        <v>2565</v>
      </c>
      <c r="Q2184" s="25" t="s">
        <v>2568</v>
      </c>
      <c r="R2184" s="46">
        <v>300</v>
      </c>
      <c r="S2184" s="23"/>
      <c r="T2184" s="37"/>
      <c r="U2184" s="36"/>
      <c r="V2184" s="36"/>
      <c r="W2184" s="36"/>
    </row>
    <row r="2185" spans="13:23" ht="37.5" hidden="1" x14ac:dyDescent="0.3">
      <c r="M2185" s="73" t="s">
        <v>5413</v>
      </c>
      <c r="N2185" s="25" t="s">
        <v>2574</v>
      </c>
      <c r="O2185" s="26" t="s">
        <v>90</v>
      </c>
      <c r="P2185" s="565" t="s">
        <v>77</v>
      </c>
      <c r="Q2185" s="565"/>
      <c r="R2185" s="46">
        <v>300</v>
      </c>
      <c r="S2185" s="23"/>
      <c r="T2185" s="37"/>
      <c r="U2185" s="36"/>
      <c r="V2185" s="36"/>
      <c r="W2185" s="36"/>
    </row>
    <row r="2186" spans="13:23" ht="37.5" hidden="1" x14ac:dyDescent="0.3">
      <c r="M2186" s="73" t="s">
        <v>5342</v>
      </c>
      <c r="N2186" s="25" t="s">
        <v>2575</v>
      </c>
      <c r="O2186" s="26" t="s">
        <v>90</v>
      </c>
      <c r="P2186" s="25" t="s">
        <v>2576</v>
      </c>
      <c r="Q2186" s="25" t="s">
        <v>2577</v>
      </c>
      <c r="R2186" s="46">
        <v>300</v>
      </c>
      <c r="S2186" s="23"/>
      <c r="T2186" s="37"/>
      <c r="U2186" s="36"/>
      <c r="V2186" s="36"/>
      <c r="W2186" s="36"/>
    </row>
    <row r="2187" spans="13:23" ht="37.5" hidden="1" x14ac:dyDescent="0.3">
      <c r="M2187" s="73" t="s">
        <v>5414</v>
      </c>
      <c r="N2187" s="25" t="s">
        <v>2578</v>
      </c>
      <c r="O2187" s="26" t="s">
        <v>90</v>
      </c>
      <c r="P2187" s="25" t="s">
        <v>2576</v>
      </c>
      <c r="Q2187" s="25" t="s">
        <v>2577</v>
      </c>
      <c r="R2187" s="46">
        <v>300</v>
      </c>
      <c r="S2187" s="23"/>
      <c r="T2187" s="37"/>
      <c r="U2187" s="36"/>
      <c r="V2187" s="36"/>
      <c r="W2187" s="36"/>
    </row>
    <row r="2188" spans="13:23" ht="37.5" hidden="1" x14ac:dyDescent="0.3">
      <c r="M2188" s="73" t="s">
        <v>5415</v>
      </c>
      <c r="N2188" s="25" t="s">
        <v>2579</v>
      </c>
      <c r="O2188" s="26" t="s">
        <v>90</v>
      </c>
      <c r="P2188" s="25" t="s">
        <v>2580</v>
      </c>
      <c r="Q2188" s="25" t="s">
        <v>2581</v>
      </c>
      <c r="R2188" s="46">
        <v>300</v>
      </c>
      <c r="S2188" s="23"/>
      <c r="T2188" s="37"/>
      <c r="U2188" s="36"/>
      <c r="V2188" s="36"/>
      <c r="W2188" s="36"/>
    </row>
    <row r="2189" spans="13:23" ht="37.5" hidden="1" x14ac:dyDescent="0.3">
      <c r="M2189" s="73" t="s">
        <v>5416</v>
      </c>
      <c r="N2189" s="25" t="s">
        <v>2582</v>
      </c>
      <c r="O2189" s="26" t="s">
        <v>90</v>
      </c>
      <c r="P2189" s="25" t="s">
        <v>2583</v>
      </c>
      <c r="Q2189" s="25" t="s">
        <v>2584</v>
      </c>
      <c r="R2189" s="47">
        <v>300</v>
      </c>
      <c r="S2189" s="23"/>
      <c r="T2189" s="37"/>
      <c r="U2189" s="36"/>
      <c r="V2189" s="36"/>
      <c r="W2189" s="36"/>
    </row>
    <row r="2190" spans="13:23" ht="37.5" hidden="1" x14ac:dyDescent="0.3">
      <c r="M2190" s="73" t="s">
        <v>5417</v>
      </c>
      <c r="N2190" s="25" t="s">
        <v>2585</v>
      </c>
      <c r="O2190" s="26" t="s">
        <v>90</v>
      </c>
      <c r="P2190" s="25" t="s">
        <v>2586</v>
      </c>
      <c r="Q2190" s="25" t="s">
        <v>2584</v>
      </c>
      <c r="R2190" s="47">
        <v>300</v>
      </c>
      <c r="S2190" s="23"/>
      <c r="T2190" s="37"/>
      <c r="U2190" s="36"/>
      <c r="V2190" s="36"/>
      <c r="W2190" s="36"/>
    </row>
    <row r="2191" spans="13:23" ht="37.5" hidden="1" x14ac:dyDescent="0.3">
      <c r="M2191" s="73" t="s">
        <v>5418</v>
      </c>
      <c r="N2191" s="25" t="s">
        <v>2587</v>
      </c>
      <c r="O2191" s="26" t="s">
        <v>90</v>
      </c>
      <c r="P2191" s="25" t="s">
        <v>2586</v>
      </c>
      <c r="Q2191" s="25" t="s">
        <v>2588</v>
      </c>
      <c r="R2191" s="47">
        <v>300</v>
      </c>
      <c r="S2191" s="23"/>
      <c r="T2191" s="37"/>
      <c r="U2191" s="36"/>
      <c r="V2191" s="36"/>
      <c r="W2191" s="36"/>
    </row>
    <row r="2192" spans="13:23" ht="37.5" hidden="1" x14ac:dyDescent="0.3">
      <c r="M2192" s="73" t="s">
        <v>5419</v>
      </c>
      <c r="N2192" s="25" t="s">
        <v>2589</v>
      </c>
      <c r="O2192" s="26" t="s">
        <v>90</v>
      </c>
      <c r="P2192" s="25" t="s">
        <v>2586</v>
      </c>
      <c r="Q2192" s="25" t="s">
        <v>2584</v>
      </c>
      <c r="R2192" s="47">
        <v>300</v>
      </c>
      <c r="S2192" s="23"/>
      <c r="T2192" s="37"/>
      <c r="U2192" s="36"/>
      <c r="V2192" s="36"/>
      <c r="W2192" s="36"/>
    </row>
    <row r="2193" spans="13:23" ht="37.5" hidden="1" x14ac:dyDescent="0.3">
      <c r="M2193" s="73" t="s">
        <v>5420</v>
      </c>
      <c r="N2193" s="25" t="s">
        <v>2590</v>
      </c>
      <c r="O2193" s="26" t="s">
        <v>90</v>
      </c>
      <c r="P2193" s="25" t="s">
        <v>2586</v>
      </c>
      <c r="Q2193" s="25" t="s">
        <v>2584</v>
      </c>
      <c r="R2193" s="47">
        <v>300</v>
      </c>
      <c r="S2193" s="23"/>
      <c r="T2193" s="37"/>
      <c r="U2193" s="36"/>
      <c r="V2193" s="36"/>
      <c r="W2193" s="36"/>
    </row>
    <row r="2194" spans="13:23" ht="37.5" hidden="1" x14ac:dyDescent="0.3">
      <c r="M2194" s="73" t="s">
        <v>5421</v>
      </c>
      <c r="N2194" s="25" t="s">
        <v>2591</v>
      </c>
      <c r="O2194" s="26" t="s">
        <v>90</v>
      </c>
      <c r="P2194" s="25" t="s">
        <v>2586</v>
      </c>
      <c r="Q2194" s="25" t="s">
        <v>2592</v>
      </c>
      <c r="R2194" s="47">
        <v>330</v>
      </c>
      <c r="S2194" s="23"/>
      <c r="T2194" s="37"/>
      <c r="U2194" s="36"/>
      <c r="V2194" s="36"/>
      <c r="W2194" s="36"/>
    </row>
    <row r="2195" spans="13:23" ht="37.5" hidden="1" x14ac:dyDescent="0.3">
      <c r="M2195" s="73" t="s">
        <v>5422</v>
      </c>
      <c r="N2195" s="25" t="s">
        <v>2593</v>
      </c>
      <c r="O2195" s="26" t="s">
        <v>90</v>
      </c>
      <c r="P2195" s="25" t="s">
        <v>2586</v>
      </c>
      <c r="Q2195" s="25" t="s">
        <v>2592</v>
      </c>
      <c r="R2195" s="47">
        <v>330</v>
      </c>
      <c r="S2195" s="23"/>
      <c r="T2195" s="37"/>
      <c r="U2195" s="36"/>
      <c r="V2195" s="36"/>
      <c r="W2195" s="36"/>
    </row>
    <row r="2196" spans="13:23" ht="37.5" hidden="1" x14ac:dyDescent="0.3">
      <c r="M2196" s="73" t="s">
        <v>5334</v>
      </c>
      <c r="N2196" s="25" t="s">
        <v>2594</v>
      </c>
      <c r="O2196" s="26" t="s">
        <v>90</v>
      </c>
      <c r="P2196" s="25" t="s">
        <v>2586</v>
      </c>
      <c r="Q2196" s="25" t="s">
        <v>2592</v>
      </c>
      <c r="R2196" s="47">
        <v>300</v>
      </c>
      <c r="S2196" s="23"/>
      <c r="T2196" s="37"/>
      <c r="U2196" s="36"/>
      <c r="V2196" s="36"/>
      <c r="W2196" s="36"/>
    </row>
    <row r="2197" spans="13:23" ht="37.5" hidden="1" x14ac:dyDescent="0.3">
      <c r="M2197" s="73">
        <v>64101</v>
      </c>
      <c r="N2197" s="25" t="s">
        <v>2595</v>
      </c>
      <c r="O2197" s="26" t="s">
        <v>90</v>
      </c>
      <c r="P2197" s="25" t="s">
        <v>2586</v>
      </c>
      <c r="Q2197" s="25" t="s">
        <v>2568</v>
      </c>
      <c r="R2197" s="47">
        <v>330</v>
      </c>
      <c r="S2197" s="23"/>
      <c r="T2197" s="37"/>
      <c r="U2197" s="36"/>
      <c r="V2197" s="36"/>
      <c r="W2197" s="36"/>
    </row>
    <row r="2198" spans="13:23" ht="37.5" hidden="1" x14ac:dyDescent="0.3">
      <c r="M2198" s="73">
        <v>64102</v>
      </c>
      <c r="N2198" s="25" t="s">
        <v>2596</v>
      </c>
      <c r="O2198" s="26" t="s">
        <v>90</v>
      </c>
      <c r="P2198" s="25" t="s">
        <v>2597</v>
      </c>
      <c r="Q2198" s="25" t="s">
        <v>2568</v>
      </c>
      <c r="R2198" s="47">
        <v>300</v>
      </c>
      <c r="S2198" s="23"/>
      <c r="T2198" s="37"/>
      <c r="U2198" s="36"/>
      <c r="V2198" s="36"/>
      <c r="W2198" s="36"/>
    </row>
    <row r="2199" spans="13:23" ht="37.5" hidden="1" x14ac:dyDescent="0.3">
      <c r="M2199" s="73">
        <v>64103</v>
      </c>
      <c r="N2199" s="25" t="s">
        <v>2598</v>
      </c>
      <c r="O2199" s="26" t="s">
        <v>90</v>
      </c>
      <c r="P2199" s="25" t="s">
        <v>2586</v>
      </c>
      <c r="Q2199" s="25" t="s">
        <v>2568</v>
      </c>
      <c r="R2199" s="47">
        <v>300</v>
      </c>
      <c r="S2199" s="23"/>
      <c r="T2199" s="37"/>
      <c r="U2199" s="36"/>
      <c r="V2199" s="36"/>
      <c r="W2199" s="36"/>
    </row>
    <row r="2200" spans="13:23" ht="37.5" hidden="1" x14ac:dyDescent="0.3">
      <c r="M2200" s="73">
        <v>64104</v>
      </c>
      <c r="N2200" s="25" t="s">
        <v>2599</v>
      </c>
      <c r="O2200" s="26" t="s">
        <v>90</v>
      </c>
      <c r="P2200" s="25" t="s">
        <v>2586</v>
      </c>
      <c r="Q2200" s="25" t="s">
        <v>2600</v>
      </c>
      <c r="R2200" s="47">
        <v>300</v>
      </c>
      <c r="S2200" s="23"/>
      <c r="T2200" s="37"/>
      <c r="U2200" s="36"/>
      <c r="V2200" s="36"/>
      <c r="W2200" s="36"/>
    </row>
    <row r="2201" spans="13:23" ht="37.5" hidden="1" x14ac:dyDescent="0.3">
      <c r="M2201" s="73">
        <v>64105</v>
      </c>
      <c r="N2201" s="25" t="s">
        <v>2601</v>
      </c>
      <c r="O2201" s="26" t="s">
        <v>90</v>
      </c>
      <c r="P2201" s="25" t="s">
        <v>2586</v>
      </c>
      <c r="Q2201" s="25" t="s">
        <v>2592</v>
      </c>
      <c r="R2201" s="47">
        <v>330</v>
      </c>
      <c r="S2201" s="23"/>
      <c r="T2201" s="37"/>
      <c r="U2201" s="36"/>
      <c r="V2201" s="36"/>
      <c r="W2201" s="36"/>
    </row>
    <row r="2202" spans="13:23" ht="56.25" hidden="1" x14ac:dyDescent="0.3">
      <c r="M2202" s="73">
        <v>64106</v>
      </c>
      <c r="N2202" s="25" t="s">
        <v>2602</v>
      </c>
      <c r="O2202" s="26" t="s">
        <v>90</v>
      </c>
      <c r="P2202" s="25" t="s">
        <v>2603</v>
      </c>
      <c r="Q2202" s="25" t="s">
        <v>2604</v>
      </c>
      <c r="R2202" s="47">
        <v>330</v>
      </c>
      <c r="S2202" s="23"/>
      <c r="T2202" s="37"/>
      <c r="U2202" s="36"/>
      <c r="V2202" s="36"/>
      <c r="W2202" s="36"/>
    </row>
    <row r="2203" spans="13:23" ht="37.5" hidden="1" x14ac:dyDescent="0.3">
      <c r="M2203" s="73">
        <v>64107</v>
      </c>
      <c r="N2203" s="25" t="s">
        <v>2605</v>
      </c>
      <c r="O2203" s="26" t="s">
        <v>90</v>
      </c>
      <c r="P2203" s="25" t="s">
        <v>2586</v>
      </c>
      <c r="Q2203" s="25" t="s">
        <v>2592</v>
      </c>
      <c r="R2203" s="47">
        <v>330</v>
      </c>
      <c r="S2203" s="23"/>
      <c r="T2203" s="37"/>
      <c r="U2203" s="36"/>
      <c r="V2203" s="36"/>
      <c r="W2203" s="36"/>
    </row>
    <row r="2204" spans="13:23" ht="37.5" hidden="1" x14ac:dyDescent="0.3">
      <c r="M2204" s="73">
        <v>64108</v>
      </c>
      <c r="N2204" s="25" t="s">
        <v>2606</v>
      </c>
      <c r="O2204" s="26" t="s">
        <v>90</v>
      </c>
      <c r="P2204" s="25" t="s">
        <v>2607</v>
      </c>
      <c r="Q2204" s="25" t="s">
        <v>2550</v>
      </c>
      <c r="R2204" s="47">
        <v>330</v>
      </c>
      <c r="S2204" s="23"/>
      <c r="T2204" s="37"/>
      <c r="U2204" s="36"/>
      <c r="V2204" s="36"/>
      <c r="W2204" s="36"/>
    </row>
    <row r="2205" spans="13:23" ht="37.5" hidden="1" x14ac:dyDescent="0.3">
      <c r="M2205" s="73">
        <v>64109</v>
      </c>
      <c r="N2205" s="25" t="s">
        <v>2475</v>
      </c>
      <c r="O2205" s="26" t="s">
        <v>88</v>
      </c>
      <c r="P2205" s="565" t="s">
        <v>2331</v>
      </c>
      <c r="Q2205" s="565"/>
      <c r="R2205" s="47">
        <v>868</v>
      </c>
      <c r="S2205" s="15" t="s">
        <v>122</v>
      </c>
      <c r="T2205" s="88"/>
      <c r="U2205" s="36"/>
      <c r="V2205" s="36"/>
      <c r="W2205" s="36"/>
    </row>
    <row r="2206" spans="13:23" hidden="1" x14ac:dyDescent="0.3">
      <c r="M2206" s="73" t="s">
        <v>5343</v>
      </c>
      <c r="N2206" s="25" t="s">
        <v>2609</v>
      </c>
      <c r="O2206" s="26">
        <v>1</v>
      </c>
      <c r="P2206" s="565" t="s">
        <v>1206</v>
      </c>
      <c r="Q2206" s="565"/>
      <c r="R2206" s="46">
        <v>6000</v>
      </c>
      <c r="S2206" s="23" t="s">
        <v>2668</v>
      </c>
      <c r="T2206" s="37"/>
      <c r="U2206" s="36"/>
      <c r="V2206" s="36"/>
      <c r="W2206" s="36"/>
    </row>
    <row r="2207" spans="13:23" ht="56.25" hidden="1" x14ac:dyDescent="0.3">
      <c r="M2207" s="503">
        <v>64111</v>
      </c>
      <c r="N2207" s="565" t="s">
        <v>2610</v>
      </c>
      <c r="O2207" s="26">
        <v>1</v>
      </c>
      <c r="P2207" s="25" t="s">
        <v>2611</v>
      </c>
      <c r="Q2207" s="25" t="s">
        <v>3797</v>
      </c>
      <c r="R2207" s="46">
        <v>3800</v>
      </c>
      <c r="S2207" s="23"/>
      <c r="T2207" s="37"/>
      <c r="U2207" s="36"/>
      <c r="V2207" s="36"/>
      <c r="W2207" s="36"/>
    </row>
    <row r="2208" spans="13:23" ht="37.5" hidden="1" x14ac:dyDescent="0.3">
      <c r="M2208" s="503"/>
      <c r="N2208" s="565"/>
      <c r="O2208" s="26">
        <v>2</v>
      </c>
      <c r="P2208" s="25" t="s">
        <v>3797</v>
      </c>
      <c r="Q2208" s="25" t="s">
        <v>2553</v>
      </c>
      <c r="R2208" s="46">
        <v>3400</v>
      </c>
      <c r="S2208" s="23"/>
      <c r="T2208" s="37"/>
      <c r="U2208" s="36"/>
      <c r="V2208" s="36"/>
      <c r="W2208" s="36"/>
    </row>
    <row r="2209" spans="13:23" hidden="1" x14ac:dyDescent="0.3">
      <c r="M2209" s="503"/>
      <c r="N2209" s="565"/>
      <c r="O2209" s="26">
        <v>2</v>
      </c>
      <c r="P2209" s="25" t="s">
        <v>2612</v>
      </c>
      <c r="Q2209" s="25" t="s">
        <v>2613</v>
      </c>
      <c r="R2209" s="46">
        <v>3400</v>
      </c>
      <c r="S2209" s="23"/>
      <c r="T2209" s="37"/>
      <c r="U2209" s="36"/>
      <c r="V2209" s="36"/>
      <c r="W2209" s="36"/>
    </row>
    <row r="2210" spans="13:23" hidden="1" x14ac:dyDescent="0.3">
      <c r="M2210" s="503"/>
      <c r="N2210" s="565"/>
      <c r="O2210" s="26">
        <v>1</v>
      </c>
      <c r="P2210" s="25" t="s">
        <v>2614</v>
      </c>
      <c r="Q2210" s="25" t="s">
        <v>2615</v>
      </c>
      <c r="R2210" s="46">
        <v>3800</v>
      </c>
      <c r="S2210" s="23"/>
      <c r="T2210" s="37"/>
      <c r="U2210" s="36"/>
      <c r="V2210" s="36"/>
      <c r="W2210" s="36"/>
    </row>
    <row r="2211" spans="13:23" ht="37.5" hidden="1" x14ac:dyDescent="0.3">
      <c r="M2211" s="503">
        <v>64112</v>
      </c>
      <c r="N2211" s="565" t="s">
        <v>2616</v>
      </c>
      <c r="O2211" s="26">
        <v>1</v>
      </c>
      <c r="P2211" s="25" t="s">
        <v>2617</v>
      </c>
      <c r="Q2211" s="25" t="s">
        <v>2618</v>
      </c>
      <c r="R2211" s="46">
        <v>4200</v>
      </c>
      <c r="S2211" s="23"/>
      <c r="T2211" s="37"/>
      <c r="U2211" s="36"/>
      <c r="V2211" s="36"/>
      <c r="W2211" s="36"/>
    </row>
    <row r="2212" spans="13:23" ht="37.5" hidden="1" x14ac:dyDescent="0.3">
      <c r="M2212" s="503"/>
      <c r="N2212" s="565"/>
      <c r="O2212" s="26">
        <v>2</v>
      </c>
      <c r="P2212" s="25" t="s">
        <v>2618</v>
      </c>
      <c r="Q2212" s="25" t="s">
        <v>2619</v>
      </c>
      <c r="R2212" s="46">
        <v>3700</v>
      </c>
      <c r="S2212" s="23"/>
      <c r="T2212" s="37"/>
      <c r="U2212" s="36"/>
      <c r="V2212" s="36"/>
      <c r="W2212" s="36"/>
    </row>
    <row r="2213" spans="13:23" ht="37.5" hidden="1" x14ac:dyDescent="0.3">
      <c r="M2213" s="503"/>
      <c r="N2213" s="565"/>
      <c r="O2213" s="26">
        <v>3</v>
      </c>
      <c r="P2213" s="25" t="s">
        <v>2620</v>
      </c>
      <c r="Q2213" s="25" t="s">
        <v>2621</v>
      </c>
      <c r="R2213" s="46">
        <v>3200</v>
      </c>
      <c r="S2213" s="23"/>
      <c r="T2213" s="37"/>
      <c r="U2213" s="36"/>
      <c r="V2213" s="36"/>
      <c r="W2213" s="36"/>
    </row>
    <row r="2214" spans="13:23" ht="37.5" hidden="1" x14ac:dyDescent="0.3">
      <c r="M2214" s="73">
        <v>64113</v>
      </c>
      <c r="N2214" s="25" t="s">
        <v>1085</v>
      </c>
      <c r="O2214" s="26">
        <v>1</v>
      </c>
      <c r="P2214" s="25" t="s">
        <v>2622</v>
      </c>
      <c r="Q2214" s="25" t="s">
        <v>2623</v>
      </c>
      <c r="R2214" s="46">
        <v>650</v>
      </c>
      <c r="S2214" s="23"/>
      <c r="T2214" s="37"/>
      <c r="U2214" s="36"/>
      <c r="V2214" s="36"/>
      <c r="W2214" s="36"/>
    </row>
    <row r="2215" spans="13:23" ht="37.5" hidden="1" x14ac:dyDescent="0.3">
      <c r="M2215" s="73">
        <v>64114</v>
      </c>
      <c r="N2215" s="25" t="s">
        <v>2624</v>
      </c>
      <c r="O2215" s="26">
        <v>1</v>
      </c>
      <c r="P2215" s="25" t="s">
        <v>2625</v>
      </c>
      <c r="Q2215" s="25" t="s">
        <v>2626</v>
      </c>
      <c r="R2215" s="46">
        <v>650</v>
      </c>
      <c r="S2215" s="23"/>
      <c r="T2215" s="37"/>
      <c r="U2215" s="36"/>
      <c r="V2215" s="36"/>
      <c r="W2215" s="36"/>
    </row>
    <row r="2216" spans="13:23" ht="37.5" hidden="1" x14ac:dyDescent="0.3">
      <c r="M2216" s="73">
        <v>64115</v>
      </c>
      <c r="N2216" s="25" t="s">
        <v>2627</v>
      </c>
      <c r="O2216" s="26">
        <v>1</v>
      </c>
      <c r="P2216" s="25" t="s">
        <v>3808</v>
      </c>
      <c r="Q2216" s="25" t="s">
        <v>644</v>
      </c>
      <c r="R2216" s="46">
        <v>1800</v>
      </c>
      <c r="S2216" s="23"/>
      <c r="T2216" s="37"/>
      <c r="U2216" s="36"/>
      <c r="V2216" s="36"/>
      <c r="W2216" s="36"/>
    </row>
    <row r="2217" spans="13:23" ht="37.5" hidden="1" x14ac:dyDescent="0.3">
      <c r="M2217" s="503">
        <v>64116</v>
      </c>
      <c r="N2217" s="565" t="s">
        <v>2628</v>
      </c>
      <c r="O2217" s="26">
        <v>1</v>
      </c>
      <c r="P2217" s="25" t="s">
        <v>2629</v>
      </c>
      <c r="Q2217" s="25" t="s">
        <v>2627</v>
      </c>
      <c r="R2217" s="46">
        <v>3000</v>
      </c>
      <c r="S2217" s="23"/>
      <c r="T2217" s="37"/>
      <c r="U2217" s="36"/>
      <c r="V2217" s="36"/>
      <c r="W2217" s="36"/>
    </row>
    <row r="2218" spans="13:23" ht="37.5" hidden="1" x14ac:dyDescent="0.3">
      <c r="M2218" s="503"/>
      <c r="N2218" s="565"/>
      <c r="O2218" s="26">
        <v>3</v>
      </c>
      <c r="P2218" s="25" t="s">
        <v>2627</v>
      </c>
      <c r="Q2218" s="25" t="s">
        <v>2630</v>
      </c>
      <c r="R2218" s="46">
        <v>1500</v>
      </c>
      <c r="S2218" s="23"/>
      <c r="T2218" s="37"/>
      <c r="U2218" s="36"/>
      <c r="V2218" s="36"/>
      <c r="W2218" s="36"/>
    </row>
    <row r="2219" spans="13:23" ht="37.5" hidden="1" x14ac:dyDescent="0.3">
      <c r="M2219" s="503"/>
      <c r="N2219" s="565"/>
      <c r="O2219" s="26">
        <v>2</v>
      </c>
      <c r="P2219" s="25" t="s">
        <v>2631</v>
      </c>
      <c r="Q2219" s="25" t="s">
        <v>2632</v>
      </c>
      <c r="R2219" s="46">
        <v>2200</v>
      </c>
      <c r="S2219" s="23"/>
      <c r="T2219" s="37"/>
      <c r="U2219" s="36"/>
      <c r="V2219" s="36"/>
      <c r="W2219" s="36"/>
    </row>
    <row r="2220" spans="13:23" ht="37.5" hidden="1" x14ac:dyDescent="0.3">
      <c r="M2220" s="73">
        <v>64117</v>
      </c>
      <c r="N2220" s="25" t="s">
        <v>2633</v>
      </c>
      <c r="O2220" s="26">
        <v>1</v>
      </c>
      <c r="P2220" s="25" t="s">
        <v>2622</v>
      </c>
      <c r="Q2220" s="25" t="s">
        <v>2634</v>
      </c>
      <c r="R2220" s="46">
        <v>2100</v>
      </c>
      <c r="S2220" s="23"/>
      <c r="T2220" s="37"/>
      <c r="U2220" s="36"/>
      <c r="V2220" s="36"/>
      <c r="W2220" s="36"/>
    </row>
    <row r="2221" spans="13:23" ht="37.5" hidden="1" x14ac:dyDescent="0.3">
      <c r="M2221" s="73">
        <v>64118</v>
      </c>
      <c r="N2221" s="25" t="s">
        <v>2635</v>
      </c>
      <c r="O2221" s="26">
        <v>1</v>
      </c>
      <c r="P2221" s="25" t="s">
        <v>2627</v>
      </c>
      <c r="Q2221" s="25" t="s">
        <v>2634</v>
      </c>
      <c r="R2221" s="46">
        <v>1400</v>
      </c>
      <c r="S2221" s="23"/>
      <c r="T2221" s="37"/>
      <c r="U2221" s="36"/>
      <c r="V2221" s="36"/>
      <c r="W2221" s="36"/>
    </row>
    <row r="2222" spans="13:23" hidden="1" x14ac:dyDescent="0.3">
      <c r="M2222" s="73">
        <v>64119</v>
      </c>
      <c r="N2222" s="25" t="s">
        <v>2636</v>
      </c>
      <c r="O2222" s="26">
        <v>1</v>
      </c>
      <c r="P2222" s="25" t="s">
        <v>644</v>
      </c>
      <c r="Q2222" s="25" t="s">
        <v>2637</v>
      </c>
      <c r="R2222" s="46">
        <v>500</v>
      </c>
      <c r="S2222" s="23"/>
      <c r="T2222" s="37"/>
      <c r="U2222" s="36"/>
      <c r="V2222" s="36"/>
      <c r="W2222" s="36"/>
    </row>
    <row r="2223" spans="13:23" ht="37.5" hidden="1" x14ac:dyDescent="0.3">
      <c r="M2223" s="503" t="s">
        <v>5344</v>
      </c>
      <c r="N2223" s="565" t="s">
        <v>2638</v>
      </c>
      <c r="O2223" s="26">
        <v>2</v>
      </c>
      <c r="P2223" s="25" t="s">
        <v>644</v>
      </c>
      <c r="Q2223" s="25" t="s">
        <v>2639</v>
      </c>
      <c r="R2223" s="46">
        <v>850</v>
      </c>
      <c r="S2223" s="23"/>
      <c r="T2223" s="37"/>
      <c r="U2223" s="36"/>
      <c r="V2223" s="36"/>
      <c r="W2223" s="36"/>
    </row>
    <row r="2224" spans="13:23" ht="37.5" hidden="1" x14ac:dyDescent="0.3">
      <c r="M2224" s="503"/>
      <c r="N2224" s="565"/>
      <c r="O2224" s="26">
        <v>1</v>
      </c>
      <c r="P2224" s="25" t="s">
        <v>2640</v>
      </c>
      <c r="Q2224" s="25" t="s">
        <v>2641</v>
      </c>
      <c r="R2224" s="46">
        <v>1000</v>
      </c>
      <c r="S2224" s="23"/>
      <c r="T2224" s="37"/>
      <c r="U2224" s="36"/>
      <c r="V2224" s="36"/>
      <c r="W2224" s="36"/>
    </row>
    <row r="2225" spans="13:23" ht="37.5" hidden="1" x14ac:dyDescent="0.3">
      <c r="M2225" s="503"/>
      <c r="N2225" s="565"/>
      <c r="O2225" s="26">
        <v>3</v>
      </c>
      <c r="P2225" s="25" t="s">
        <v>2639</v>
      </c>
      <c r="Q2225" s="25" t="s">
        <v>2637</v>
      </c>
      <c r="R2225" s="46">
        <v>600</v>
      </c>
      <c r="S2225" s="23"/>
      <c r="T2225" s="37"/>
      <c r="U2225" s="36"/>
      <c r="V2225" s="36"/>
      <c r="W2225" s="36"/>
    </row>
    <row r="2226" spans="13:23" ht="37.5" hidden="1" x14ac:dyDescent="0.3">
      <c r="M2226" s="73">
        <v>64121</v>
      </c>
      <c r="N2226" s="25" t="s">
        <v>2642</v>
      </c>
      <c r="O2226" s="26">
        <v>1</v>
      </c>
      <c r="P2226" s="25" t="s">
        <v>2622</v>
      </c>
      <c r="Q2226" s="25" t="s">
        <v>2643</v>
      </c>
      <c r="R2226" s="46">
        <v>700</v>
      </c>
      <c r="S2226" s="23"/>
      <c r="T2226" s="37"/>
      <c r="U2226" s="36"/>
      <c r="V2226" s="36"/>
      <c r="W2226" s="36"/>
    </row>
    <row r="2227" spans="13:23" ht="56.25" hidden="1" x14ac:dyDescent="0.3">
      <c r="M2227" s="73">
        <v>64122</v>
      </c>
      <c r="N2227" s="25" t="s">
        <v>2644</v>
      </c>
      <c r="O2227" s="26">
        <v>1</v>
      </c>
      <c r="P2227" s="25" t="s">
        <v>2622</v>
      </c>
      <c r="Q2227" s="25" t="s">
        <v>2645</v>
      </c>
      <c r="R2227" s="46">
        <v>1400</v>
      </c>
      <c r="S2227" s="23"/>
      <c r="T2227" s="37"/>
      <c r="U2227" s="36"/>
      <c r="V2227" s="36"/>
      <c r="W2227" s="36"/>
    </row>
    <row r="2228" spans="13:23" hidden="1" x14ac:dyDescent="0.3">
      <c r="M2228" s="503">
        <v>64123</v>
      </c>
      <c r="N2228" s="565" t="s">
        <v>2646</v>
      </c>
      <c r="O2228" s="26">
        <v>1</v>
      </c>
      <c r="P2228" s="25" t="s">
        <v>2647</v>
      </c>
      <c r="Q2228" s="25" t="s">
        <v>644</v>
      </c>
      <c r="R2228" s="46">
        <v>600</v>
      </c>
      <c r="S2228" s="23"/>
      <c r="T2228" s="37"/>
      <c r="U2228" s="36"/>
      <c r="V2228" s="36"/>
      <c r="W2228" s="36"/>
    </row>
    <row r="2229" spans="13:23" hidden="1" x14ac:dyDescent="0.3">
      <c r="M2229" s="503"/>
      <c r="N2229" s="565"/>
      <c r="O2229" s="26">
        <v>2</v>
      </c>
      <c r="P2229" s="25" t="s">
        <v>2615</v>
      </c>
      <c r="Q2229" s="25" t="s">
        <v>2648</v>
      </c>
      <c r="R2229" s="46">
        <v>500</v>
      </c>
      <c r="S2229" s="23"/>
      <c r="T2229" s="37"/>
      <c r="U2229" s="36"/>
      <c r="V2229" s="36"/>
      <c r="W2229" s="36"/>
    </row>
    <row r="2230" spans="13:23" ht="37.5" hidden="1" x14ac:dyDescent="0.3">
      <c r="M2230" s="73">
        <v>64124</v>
      </c>
      <c r="N2230" s="25" t="s">
        <v>2649</v>
      </c>
      <c r="O2230" s="26">
        <v>1</v>
      </c>
      <c r="P2230" s="25" t="s">
        <v>2650</v>
      </c>
      <c r="Q2230" s="25" t="s">
        <v>2651</v>
      </c>
      <c r="R2230" s="46">
        <v>600</v>
      </c>
      <c r="S2230" s="23"/>
      <c r="T2230" s="37"/>
      <c r="U2230" s="36"/>
      <c r="V2230" s="36"/>
      <c r="W2230" s="36"/>
    </row>
    <row r="2231" spans="13:23" ht="37.5" hidden="1" x14ac:dyDescent="0.3">
      <c r="M2231" s="73">
        <v>64125</v>
      </c>
      <c r="N2231" s="25" t="s">
        <v>3798</v>
      </c>
      <c r="O2231" s="26">
        <v>1</v>
      </c>
      <c r="P2231" s="25" t="s">
        <v>2652</v>
      </c>
      <c r="Q2231" s="25" t="s">
        <v>2653</v>
      </c>
      <c r="R2231" s="46">
        <v>1800</v>
      </c>
      <c r="S2231" s="23"/>
      <c r="T2231" s="37"/>
      <c r="U2231" s="36"/>
      <c r="V2231" s="36"/>
      <c r="W2231" s="36"/>
    </row>
    <row r="2232" spans="13:23" ht="37.5" hidden="1" x14ac:dyDescent="0.3">
      <c r="M2232" s="73">
        <v>64126</v>
      </c>
      <c r="N2232" s="25" t="s">
        <v>2654</v>
      </c>
      <c r="O2232" s="26">
        <v>1</v>
      </c>
      <c r="P2232" s="25" t="s">
        <v>2655</v>
      </c>
      <c r="Q2232" s="25" t="s">
        <v>2656</v>
      </c>
      <c r="R2232" s="46">
        <v>2100</v>
      </c>
      <c r="S2232" s="23"/>
      <c r="T2232" s="37"/>
      <c r="U2232" s="36"/>
      <c r="V2232" s="36"/>
      <c r="W2232" s="36"/>
    </row>
    <row r="2233" spans="13:23" ht="37.5" hidden="1" x14ac:dyDescent="0.3">
      <c r="M2233" s="73">
        <v>64127</v>
      </c>
      <c r="N2233" s="25" t="s">
        <v>2657</v>
      </c>
      <c r="O2233" s="26">
        <v>1</v>
      </c>
      <c r="P2233" s="25" t="s">
        <v>2652</v>
      </c>
      <c r="Q2233" s="25" t="s">
        <v>2637</v>
      </c>
      <c r="R2233" s="46">
        <v>700</v>
      </c>
      <c r="S2233" s="23"/>
      <c r="T2233" s="37"/>
      <c r="U2233" s="36"/>
      <c r="V2233" s="36"/>
      <c r="W2233" s="36"/>
    </row>
    <row r="2234" spans="13:23" ht="37.5" hidden="1" x14ac:dyDescent="0.3">
      <c r="M2234" s="73">
        <v>64128</v>
      </c>
      <c r="N2234" s="25" t="s">
        <v>2658</v>
      </c>
      <c r="O2234" s="26">
        <v>1</v>
      </c>
      <c r="P2234" s="25" t="s">
        <v>2659</v>
      </c>
      <c r="Q2234" s="25" t="s">
        <v>2660</v>
      </c>
      <c r="R2234" s="46">
        <v>600</v>
      </c>
      <c r="S2234" s="23"/>
      <c r="T2234" s="37"/>
      <c r="U2234" s="36"/>
      <c r="V2234" s="36"/>
      <c r="W2234" s="36"/>
    </row>
    <row r="2235" spans="13:23" ht="37.5" hidden="1" x14ac:dyDescent="0.3">
      <c r="M2235" s="503">
        <v>64129</v>
      </c>
      <c r="N2235" s="565" t="s">
        <v>2661</v>
      </c>
      <c r="O2235" s="26">
        <v>1</v>
      </c>
      <c r="P2235" s="25" t="s">
        <v>2553</v>
      </c>
      <c r="Q2235" s="25" t="s">
        <v>2662</v>
      </c>
      <c r="R2235" s="46">
        <v>2100</v>
      </c>
      <c r="S2235" s="23"/>
      <c r="T2235" s="37"/>
      <c r="U2235" s="36"/>
      <c r="V2235" s="36"/>
      <c r="W2235" s="36"/>
    </row>
    <row r="2236" spans="13:23" ht="37.5" hidden="1" x14ac:dyDescent="0.3">
      <c r="M2236" s="503"/>
      <c r="N2236" s="565"/>
      <c r="O2236" s="26">
        <v>2</v>
      </c>
      <c r="P2236" s="25" t="s">
        <v>2662</v>
      </c>
      <c r="Q2236" s="25" t="s">
        <v>2663</v>
      </c>
      <c r="R2236" s="46">
        <v>1600</v>
      </c>
      <c r="S2236" s="23"/>
      <c r="T2236" s="37"/>
      <c r="U2236" s="36"/>
      <c r="V2236" s="36"/>
      <c r="W2236" s="36"/>
    </row>
    <row r="2237" spans="13:23" ht="37.5" hidden="1" x14ac:dyDescent="0.3">
      <c r="M2237" s="73" t="s">
        <v>5345</v>
      </c>
      <c r="N2237" s="25" t="s">
        <v>2664</v>
      </c>
      <c r="O2237" s="26">
        <v>1</v>
      </c>
      <c r="P2237" s="25" t="s">
        <v>2616</v>
      </c>
      <c r="Q2237" s="25" t="s">
        <v>2656</v>
      </c>
      <c r="R2237" s="46">
        <v>1500</v>
      </c>
      <c r="S2237" s="23"/>
      <c r="T2237" s="37"/>
      <c r="U2237" s="36"/>
      <c r="V2237" s="36"/>
      <c r="W2237" s="36"/>
    </row>
    <row r="2238" spans="13:23" ht="37.5" hidden="1" x14ac:dyDescent="0.3">
      <c r="M2238" s="73">
        <v>64131</v>
      </c>
      <c r="N2238" s="25" t="s">
        <v>2665</v>
      </c>
      <c r="O2238" s="26">
        <v>1</v>
      </c>
      <c r="P2238" s="25" t="s">
        <v>2616</v>
      </c>
      <c r="Q2238" s="25" t="s">
        <v>2656</v>
      </c>
      <c r="R2238" s="46">
        <v>1500</v>
      </c>
      <c r="S2238" s="23"/>
      <c r="T2238" s="37"/>
      <c r="U2238" s="36"/>
      <c r="V2238" s="36"/>
      <c r="W2238" s="36"/>
    </row>
    <row r="2239" spans="13:23" ht="37.5" hidden="1" x14ac:dyDescent="0.3">
      <c r="M2239" s="73">
        <v>64132</v>
      </c>
      <c r="N2239" s="25" t="s">
        <v>2666</v>
      </c>
      <c r="O2239" s="26">
        <v>1</v>
      </c>
      <c r="P2239" s="25" t="s">
        <v>2647</v>
      </c>
      <c r="Q2239" s="25" t="s">
        <v>2667</v>
      </c>
      <c r="R2239" s="46">
        <v>1635</v>
      </c>
      <c r="S2239" s="15" t="s">
        <v>122</v>
      </c>
      <c r="T2239" s="88"/>
      <c r="U2239" s="36"/>
      <c r="V2239" s="36"/>
      <c r="W2239" s="36"/>
    </row>
    <row r="2240" spans="13:23" hidden="1" x14ac:dyDescent="0.3">
      <c r="M2240" s="73">
        <v>64133</v>
      </c>
      <c r="N2240" s="25" t="s">
        <v>2033</v>
      </c>
      <c r="O2240" s="26">
        <v>1</v>
      </c>
      <c r="P2240" s="25" t="s">
        <v>2411</v>
      </c>
      <c r="Q2240" s="25" t="s">
        <v>2658</v>
      </c>
      <c r="R2240" s="46">
        <v>1635</v>
      </c>
      <c r="S2240" s="23"/>
      <c r="T2240" s="37"/>
      <c r="U2240" s="36"/>
      <c r="V2240" s="36"/>
      <c r="W2240" s="36"/>
    </row>
    <row r="2241" spans="13:23" hidden="1" x14ac:dyDescent="0.3">
      <c r="M2241" s="73">
        <v>64134</v>
      </c>
      <c r="N2241" s="25" t="s">
        <v>1607</v>
      </c>
      <c r="O2241" s="26">
        <v>1</v>
      </c>
      <c r="P2241" s="25" t="s">
        <v>2411</v>
      </c>
      <c r="Q2241" s="25" t="s">
        <v>2646</v>
      </c>
      <c r="R2241" s="46">
        <v>1635</v>
      </c>
      <c r="S2241" s="23"/>
      <c r="T2241" s="37"/>
      <c r="U2241" s="36"/>
      <c r="V2241" s="36"/>
      <c r="W2241" s="36"/>
    </row>
    <row r="2242" spans="13:23" hidden="1" x14ac:dyDescent="0.2">
      <c r="M2242" s="73">
        <v>64135</v>
      </c>
      <c r="N2242" s="30" t="s">
        <v>3799</v>
      </c>
      <c r="O2242" s="30"/>
      <c r="P2242" s="21" t="s">
        <v>2610</v>
      </c>
      <c r="Q2242" s="21" t="s">
        <v>644</v>
      </c>
      <c r="R2242" s="90"/>
      <c r="S2242" s="51" t="s">
        <v>440</v>
      </c>
      <c r="T2242" s="36"/>
      <c r="U2242" s="36"/>
      <c r="V2242" s="36"/>
      <c r="W2242" s="36"/>
    </row>
    <row r="2243" spans="13:23" hidden="1" x14ac:dyDescent="0.2">
      <c r="M2243" s="39">
        <v>65</v>
      </c>
      <c r="N2243" s="30" t="s">
        <v>73</v>
      </c>
      <c r="O2243" s="30"/>
      <c r="P2243" s="21"/>
      <c r="Q2243" s="21"/>
      <c r="R2243" s="90"/>
      <c r="S2243" s="51"/>
      <c r="T2243" s="36"/>
      <c r="U2243" s="36"/>
      <c r="V2243" s="36"/>
      <c r="W2243" s="36"/>
    </row>
    <row r="2244" spans="13:23" ht="56.25" hidden="1" x14ac:dyDescent="0.3">
      <c r="M2244" s="503" t="s">
        <v>5423</v>
      </c>
      <c r="N2244" s="565" t="s">
        <v>3196</v>
      </c>
      <c r="O2244" s="26" t="s">
        <v>3197</v>
      </c>
      <c r="P2244" s="25" t="s">
        <v>3198</v>
      </c>
      <c r="Q2244" s="25" t="s">
        <v>3199</v>
      </c>
      <c r="R2244" s="46">
        <v>1500</v>
      </c>
      <c r="S2244" s="23" t="s">
        <v>3250</v>
      </c>
      <c r="T2244" s="37"/>
      <c r="U2244" s="36"/>
      <c r="V2244" s="36"/>
      <c r="W2244" s="36"/>
    </row>
    <row r="2245" spans="13:23" ht="37.5" hidden="1" x14ac:dyDescent="0.3">
      <c r="M2245" s="503"/>
      <c r="N2245" s="565"/>
      <c r="O2245" s="26" t="s">
        <v>1009</v>
      </c>
      <c r="P2245" s="25" t="s">
        <v>3200</v>
      </c>
      <c r="Q2245" s="25" t="s">
        <v>3201</v>
      </c>
      <c r="R2245" s="46">
        <v>1200</v>
      </c>
      <c r="S2245" s="23"/>
      <c r="T2245" s="37"/>
      <c r="U2245" s="36"/>
      <c r="V2245" s="36"/>
      <c r="W2245" s="36"/>
    </row>
    <row r="2246" spans="13:23" ht="37.5" hidden="1" x14ac:dyDescent="0.3">
      <c r="M2246" s="503"/>
      <c r="N2246" s="565"/>
      <c r="O2246" s="26" t="s">
        <v>2426</v>
      </c>
      <c r="P2246" s="25" t="s">
        <v>3201</v>
      </c>
      <c r="Q2246" s="25" t="s">
        <v>3202</v>
      </c>
      <c r="R2246" s="46">
        <v>850</v>
      </c>
      <c r="S2246" s="23"/>
      <c r="T2246" s="37"/>
      <c r="U2246" s="36"/>
      <c r="V2246" s="36"/>
      <c r="W2246" s="36"/>
    </row>
    <row r="2247" spans="13:23" ht="37.5" hidden="1" x14ac:dyDescent="0.3">
      <c r="M2247" s="503"/>
      <c r="N2247" s="565"/>
      <c r="O2247" s="26" t="s">
        <v>2433</v>
      </c>
      <c r="P2247" s="25" t="s">
        <v>3203</v>
      </c>
      <c r="Q2247" s="25" t="s">
        <v>3204</v>
      </c>
      <c r="R2247" s="46">
        <v>950</v>
      </c>
      <c r="S2247" s="23"/>
      <c r="T2247" s="37"/>
      <c r="U2247" s="36"/>
      <c r="V2247" s="36"/>
      <c r="W2247" s="36"/>
    </row>
    <row r="2248" spans="13:23" ht="37.5" hidden="1" x14ac:dyDescent="0.3">
      <c r="M2248" s="503"/>
      <c r="N2248" s="565"/>
      <c r="O2248" s="26" t="s">
        <v>1220</v>
      </c>
      <c r="P2248" s="25" t="s">
        <v>3204</v>
      </c>
      <c r="Q2248" s="25" t="s">
        <v>3205</v>
      </c>
      <c r="R2248" s="46">
        <v>900</v>
      </c>
      <c r="S2248" s="23"/>
      <c r="T2248" s="37"/>
      <c r="U2248" s="36"/>
      <c r="V2248" s="36"/>
      <c r="W2248" s="36"/>
    </row>
    <row r="2249" spans="13:23" ht="37.5" hidden="1" x14ac:dyDescent="0.3">
      <c r="M2249" s="503"/>
      <c r="N2249" s="565"/>
      <c r="O2249" s="26" t="s">
        <v>90</v>
      </c>
      <c r="P2249" s="25" t="s">
        <v>3206</v>
      </c>
      <c r="Q2249" s="25" t="s">
        <v>3207</v>
      </c>
      <c r="R2249" s="46">
        <v>700</v>
      </c>
      <c r="S2249" s="23"/>
      <c r="T2249" s="37"/>
      <c r="U2249" s="36"/>
      <c r="V2249" s="36"/>
      <c r="W2249" s="36"/>
    </row>
    <row r="2250" spans="13:23" ht="37.5" hidden="1" x14ac:dyDescent="0.3">
      <c r="M2250" s="73" t="s">
        <v>5424</v>
      </c>
      <c r="N2250" s="25" t="s">
        <v>3208</v>
      </c>
      <c r="O2250" s="26" t="s">
        <v>105</v>
      </c>
      <c r="P2250" s="25" t="s">
        <v>3209</v>
      </c>
      <c r="Q2250" s="25" t="s">
        <v>3210</v>
      </c>
      <c r="R2250" s="46">
        <v>800</v>
      </c>
      <c r="S2250" s="23"/>
      <c r="T2250" s="37"/>
      <c r="U2250" s="36"/>
      <c r="V2250" s="36"/>
      <c r="W2250" s="36"/>
    </row>
    <row r="2251" spans="13:23" ht="37.5" hidden="1" x14ac:dyDescent="0.3">
      <c r="M2251" s="73" t="s">
        <v>5425</v>
      </c>
      <c r="N2251" s="25" t="s">
        <v>3211</v>
      </c>
      <c r="O2251" s="26" t="s">
        <v>418</v>
      </c>
      <c r="P2251" s="25" t="s">
        <v>3209</v>
      </c>
      <c r="Q2251" s="25" t="s">
        <v>3212</v>
      </c>
      <c r="R2251" s="46">
        <v>400</v>
      </c>
      <c r="S2251" s="23"/>
      <c r="T2251" s="37"/>
      <c r="U2251" s="36"/>
      <c r="V2251" s="36"/>
      <c r="W2251" s="36"/>
    </row>
    <row r="2252" spans="13:23" ht="37.5" hidden="1" x14ac:dyDescent="0.3">
      <c r="M2252" s="73" t="s">
        <v>5426</v>
      </c>
      <c r="N2252" s="25" t="s">
        <v>3213</v>
      </c>
      <c r="O2252" s="26" t="s">
        <v>1032</v>
      </c>
      <c r="P2252" s="25" t="s">
        <v>3209</v>
      </c>
      <c r="Q2252" s="25" t="s">
        <v>3214</v>
      </c>
      <c r="R2252" s="46">
        <v>300</v>
      </c>
      <c r="S2252" s="23"/>
      <c r="T2252" s="37"/>
      <c r="U2252" s="36"/>
      <c r="V2252" s="36"/>
      <c r="W2252" s="36"/>
    </row>
    <row r="2253" spans="13:23" ht="37.5" hidden="1" x14ac:dyDescent="0.3">
      <c r="M2253" s="73" t="s">
        <v>5427</v>
      </c>
      <c r="N2253" s="25" t="s">
        <v>3215</v>
      </c>
      <c r="O2253" s="26" t="s">
        <v>1024</v>
      </c>
      <c r="P2253" s="25" t="s">
        <v>3209</v>
      </c>
      <c r="Q2253" s="25" t="s">
        <v>3216</v>
      </c>
      <c r="R2253" s="46">
        <v>300</v>
      </c>
      <c r="S2253" s="23"/>
      <c r="T2253" s="37"/>
      <c r="U2253" s="36"/>
      <c r="V2253" s="36"/>
      <c r="W2253" s="36"/>
    </row>
    <row r="2254" spans="13:23" ht="37.5" hidden="1" x14ac:dyDescent="0.3">
      <c r="M2254" s="73" t="s">
        <v>5428</v>
      </c>
      <c r="N2254" s="25" t="s">
        <v>3217</v>
      </c>
      <c r="O2254" s="26" t="s">
        <v>1032</v>
      </c>
      <c r="P2254" s="25" t="s">
        <v>3209</v>
      </c>
      <c r="Q2254" s="25" t="s">
        <v>3218</v>
      </c>
      <c r="R2254" s="46">
        <v>300</v>
      </c>
      <c r="S2254" s="23"/>
      <c r="T2254" s="37"/>
      <c r="U2254" s="36"/>
      <c r="V2254" s="36"/>
      <c r="W2254" s="36"/>
    </row>
    <row r="2255" spans="13:23" ht="37.5" hidden="1" x14ac:dyDescent="0.3">
      <c r="M2255" s="73" t="s">
        <v>5429</v>
      </c>
      <c r="N2255" s="25" t="s">
        <v>3219</v>
      </c>
      <c r="O2255" s="26" t="s">
        <v>1032</v>
      </c>
      <c r="P2255" s="25" t="s">
        <v>3220</v>
      </c>
      <c r="Q2255" s="25" t="s">
        <v>3221</v>
      </c>
      <c r="R2255" s="46">
        <v>300</v>
      </c>
      <c r="S2255" s="23"/>
      <c r="T2255" s="37"/>
      <c r="U2255" s="36"/>
      <c r="V2255" s="36"/>
      <c r="W2255" s="36"/>
    </row>
    <row r="2256" spans="13:23" ht="37.5" hidden="1" x14ac:dyDescent="0.3">
      <c r="M2256" s="73" t="s">
        <v>5430</v>
      </c>
      <c r="N2256" s="25" t="s">
        <v>3222</v>
      </c>
      <c r="O2256" s="26" t="s">
        <v>1032</v>
      </c>
      <c r="P2256" s="25" t="s">
        <v>3209</v>
      </c>
      <c r="Q2256" s="25" t="s">
        <v>3212</v>
      </c>
      <c r="R2256" s="46">
        <v>300</v>
      </c>
      <c r="S2256" s="23"/>
      <c r="T2256" s="37"/>
      <c r="U2256" s="36"/>
      <c r="V2256" s="36"/>
      <c r="W2256" s="36"/>
    </row>
    <row r="2257" spans="13:23" ht="37.5" hidden="1" x14ac:dyDescent="0.3">
      <c r="M2257" s="73" t="s">
        <v>5431</v>
      </c>
      <c r="N2257" s="25" t="s">
        <v>3223</v>
      </c>
      <c r="O2257" s="26" t="s">
        <v>1032</v>
      </c>
      <c r="P2257" s="25" t="s">
        <v>3209</v>
      </c>
      <c r="Q2257" s="25" t="s">
        <v>3224</v>
      </c>
      <c r="R2257" s="46">
        <v>300</v>
      </c>
      <c r="S2257" s="23"/>
      <c r="T2257" s="37"/>
      <c r="U2257" s="36"/>
      <c r="V2257" s="36"/>
      <c r="W2257" s="36"/>
    </row>
    <row r="2258" spans="13:23" ht="37.5" hidden="1" x14ac:dyDescent="0.3">
      <c r="M2258" s="73" t="s">
        <v>5423</v>
      </c>
      <c r="N2258" s="25" t="s">
        <v>3225</v>
      </c>
      <c r="O2258" s="26" t="s">
        <v>1032</v>
      </c>
      <c r="P2258" s="25" t="s">
        <v>3209</v>
      </c>
      <c r="Q2258" s="25" t="s">
        <v>3214</v>
      </c>
      <c r="R2258" s="46">
        <v>300</v>
      </c>
      <c r="S2258" s="23"/>
      <c r="T2258" s="37"/>
      <c r="U2258" s="36"/>
      <c r="V2258" s="36"/>
      <c r="W2258" s="36"/>
    </row>
    <row r="2259" spans="13:23" ht="37.5" hidden="1" x14ac:dyDescent="0.3">
      <c r="M2259" s="73" t="s">
        <v>5432</v>
      </c>
      <c r="N2259" s="25" t="s">
        <v>3226</v>
      </c>
      <c r="O2259" s="26" t="s">
        <v>1032</v>
      </c>
      <c r="P2259" s="25" t="s">
        <v>3209</v>
      </c>
      <c r="Q2259" s="25" t="s">
        <v>3216</v>
      </c>
      <c r="R2259" s="46">
        <v>300</v>
      </c>
      <c r="S2259" s="23"/>
      <c r="T2259" s="37"/>
      <c r="U2259" s="36"/>
      <c r="V2259" s="36"/>
      <c r="W2259" s="36"/>
    </row>
    <row r="2260" spans="13:23" ht="37.5" hidden="1" x14ac:dyDescent="0.3">
      <c r="M2260" s="73" t="s">
        <v>5433</v>
      </c>
      <c r="N2260" s="25" t="s">
        <v>3227</v>
      </c>
      <c r="O2260" s="26" t="s">
        <v>1032</v>
      </c>
      <c r="P2260" s="25" t="s">
        <v>3209</v>
      </c>
      <c r="Q2260" s="25" t="s">
        <v>3212</v>
      </c>
      <c r="R2260" s="46">
        <v>300</v>
      </c>
      <c r="S2260" s="23"/>
      <c r="T2260" s="37"/>
      <c r="U2260" s="36"/>
      <c r="V2260" s="36"/>
      <c r="W2260" s="36"/>
    </row>
    <row r="2261" spans="13:23" ht="37.5" hidden="1" x14ac:dyDescent="0.3">
      <c r="M2261" s="73" t="s">
        <v>5434</v>
      </c>
      <c r="N2261" s="25" t="s">
        <v>3228</v>
      </c>
      <c r="O2261" s="26" t="s">
        <v>1032</v>
      </c>
      <c r="P2261" s="25" t="s">
        <v>3209</v>
      </c>
      <c r="Q2261" s="25" t="s">
        <v>3229</v>
      </c>
      <c r="R2261" s="46">
        <v>300</v>
      </c>
      <c r="S2261" s="23"/>
      <c r="T2261" s="37"/>
      <c r="U2261" s="36"/>
      <c r="V2261" s="36"/>
      <c r="W2261" s="36"/>
    </row>
    <row r="2262" spans="13:23" ht="37.5" hidden="1" x14ac:dyDescent="0.3">
      <c r="M2262" s="73" t="s">
        <v>5435</v>
      </c>
      <c r="N2262" s="25" t="s">
        <v>3230</v>
      </c>
      <c r="O2262" s="26" t="s">
        <v>1032</v>
      </c>
      <c r="P2262" s="25" t="s">
        <v>3209</v>
      </c>
      <c r="Q2262" s="25" t="s">
        <v>3216</v>
      </c>
      <c r="R2262" s="46">
        <v>300</v>
      </c>
      <c r="S2262" s="23"/>
      <c r="T2262" s="37"/>
      <c r="U2262" s="36"/>
      <c r="V2262" s="36"/>
      <c r="W2262" s="36"/>
    </row>
    <row r="2263" spans="13:23" ht="37.5" hidden="1" x14ac:dyDescent="0.3">
      <c r="M2263" s="73" t="s">
        <v>5436</v>
      </c>
      <c r="N2263" s="25" t="s">
        <v>3231</v>
      </c>
      <c r="O2263" s="26" t="s">
        <v>1032</v>
      </c>
      <c r="P2263" s="25" t="s">
        <v>3209</v>
      </c>
      <c r="Q2263" s="25" t="s">
        <v>3224</v>
      </c>
      <c r="R2263" s="46">
        <v>300</v>
      </c>
      <c r="S2263" s="23"/>
      <c r="T2263" s="37"/>
      <c r="U2263" s="36"/>
      <c r="V2263" s="36"/>
      <c r="W2263" s="36"/>
    </row>
    <row r="2264" spans="13:23" ht="37.5" hidden="1" x14ac:dyDescent="0.3">
      <c r="M2264" s="73" t="s">
        <v>5437</v>
      </c>
      <c r="N2264" s="25" t="s">
        <v>3232</v>
      </c>
      <c r="O2264" s="26" t="s">
        <v>1032</v>
      </c>
      <c r="P2264" s="25" t="s">
        <v>3209</v>
      </c>
      <c r="Q2264" s="25" t="s">
        <v>3214</v>
      </c>
      <c r="R2264" s="46">
        <v>300</v>
      </c>
      <c r="S2264" s="23"/>
      <c r="T2264" s="37"/>
      <c r="U2264" s="36"/>
      <c r="V2264" s="36"/>
      <c r="W2264" s="36"/>
    </row>
    <row r="2265" spans="13:23" ht="37.5" hidden="1" x14ac:dyDescent="0.3">
      <c r="M2265" s="73" t="s">
        <v>5438</v>
      </c>
      <c r="N2265" s="25" t="s">
        <v>3233</v>
      </c>
      <c r="O2265" s="26" t="s">
        <v>1032</v>
      </c>
      <c r="P2265" s="25" t="s">
        <v>3209</v>
      </c>
      <c r="Q2265" s="25" t="s">
        <v>3214</v>
      </c>
      <c r="R2265" s="46">
        <v>300</v>
      </c>
      <c r="S2265" s="23"/>
      <c r="T2265" s="37"/>
      <c r="U2265" s="36"/>
      <c r="V2265" s="36"/>
      <c r="W2265" s="36"/>
    </row>
    <row r="2266" spans="13:23" ht="37.5" hidden="1" x14ac:dyDescent="0.3">
      <c r="M2266" s="73" t="s">
        <v>5439</v>
      </c>
      <c r="N2266" s="25" t="s">
        <v>3234</v>
      </c>
      <c r="O2266" s="26" t="s">
        <v>1032</v>
      </c>
      <c r="P2266" s="25" t="s">
        <v>3209</v>
      </c>
      <c r="Q2266" s="25" t="s">
        <v>3214</v>
      </c>
      <c r="R2266" s="46">
        <v>300</v>
      </c>
      <c r="S2266" s="23"/>
      <c r="T2266" s="37"/>
      <c r="U2266" s="36"/>
      <c r="V2266" s="36"/>
      <c r="W2266" s="36"/>
    </row>
    <row r="2267" spans="13:23" ht="37.5" hidden="1" x14ac:dyDescent="0.3">
      <c r="M2267" s="73" t="s">
        <v>5440</v>
      </c>
      <c r="N2267" s="25" t="s">
        <v>3235</v>
      </c>
      <c r="O2267" s="26" t="s">
        <v>1032</v>
      </c>
      <c r="P2267" s="25" t="s">
        <v>3209</v>
      </c>
      <c r="Q2267" s="25" t="s">
        <v>3229</v>
      </c>
      <c r="R2267" s="46">
        <v>300</v>
      </c>
      <c r="S2267" s="23"/>
      <c r="T2267" s="37"/>
      <c r="U2267" s="36"/>
      <c r="V2267" s="36"/>
      <c r="W2267" s="36"/>
    </row>
    <row r="2268" spans="13:23" ht="37.5" hidden="1" x14ac:dyDescent="0.3">
      <c r="M2268" s="73" t="s">
        <v>5424</v>
      </c>
      <c r="N2268" s="25" t="s">
        <v>3236</v>
      </c>
      <c r="O2268" s="26" t="s">
        <v>1032</v>
      </c>
      <c r="P2268" s="25" t="s">
        <v>3237</v>
      </c>
      <c r="Q2268" s="25" t="s">
        <v>3238</v>
      </c>
      <c r="R2268" s="46">
        <v>300</v>
      </c>
      <c r="S2268" s="23"/>
      <c r="T2268" s="37"/>
      <c r="U2268" s="36"/>
      <c r="V2268" s="36"/>
      <c r="W2268" s="36"/>
    </row>
    <row r="2269" spans="13:23" ht="37.5" hidden="1" x14ac:dyDescent="0.3">
      <c r="M2269" s="73" t="s">
        <v>5441</v>
      </c>
      <c r="N2269" s="25" t="s">
        <v>3239</v>
      </c>
      <c r="O2269" s="26" t="s">
        <v>1032</v>
      </c>
      <c r="P2269" s="25" t="s">
        <v>3237</v>
      </c>
      <c r="Q2269" s="25" t="s">
        <v>3212</v>
      </c>
      <c r="R2269" s="46">
        <v>300</v>
      </c>
      <c r="S2269" s="23"/>
      <c r="T2269" s="37"/>
      <c r="U2269" s="36"/>
      <c r="V2269" s="36"/>
      <c r="W2269" s="36"/>
    </row>
    <row r="2270" spans="13:23" ht="37.5" hidden="1" x14ac:dyDescent="0.3">
      <c r="M2270" s="73" t="s">
        <v>5442</v>
      </c>
      <c r="N2270" s="25" t="s">
        <v>3240</v>
      </c>
      <c r="O2270" s="26" t="s">
        <v>1032</v>
      </c>
      <c r="P2270" s="25" t="s">
        <v>3209</v>
      </c>
      <c r="Q2270" s="25" t="s">
        <v>3212</v>
      </c>
      <c r="R2270" s="46">
        <v>300</v>
      </c>
      <c r="S2270" s="23"/>
      <c r="T2270" s="37"/>
      <c r="U2270" s="36"/>
      <c r="V2270" s="36"/>
      <c r="W2270" s="36"/>
    </row>
    <row r="2271" spans="13:23" ht="37.5" hidden="1" x14ac:dyDescent="0.3">
      <c r="M2271" s="73" t="s">
        <v>5443</v>
      </c>
      <c r="N2271" s="25" t="s">
        <v>3241</v>
      </c>
      <c r="O2271" s="26" t="s">
        <v>1032</v>
      </c>
      <c r="P2271" s="25" t="s">
        <v>3209</v>
      </c>
      <c r="Q2271" s="25" t="s">
        <v>3242</v>
      </c>
      <c r="R2271" s="46">
        <v>300</v>
      </c>
      <c r="S2271" s="23"/>
      <c r="T2271" s="37"/>
      <c r="U2271" s="36"/>
      <c r="V2271" s="36"/>
      <c r="W2271" s="36"/>
    </row>
    <row r="2272" spans="13:23" ht="37.5" hidden="1" x14ac:dyDescent="0.3">
      <c r="M2272" s="73" t="s">
        <v>5444</v>
      </c>
      <c r="N2272" s="25" t="s">
        <v>3243</v>
      </c>
      <c r="O2272" s="26" t="s">
        <v>1032</v>
      </c>
      <c r="P2272" s="25" t="s">
        <v>3209</v>
      </c>
      <c r="Q2272" s="25" t="s">
        <v>3242</v>
      </c>
      <c r="R2272" s="46">
        <v>300</v>
      </c>
      <c r="S2272" s="23"/>
      <c r="T2272" s="37"/>
      <c r="U2272" s="36"/>
      <c r="V2272" s="36"/>
      <c r="W2272" s="36"/>
    </row>
    <row r="2273" spans="13:23" ht="37.5" hidden="1" x14ac:dyDescent="0.3">
      <c r="M2273" s="73" t="s">
        <v>5445</v>
      </c>
      <c r="N2273" s="25" t="s">
        <v>3244</v>
      </c>
      <c r="O2273" s="26" t="s">
        <v>90</v>
      </c>
      <c r="P2273" s="25" t="s">
        <v>3209</v>
      </c>
      <c r="Q2273" s="25" t="s">
        <v>3245</v>
      </c>
      <c r="R2273" s="46">
        <v>300</v>
      </c>
      <c r="S2273" s="23"/>
      <c r="T2273" s="37"/>
      <c r="U2273" s="36"/>
      <c r="V2273" s="36"/>
      <c r="W2273" s="36"/>
    </row>
    <row r="2274" spans="13:23" ht="37.5" hidden="1" x14ac:dyDescent="0.3">
      <c r="M2274" s="503" t="s">
        <v>5446</v>
      </c>
      <c r="N2274" s="565" t="s">
        <v>3246</v>
      </c>
      <c r="O2274" s="26" t="s">
        <v>86</v>
      </c>
      <c r="P2274" s="25" t="s">
        <v>2493</v>
      </c>
      <c r="Q2274" s="25" t="s">
        <v>3247</v>
      </c>
      <c r="R2274" s="46">
        <v>670</v>
      </c>
      <c r="S2274" s="15" t="s">
        <v>122</v>
      </c>
      <c r="T2274" s="88"/>
      <c r="U2274" s="36"/>
      <c r="V2274" s="36"/>
      <c r="W2274" s="36"/>
    </row>
    <row r="2275" spans="13:23" ht="37.5" hidden="1" x14ac:dyDescent="0.3">
      <c r="M2275" s="503"/>
      <c r="N2275" s="565"/>
      <c r="O2275" s="26" t="s">
        <v>90</v>
      </c>
      <c r="P2275" s="25" t="s">
        <v>3248</v>
      </c>
      <c r="Q2275" s="25" t="s">
        <v>3249</v>
      </c>
      <c r="R2275" s="46">
        <v>560</v>
      </c>
      <c r="S2275" s="23"/>
      <c r="T2275" s="37"/>
      <c r="U2275" s="36"/>
      <c r="V2275" s="36"/>
      <c r="W2275" s="36"/>
    </row>
    <row r="2276" spans="13:23" hidden="1" x14ac:dyDescent="0.25">
      <c r="M2276" s="73" t="s">
        <v>5447</v>
      </c>
      <c r="N2276" s="125" t="s">
        <v>3251</v>
      </c>
      <c r="O2276" s="30"/>
      <c r="P2276" s="21"/>
      <c r="Q2276" s="21"/>
      <c r="R2276" s="90"/>
      <c r="S2276" s="51" t="s">
        <v>440</v>
      </c>
      <c r="T2276" s="36"/>
      <c r="U2276" s="36"/>
      <c r="V2276" s="36"/>
      <c r="W2276" s="36"/>
    </row>
    <row r="2277" spans="13:23" hidden="1" x14ac:dyDescent="0.25">
      <c r="M2277" s="73" t="s">
        <v>5448</v>
      </c>
      <c r="N2277" s="125" t="s">
        <v>3252</v>
      </c>
      <c r="O2277" s="30"/>
      <c r="P2277" s="21"/>
      <c r="Q2277" s="21"/>
      <c r="R2277" s="90"/>
      <c r="S2277" s="51" t="s">
        <v>440</v>
      </c>
      <c r="T2277" s="36"/>
      <c r="U2277" s="36"/>
      <c r="V2277" s="36"/>
      <c r="W2277" s="36"/>
    </row>
    <row r="2278" spans="13:23" hidden="1" x14ac:dyDescent="0.25">
      <c r="M2278" s="73" t="s">
        <v>5449</v>
      </c>
      <c r="N2278" s="125" t="s">
        <v>3253</v>
      </c>
      <c r="O2278" s="30"/>
      <c r="P2278" s="21"/>
      <c r="Q2278" s="21"/>
      <c r="R2278" s="90"/>
      <c r="S2278" s="51" t="s">
        <v>440</v>
      </c>
      <c r="T2278" s="36"/>
      <c r="U2278" s="36"/>
      <c r="V2278" s="36"/>
      <c r="W2278" s="36"/>
    </row>
    <row r="2279" spans="13:23" hidden="1" x14ac:dyDescent="0.25">
      <c r="M2279" s="73" t="s">
        <v>5425</v>
      </c>
      <c r="N2279" s="125" t="s">
        <v>3254</v>
      </c>
      <c r="O2279" s="30"/>
      <c r="P2279" s="21"/>
      <c r="Q2279" s="21"/>
      <c r="R2279" s="90"/>
      <c r="S2279" s="51" t="s">
        <v>440</v>
      </c>
      <c r="T2279" s="36"/>
      <c r="U2279" s="36"/>
      <c r="V2279" s="36"/>
      <c r="W2279" s="36"/>
    </row>
    <row r="2280" spans="13:23" hidden="1" x14ac:dyDescent="0.25">
      <c r="M2280" s="73" t="s">
        <v>5450</v>
      </c>
      <c r="N2280" s="125" t="s">
        <v>3255</v>
      </c>
      <c r="O2280" s="30"/>
      <c r="P2280" s="21"/>
      <c r="Q2280" s="21"/>
      <c r="R2280" s="90"/>
      <c r="S2280" s="51" t="s">
        <v>440</v>
      </c>
      <c r="T2280" s="36"/>
      <c r="U2280" s="36"/>
      <c r="V2280" s="36"/>
      <c r="W2280" s="36"/>
    </row>
    <row r="2281" spans="13:23" hidden="1" x14ac:dyDescent="0.25">
      <c r="M2281" s="73" t="s">
        <v>5451</v>
      </c>
      <c r="N2281" s="125" t="s">
        <v>3256</v>
      </c>
      <c r="O2281" s="30"/>
      <c r="P2281" s="21"/>
      <c r="Q2281" s="21"/>
      <c r="R2281" s="90"/>
      <c r="S2281" s="51" t="s">
        <v>440</v>
      </c>
      <c r="T2281" s="36"/>
      <c r="U2281" s="36"/>
      <c r="V2281" s="36"/>
      <c r="W2281" s="36"/>
    </row>
    <row r="2282" spans="13:23" ht="36" hidden="1" x14ac:dyDescent="0.25">
      <c r="M2282" s="73" t="s">
        <v>5452</v>
      </c>
      <c r="N2282" s="125" t="s">
        <v>3257</v>
      </c>
      <c r="O2282" s="30"/>
      <c r="P2282" s="21"/>
      <c r="Q2282" s="21"/>
      <c r="R2282" s="90"/>
      <c r="S2282" s="51" t="s">
        <v>440</v>
      </c>
      <c r="T2282" s="36"/>
      <c r="U2282" s="36"/>
      <c r="V2282" s="36"/>
      <c r="W2282" s="36"/>
    </row>
    <row r="2283" spans="13:23" ht="36" hidden="1" x14ac:dyDescent="0.25">
      <c r="M2283" s="73" t="s">
        <v>5453</v>
      </c>
      <c r="N2283" s="125" t="s">
        <v>3258</v>
      </c>
      <c r="O2283" s="30"/>
      <c r="P2283" s="21"/>
      <c r="Q2283" s="21"/>
      <c r="R2283" s="90"/>
      <c r="S2283" s="51" t="s">
        <v>440</v>
      </c>
      <c r="T2283" s="36"/>
      <c r="U2283" s="36"/>
      <c r="V2283" s="36"/>
      <c r="W2283" s="36"/>
    </row>
    <row r="2284" spans="13:23" ht="36" hidden="1" x14ac:dyDescent="0.25">
      <c r="M2284" s="73" t="s">
        <v>5454</v>
      </c>
      <c r="N2284" s="125" t="s">
        <v>3259</v>
      </c>
      <c r="O2284" s="30"/>
      <c r="P2284" s="21"/>
      <c r="Q2284" s="21"/>
      <c r="R2284" s="90"/>
      <c r="S2284" s="51" t="s">
        <v>440</v>
      </c>
      <c r="T2284" s="36"/>
      <c r="U2284" s="36"/>
      <c r="V2284" s="36"/>
      <c r="W2284" s="36"/>
    </row>
    <row r="2285" spans="13:23" ht="37.5" hidden="1" x14ac:dyDescent="0.3">
      <c r="M2285" s="73" t="s">
        <v>5455</v>
      </c>
      <c r="N2285" s="565" t="s">
        <v>3260</v>
      </c>
      <c r="O2285" s="26" t="s">
        <v>194</v>
      </c>
      <c r="P2285" s="25" t="s">
        <v>3261</v>
      </c>
      <c r="Q2285" s="25" t="s">
        <v>3262</v>
      </c>
      <c r="R2285" s="46">
        <v>2400</v>
      </c>
      <c r="S2285" s="23" t="s">
        <v>3363</v>
      </c>
      <c r="T2285" s="37"/>
      <c r="U2285" s="36"/>
      <c r="V2285" s="36"/>
      <c r="W2285" s="36"/>
    </row>
    <row r="2286" spans="13:23" ht="37.5" hidden="1" x14ac:dyDescent="0.3">
      <c r="M2286" s="73" t="s">
        <v>5456</v>
      </c>
      <c r="N2286" s="565"/>
      <c r="O2286" s="26" t="s">
        <v>194</v>
      </c>
      <c r="P2286" s="25" t="s">
        <v>3263</v>
      </c>
      <c r="Q2286" s="25" t="s">
        <v>3264</v>
      </c>
      <c r="R2286" s="46">
        <v>2400</v>
      </c>
      <c r="S2286" s="23"/>
      <c r="T2286" s="37"/>
      <c r="U2286" s="36"/>
      <c r="V2286" s="36"/>
      <c r="W2286" s="36"/>
    </row>
    <row r="2287" spans="13:23" ht="37.5" hidden="1" x14ac:dyDescent="0.3">
      <c r="M2287" s="73" t="s">
        <v>5457</v>
      </c>
      <c r="N2287" s="25" t="s">
        <v>3265</v>
      </c>
      <c r="O2287" s="26" t="s">
        <v>194</v>
      </c>
      <c r="P2287" s="25" t="s">
        <v>3266</v>
      </c>
      <c r="Q2287" s="25" t="s">
        <v>3267</v>
      </c>
      <c r="R2287" s="46">
        <v>2400</v>
      </c>
      <c r="S2287" s="23"/>
      <c r="T2287" s="37"/>
      <c r="U2287" s="36"/>
      <c r="V2287" s="36"/>
      <c r="W2287" s="36"/>
    </row>
    <row r="2288" spans="13:23" ht="37.5" hidden="1" x14ac:dyDescent="0.3">
      <c r="M2288" s="73" t="s">
        <v>5458</v>
      </c>
      <c r="N2288" s="25" t="s">
        <v>3268</v>
      </c>
      <c r="O2288" s="26" t="s">
        <v>1194</v>
      </c>
      <c r="P2288" s="25" t="s">
        <v>3269</v>
      </c>
      <c r="Q2288" s="25" t="s">
        <v>3270</v>
      </c>
      <c r="R2288" s="46">
        <v>2000</v>
      </c>
      <c r="S2288" s="23"/>
      <c r="T2288" s="37"/>
      <c r="U2288" s="36"/>
      <c r="V2288" s="36"/>
      <c r="W2288" s="36"/>
    </row>
    <row r="2289" spans="13:23" ht="37.5" hidden="1" x14ac:dyDescent="0.3">
      <c r="M2289" s="73" t="s">
        <v>5426</v>
      </c>
      <c r="N2289" s="25" t="s">
        <v>3271</v>
      </c>
      <c r="O2289" s="26" t="s">
        <v>1194</v>
      </c>
      <c r="P2289" s="25" t="s">
        <v>3272</v>
      </c>
      <c r="Q2289" s="25" t="s">
        <v>3273</v>
      </c>
      <c r="R2289" s="46">
        <v>2100</v>
      </c>
      <c r="S2289" s="23"/>
      <c r="T2289" s="37"/>
      <c r="U2289" s="36"/>
      <c r="V2289" s="36"/>
      <c r="W2289" s="36"/>
    </row>
    <row r="2290" spans="13:23" ht="37.5" hidden="1" x14ac:dyDescent="0.3">
      <c r="M2290" s="503" t="s">
        <v>5459</v>
      </c>
      <c r="N2290" s="565" t="s">
        <v>1188</v>
      </c>
      <c r="O2290" s="26" t="s">
        <v>194</v>
      </c>
      <c r="P2290" s="25" t="s">
        <v>3274</v>
      </c>
      <c r="Q2290" s="25" t="s">
        <v>3275</v>
      </c>
      <c r="R2290" s="46">
        <v>1800</v>
      </c>
      <c r="S2290" s="23"/>
      <c r="T2290" s="37"/>
      <c r="U2290" s="36"/>
      <c r="V2290" s="36"/>
      <c r="W2290" s="36"/>
    </row>
    <row r="2291" spans="13:23" ht="37.5" hidden="1" x14ac:dyDescent="0.3">
      <c r="M2291" s="503"/>
      <c r="N2291" s="565"/>
      <c r="O2291" s="26" t="s">
        <v>129</v>
      </c>
      <c r="P2291" s="25" t="s">
        <v>3276</v>
      </c>
      <c r="Q2291" s="25" t="s">
        <v>3277</v>
      </c>
      <c r="R2291" s="46">
        <v>1300</v>
      </c>
      <c r="S2291" s="23"/>
      <c r="T2291" s="37"/>
      <c r="U2291" s="36"/>
      <c r="V2291" s="36"/>
      <c r="W2291" s="36"/>
    </row>
    <row r="2292" spans="13:23" ht="37.5" hidden="1" x14ac:dyDescent="0.3">
      <c r="M2292" s="503" t="s">
        <v>5460</v>
      </c>
      <c r="N2292" s="565" t="s">
        <v>3278</v>
      </c>
      <c r="O2292" s="26" t="s">
        <v>1024</v>
      </c>
      <c r="P2292" s="25" t="s">
        <v>3279</v>
      </c>
      <c r="Q2292" s="25" t="s">
        <v>3280</v>
      </c>
      <c r="R2292" s="46">
        <v>650</v>
      </c>
      <c r="S2292" s="23"/>
      <c r="T2292" s="37"/>
      <c r="U2292" s="36"/>
      <c r="V2292" s="36"/>
      <c r="W2292" s="36"/>
    </row>
    <row r="2293" spans="13:23" ht="37.5" hidden="1" x14ac:dyDescent="0.3">
      <c r="M2293" s="503"/>
      <c r="N2293" s="565"/>
      <c r="O2293" s="26" t="s">
        <v>418</v>
      </c>
      <c r="P2293" s="25" t="s">
        <v>3281</v>
      </c>
      <c r="Q2293" s="25" t="s">
        <v>3282</v>
      </c>
      <c r="R2293" s="46">
        <v>800</v>
      </c>
      <c r="S2293" s="23"/>
      <c r="T2293" s="37"/>
      <c r="U2293" s="36"/>
      <c r="V2293" s="36"/>
      <c r="W2293" s="36"/>
    </row>
    <row r="2294" spans="13:23" ht="37.5" hidden="1" x14ac:dyDescent="0.3">
      <c r="M2294" s="503"/>
      <c r="N2294" s="565"/>
      <c r="O2294" s="26" t="s">
        <v>413</v>
      </c>
      <c r="P2294" s="25" t="s">
        <v>3283</v>
      </c>
      <c r="Q2294" s="25" t="s">
        <v>3284</v>
      </c>
      <c r="R2294" s="46">
        <v>1100</v>
      </c>
      <c r="S2294" s="23"/>
      <c r="T2294" s="37"/>
      <c r="U2294" s="36"/>
      <c r="V2294" s="36"/>
      <c r="W2294" s="36"/>
    </row>
    <row r="2295" spans="13:23" ht="37.5" hidden="1" x14ac:dyDescent="0.3">
      <c r="M2295" s="503"/>
      <c r="N2295" s="565"/>
      <c r="O2295" s="26" t="s">
        <v>1194</v>
      </c>
      <c r="P2295" s="25" t="s">
        <v>3285</v>
      </c>
      <c r="Q2295" s="25" t="s">
        <v>3286</v>
      </c>
      <c r="R2295" s="46">
        <v>2000</v>
      </c>
      <c r="S2295" s="23"/>
      <c r="T2295" s="37"/>
      <c r="U2295" s="36"/>
      <c r="V2295" s="36"/>
      <c r="W2295" s="36"/>
    </row>
    <row r="2296" spans="13:23" ht="37.5" hidden="1" x14ac:dyDescent="0.3">
      <c r="M2296" s="503"/>
      <c r="N2296" s="565"/>
      <c r="O2296" s="26" t="s">
        <v>410</v>
      </c>
      <c r="P2296" s="25" t="s">
        <v>3287</v>
      </c>
      <c r="Q2296" s="25" t="s">
        <v>3288</v>
      </c>
      <c r="R2296" s="46">
        <v>1500</v>
      </c>
      <c r="S2296" s="23"/>
      <c r="T2296" s="37"/>
      <c r="U2296" s="36"/>
      <c r="V2296" s="36"/>
      <c r="W2296" s="36"/>
    </row>
    <row r="2297" spans="13:23" ht="37.5" hidden="1" x14ac:dyDescent="0.3">
      <c r="M2297" s="503"/>
      <c r="N2297" s="565"/>
      <c r="O2297" s="26" t="s">
        <v>418</v>
      </c>
      <c r="P2297" s="25" t="s">
        <v>3289</v>
      </c>
      <c r="Q2297" s="25" t="s">
        <v>3290</v>
      </c>
      <c r="R2297" s="46">
        <v>850</v>
      </c>
      <c r="S2297" s="23"/>
      <c r="T2297" s="37"/>
      <c r="U2297" s="36"/>
      <c r="V2297" s="36"/>
      <c r="W2297" s="36"/>
    </row>
    <row r="2298" spans="13:23" ht="37.5" hidden="1" x14ac:dyDescent="0.3">
      <c r="M2298" s="503"/>
      <c r="N2298" s="565"/>
      <c r="O2298" s="26" t="s">
        <v>1024</v>
      </c>
      <c r="P2298" s="25" t="s">
        <v>3290</v>
      </c>
      <c r="Q2298" s="25" t="s">
        <v>3291</v>
      </c>
      <c r="R2298" s="46">
        <v>600</v>
      </c>
      <c r="S2298" s="23"/>
      <c r="T2298" s="37"/>
      <c r="U2298" s="36"/>
      <c r="V2298" s="36"/>
      <c r="W2298" s="36"/>
    </row>
    <row r="2299" spans="13:23" ht="37.5" hidden="1" x14ac:dyDescent="0.3">
      <c r="M2299" s="503"/>
      <c r="N2299" s="565"/>
      <c r="O2299" s="26" t="s">
        <v>1024</v>
      </c>
      <c r="P2299" s="25" t="s">
        <v>3292</v>
      </c>
      <c r="Q2299" s="25" t="s">
        <v>3293</v>
      </c>
      <c r="R2299" s="46">
        <v>500</v>
      </c>
      <c r="S2299" s="23"/>
      <c r="T2299" s="37"/>
      <c r="U2299" s="36"/>
      <c r="V2299" s="36"/>
      <c r="W2299" s="36"/>
    </row>
    <row r="2300" spans="13:23" ht="37.5" hidden="1" x14ac:dyDescent="0.3">
      <c r="M2300" s="73" t="s">
        <v>5461</v>
      </c>
      <c r="N2300" s="25" t="s">
        <v>3294</v>
      </c>
      <c r="O2300" s="26" t="s">
        <v>410</v>
      </c>
      <c r="P2300" s="25" t="s">
        <v>3295</v>
      </c>
      <c r="Q2300" s="25" t="s">
        <v>3296</v>
      </c>
      <c r="R2300" s="46">
        <v>750</v>
      </c>
      <c r="S2300" s="23"/>
      <c r="T2300" s="37"/>
      <c r="U2300" s="36"/>
      <c r="V2300" s="36"/>
      <c r="W2300" s="36"/>
    </row>
    <row r="2301" spans="13:23" ht="37.5" hidden="1" x14ac:dyDescent="0.3">
      <c r="M2301" s="503" t="s">
        <v>5462</v>
      </c>
      <c r="N2301" s="565" t="s">
        <v>3297</v>
      </c>
      <c r="O2301" s="26" t="s">
        <v>1194</v>
      </c>
      <c r="P2301" s="25" t="s">
        <v>3298</v>
      </c>
      <c r="Q2301" s="25" t="s">
        <v>3299</v>
      </c>
      <c r="R2301" s="46">
        <v>1500</v>
      </c>
      <c r="S2301" s="23"/>
      <c r="T2301" s="37"/>
      <c r="U2301" s="36"/>
      <c r="V2301" s="36"/>
      <c r="W2301" s="36"/>
    </row>
    <row r="2302" spans="13:23" ht="37.5" hidden="1" x14ac:dyDescent="0.3">
      <c r="M2302" s="503"/>
      <c r="N2302" s="565"/>
      <c r="O2302" s="26" t="s">
        <v>1009</v>
      </c>
      <c r="P2302" s="25" t="s">
        <v>3300</v>
      </c>
      <c r="Q2302" s="25" t="s">
        <v>3295</v>
      </c>
      <c r="R2302" s="46">
        <v>800</v>
      </c>
      <c r="S2302" s="23"/>
      <c r="T2302" s="37"/>
      <c r="U2302" s="36"/>
      <c r="V2302" s="36"/>
      <c r="W2302" s="36"/>
    </row>
    <row r="2303" spans="13:23" ht="37.5" hidden="1" x14ac:dyDescent="0.3">
      <c r="M2303" s="503" t="s">
        <v>5463</v>
      </c>
      <c r="N2303" s="565" t="s">
        <v>3301</v>
      </c>
      <c r="O2303" s="26" t="s">
        <v>410</v>
      </c>
      <c r="P2303" s="25" t="s">
        <v>3302</v>
      </c>
      <c r="Q2303" s="25" t="s">
        <v>3303</v>
      </c>
      <c r="R2303" s="46">
        <v>750</v>
      </c>
      <c r="S2303" s="23"/>
      <c r="T2303" s="37"/>
      <c r="U2303" s="36"/>
      <c r="V2303" s="36"/>
      <c r="W2303" s="36"/>
    </row>
    <row r="2304" spans="13:23" ht="37.5" hidden="1" x14ac:dyDescent="0.3">
      <c r="M2304" s="503"/>
      <c r="N2304" s="565"/>
      <c r="O2304" s="26" t="s">
        <v>413</v>
      </c>
      <c r="P2304" s="25" t="s">
        <v>3303</v>
      </c>
      <c r="Q2304" s="25" t="s">
        <v>3304</v>
      </c>
      <c r="R2304" s="46">
        <v>600</v>
      </c>
      <c r="S2304" s="23"/>
      <c r="T2304" s="37"/>
      <c r="U2304" s="36"/>
      <c r="V2304" s="36"/>
      <c r="W2304" s="36"/>
    </row>
    <row r="2305" spans="13:23" ht="37.5" hidden="1" x14ac:dyDescent="0.3">
      <c r="M2305" s="503" t="s">
        <v>5464</v>
      </c>
      <c r="N2305" s="565" t="s">
        <v>3305</v>
      </c>
      <c r="O2305" s="26" t="s">
        <v>410</v>
      </c>
      <c r="P2305" s="25" t="s">
        <v>3306</v>
      </c>
      <c r="Q2305" s="25" t="s">
        <v>3307</v>
      </c>
      <c r="R2305" s="46">
        <v>650</v>
      </c>
      <c r="S2305" s="23"/>
      <c r="T2305" s="37"/>
      <c r="U2305" s="36"/>
      <c r="V2305" s="36"/>
      <c r="W2305" s="36"/>
    </row>
    <row r="2306" spans="13:23" ht="37.5" hidden="1" x14ac:dyDescent="0.3">
      <c r="M2306" s="503"/>
      <c r="N2306" s="565"/>
      <c r="O2306" s="26" t="s">
        <v>1032</v>
      </c>
      <c r="P2306" s="25" t="s">
        <v>3308</v>
      </c>
      <c r="Q2306" s="25" t="s">
        <v>3309</v>
      </c>
      <c r="R2306" s="46">
        <v>300</v>
      </c>
      <c r="S2306" s="23"/>
      <c r="T2306" s="37"/>
      <c r="U2306" s="36"/>
      <c r="V2306" s="36"/>
      <c r="W2306" s="36"/>
    </row>
    <row r="2307" spans="13:23" ht="37.5" hidden="1" x14ac:dyDescent="0.3">
      <c r="M2307" s="73" t="s">
        <v>5465</v>
      </c>
      <c r="N2307" s="25" t="s">
        <v>3310</v>
      </c>
      <c r="O2307" s="26" t="s">
        <v>1032</v>
      </c>
      <c r="P2307" s="25" t="s">
        <v>340</v>
      </c>
      <c r="Q2307" s="25" t="s">
        <v>3311</v>
      </c>
      <c r="R2307" s="46">
        <v>300</v>
      </c>
      <c r="S2307" s="23"/>
      <c r="T2307" s="37"/>
      <c r="U2307" s="36"/>
      <c r="V2307" s="36"/>
      <c r="W2307" s="36"/>
    </row>
    <row r="2308" spans="13:23" ht="37.5" hidden="1" x14ac:dyDescent="0.3">
      <c r="M2308" s="73" t="s">
        <v>5466</v>
      </c>
      <c r="N2308" s="25" t="s">
        <v>3312</v>
      </c>
      <c r="O2308" s="26" t="s">
        <v>1032</v>
      </c>
      <c r="P2308" s="25" t="s">
        <v>3313</v>
      </c>
      <c r="Q2308" s="25" t="s">
        <v>3314</v>
      </c>
      <c r="R2308" s="46">
        <v>300</v>
      </c>
      <c r="S2308" s="23"/>
      <c r="T2308" s="37"/>
      <c r="U2308" s="36"/>
      <c r="V2308" s="36"/>
      <c r="W2308" s="36"/>
    </row>
    <row r="2309" spans="13:23" ht="37.5" hidden="1" x14ac:dyDescent="0.3">
      <c r="M2309" s="73" t="s">
        <v>5467</v>
      </c>
      <c r="N2309" s="25" t="s">
        <v>3315</v>
      </c>
      <c r="O2309" s="26" t="s">
        <v>1032</v>
      </c>
      <c r="P2309" s="25" t="s">
        <v>3316</v>
      </c>
      <c r="Q2309" s="25" t="s">
        <v>3317</v>
      </c>
      <c r="R2309" s="46">
        <v>300</v>
      </c>
      <c r="S2309" s="23"/>
      <c r="T2309" s="37"/>
      <c r="U2309" s="36"/>
      <c r="V2309" s="36"/>
      <c r="W2309" s="36"/>
    </row>
    <row r="2310" spans="13:23" ht="37.5" hidden="1" x14ac:dyDescent="0.3">
      <c r="M2310" s="73" t="s">
        <v>5427</v>
      </c>
      <c r="N2310" s="25" t="s">
        <v>3318</v>
      </c>
      <c r="O2310" s="26" t="s">
        <v>1032</v>
      </c>
      <c r="P2310" s="25" t="s">
        <v>3319</v>
      </c>
      <c r="Q2310" s="25" t="s">
        <v>3320</v>
      </c>
      <c r="R2310" s="46">
        <v>300</v>
      </c>
      <c r="S2310" s="23"/>
      <c r="T2310" s="37"/>
      <c r="U2310" s="36"/>
      <c r="V2310" s="36"/>
      <c r="W2310" s="36"/>
    </row>
    <row r="2311" spans="13:23" ht="37.5" hidden="1" x14ac:dyDescent="0.3">
      <c r="M2311" s="73" t="s">
        <v>5468</v>
      </c>
      <c r="N2311" s="25" t="s">
        <v>3321</v>
      </c>
      <c r="O2311" s="26" t="s">
        <v>1032</v>
      </c>
      <c r="P2311" s="25" t="s">
        <v>3322</v>
      </c>
      <c r="Q2311" s="25" t="s">
        <v>3323</v>
      </c>
      <c r="R2311" s="46">
        <v>300</v>
      </c>
      <c r="S2311" s="23"/>
      <c r="T2311" s="37"/>
      <c r="U2311" s="36"/>
      <c r="V2311" s="36"/>
      <c r="W2311" s="36"/>
    </row>
    <row r="2312" spans="13:23" ht="37.5" hidden="1" x14ac:dyDescent="0.3">
      <c r="M2312" s="73" t="s">
        <v>5469</v>
      </c>
      <c r="N2312" s="25" t="s">
        <v>3324</v>
      </c>
      <c r="O2312" s="26" t="s">
        <v>1032</v>
      </c>
      <c r="P2312" s="25" t="s">
        <v>3325</v>
      </c>
      <c r="Q2312" s="25" t="s">
        <v>3326</v>
      </c>
      <c r="R2312" s="46">
        <v>300</v>
      </c>
      <c r="S2312" s="23"/>
      <c r="T2312" s="37"/>
      <c r="U2312" s="36"/>
      <c r="V2312" s="36"/>
      <c r="W2312" s="36"/>
    </row>
    <row r="2313" spans="13:23" ht="37.5" hidden="1" x14ac:dyDescent="0.3">
      <c r="M2313" s="73" t="s">
        <v>5470</v>
      </c>
      <c r="N2313" s="25" t="s">
        <v>3327</v>
      </c>
      <c r="O2313" s="26" t="s">
        <v>1032</v>
      </c>
      <c r="P2313" s="25" t="s">
        <v>1719</v>
      </c>
      <c r="Q2313" s="25" t="s">
        <v>3328</v>
      </c>
      <c r="R2313" s="46">
        <v>300</v>
      </c>
      <c r="S2313" s="23"/>
      <c r="T2313" s="37"/>
      <c r="U2313" s="36"/>
      <c r="V2313" s="36"/>
      <c r="W2313" s="36"/>
    </row>
    <row r="2314" spans="13:23" ht="37.5" hidden="1" x14ac:dyDescent="0.3">
      <c r="M2314" s="73" t="s">
        <v>5471</v>
      </c>
      <c r="N2314" s="25" t="s">
        <v>3329</v>
      </c>
      <c r="O2314" s="26" t="s">
        <v>1032</v>
      </c>
      <c r="P2314" s="25" t="s">
        <v>3330</v>
      </c>
      <c r="Q2314" s="25" t="s">
        <v>3331</v>
      </c>
      <c r="R2314" s="46">
        <v>300</v>
      </c>
      <c r="S2314" s="23"/>
      <c r="T2314" s="37"/>
      <c r="U2314" s="36"/>
      <c r="V2314" s="36"/>
      <c r="W2314" s="36"/>
    </row>
    <row r="2315" spans="13:23" ht="37.5" hidden="1" x14ac:dyDescent="0.3">
      <c r="M2315" s="73" t="s">
        <v>5472</v>
      </c>
      <c r="N2315" s="25" t="s">
        <v>3332</v>
      </c>
      <c r="O2315" s="26" t="s">
        <v>1032</v>
      </c>
      <c r="P2315" s="25" t="s">
        <v>3333</v>
      </c>
      <c r="Q2315" s="25" t="s">
        <v>3334</v>
      </c>
      <c r="R2315" s="46">
        <v>300</v>
      </c>
      <c r="S2315" s="23"/>
      <c r="T2315" s="37"/>
      <c r="U2315" s="36"/>
      <c r="V2315" s="36"/>
      <c r="W2315" s="36"/>
    </row>
    <row r="2316" spans="13:23" ht="37.5" hidden="1" x14ac:dyDescent="0.3">
      <c r="M2316" s="73" t="s">
        <v>5473</v>
      </c>
      <c r="N2316" s="25" t="s">
        <v>3335</v>
      </c>
      <c r="O2316" s="26" t="s">
        <v>1032</v>
      </c>
      <c r="P2316" s="25" t="s">
        <v>3336</v>
      </c>
      <c r="Q2316" s="25" t="s">
        <v>3337</v>
      </c>
      <c r="R2316" s="46">
        <v>300</v>
      </c>
      <c r="S2316" s="23"/>
      <c r="T2316" s="37"/>
      <c r="U2316" s="36"/>
      <c r="V2316" s="36"/>
      <c r="W2316" s="36"/>
    </row>
    <row r="2317" spans="13:23" ht="37.5" hidden="1" x14ac:dyDescent="0.3">
      <c r="M2317" s="73" t="s">
        <v>5474</v>
      </c>
      <c r="N2317" s="25" t="s">
        <v>3338</v>
      </c>
      <c r="O2317" s="26" t="s">
        <v>1032</v>
      </c>
      <c r="P2317" s="25" t="s">
        <v>3339</v>
      </c>
      <c r="Q2317" s="25" t="s">
        <v>3340</v>
      </c>
      <c r="R2317" s="46">
        <v>300</v>
      </c>
      <c r="S2317" s="23"/>
      <c r="T2317" s="37"/>
      <c r="U2317" s="36"/>
      <c r="V2317" s="36"/>
      <c r="W2317" s="36"/>
    </row>
    <row r="2318" spans="13:23" ht="37.5" hidden="1" x14ac:dyDescent="0.3">
      <c r="M2318" s="73" t="s">
        <v>5475</v>
      </c>
      <c r="N2318" s="25" t="s">
        <v>3341</v>
      </c>
      <c r="O2318" s="26" t="s">
        <v>1032</v>
      </c>
      <c r="P2318" s="25" t="s">
        <v>3342</v>
      </c>
      <c r="Q2318" s="25" t="s">
        <v>3343</v>
      </c>
      <c r="R2318" s="46">
        <v>300</v>
      </c>
      <c r="S2318" s="23"/>
      <c r="T2318" s="37"/>
      <c r="U2318" s="36"/>
      <c r="V2318" s="36"/>
      <c r="W2318" s="36"/>
    </row>
    <row r="2319" spans="13:23" ht="37.5" hidden="1" x14ac:dyDescent="0.3">
      <c r="M2319" s="73" t="s">
        <v>5476</v>
      </c>
      <c r="N2319" s="25" t="s">
        <v>3344</v>
      </c>
      <c r="O2319" s="26" t="s">
        <v>1032</v>
      </c>
      <c r="P2319" s="25" t="s">
        <v>3345</v>
      </c>
      <c r="Q2319" s="25" t="s">
        <v>3346</v>
      </c>
      <c r="R2319" s="46">
        <v>300</v>
      </c>
      <c r="S2319" s="23"/>
      <c r="T2319" s="37"/>
      <c r="U2319" s="36"/>
      <c r="V2319" s="36"/>
      <c r="W2319" s="36"/>
    </row>
    <row r="2320" spans="13:23" ht="37.5" hidden="1" x14ac:dyDescent="0.3">
      <c r="M2320" s="73" t="s">
        <v>5428</v>
      </c>
      <c r="N2320" s="25" t="s">
        <v>3347</v>
      </c>
      <c r="O2320" s="26" t="s">
        <v>1032</v>
      </c>
      <c r="P2320" s="25" t="s">
        <v>3348</v>
      </c>
      <c r="Q2320" s="25" t="s">
        <v>3349</v>
      </c>
      <c r="R2320" s="46">
        <v>300</v>
      </c>
      <c r="S2320" s="23"/>
      <c r="T2320" s="37"/>
      <c r="U2320" s="36"/>
      <c r="V2320" s="36"/>
      <c r="W2320" s="36"/>
    </row>
    <row r="2321" spans="13:23" ht="37.5" hidden="1" x14ac:dyDescent="0.3">
      <c r="M2321" s="503" t="s">
        <v>5477</v>
      </c>
      <c r="N2321" s="565" t="s">
        <v>3350</v>
      </c>
      <c r="O2321" s="26" t="s">
        <v>1032</v>
      </c>
      <c r="P2321" s="25" t="s">
        <v>3351</v>
      </c>
      <c r="Q2321" s="25" t="s">
        <v>3352</v>
      </c>
      <c r="R2321" s="47">
        <v>500</v>
      </c>
      <c r="S2321" s="23"/>
      <c r="T2321" s="37"/>
      <c r="U2321" s="36"/>
      <c r="V2321" s="36"/>
      <c r="W2321" s="36"/>
    </row>
    <row r="2322" spans="13:23" ht="37.5" hidden="1" x14ac:dyDescent="0.3">
      <c r="M2322" s="503"/>
      <c r="N2322" s="565"/>
      <c r="O2322" s="26" t="s">
        <v>1032</v>
      </c>
      <c r="P2322" s="25" t="s">
        <v>3352</v>
      </c>
      <c r="Q2322" s="25" t="s">
        <v>3353</v>
      </c>
      <c r="R2322" s="47">
        <v>300</v>
      </c>
      <c r="S2322" s="23"/>
      <c r="T2322" s="37"/>
      <c r="U2322" s="36"/>
      <c r="V2322" s="36"/>
      <c r="W2322" s="36"/>
    </row>
    <row r="2323" spans="13:23" ht="37.5" hidden="1" x14ac:dyDescent="0.3">
      <c r="M2323" s="503"/>
      <c r="N2323" s="565"/>
      <c r="O2323" s="26" t="s">
        <v>1032</v>
      </c>
      <c r="P2323" s="25" t="s">
        <v>2411</v>
      </c>
      <c r="Q2323" s="25" t="s">
        <v>3354</v>
      </c>
      <c r="R2323" s="47">
        <v>500</v>
      </c>
      <c r="S2323" s="23"/>
      <c r="T2323" s="37"/>
      <c r="U2323" s="36"/>
      <c r="V2323" s="36"/>
      <c r="W2323" s="36"/>
    </row>
    <row r="2324" spans="13:23" ht="37.5" hidden="1" x14ac:dyDescent="0.3">
      <c r="M2324" s="73" t="s">
        <v>5478</v>
      </c>
      <c r="N2324" s="25" t="s">
        <v>3355</v>
      </c>
      <c r="O2324" s="26" t="s">
        <v>1032</v>
      </c>
      <c r="P2324" s="25" t="s">
        <v>3356</v>
      </c>
      <c r="Q2324" s="25" t="s">
        <v>3357</v>
      </c>
      <c r="R2324" s="47">
        <v>500</v>
      </c>
      <c r="S2324" s="23"/>
      <c r="T2324" s="37"/>
      <c r="U2324" s="36"/>
      <c r="V2324" s="36"/>
      <c r="W2324" s="36"/>
    </row>
    <row r="2325" spans="13:23" ht="37.5" hidden="1" x14ac:dyDescent="0.3">
      <c r="M2325" s="73" t="s">
        <v>5479</v>
      </c>
      <c r="N2325" s="25" t="s">
        <v>3358</v>
      </c>
      <c r="O2325" s="26" t="s">
        <v>1032</v>
      </c>
      <c r="P2325" s="25" t="s">
        <v>3359</v>
      </c>
      <c r="Q2325" s="25" t="s">
        <v>3360</v>
      </c>
      <c r="R2325" s="47">
        <v>550</v>
      </c>
      <c r="S2325" s="23"/>
      <c r="T2325" s="37"/>
      <c r="U2325" s="36"/>
      <c r="V2325" s="36"/>
      <c r="W2325" s="36"/>
    </row>
    <row r="2326" spans="13:23" ht="37.5" hidden="1" x14ac:dyDescent="0.3">
      <c r="M2326" s="73" t="s">
        <v>5480</v>
      </c>
      <c r="N2326" s="25" t="s">
        <v>3361</v>
      </c>
      <c r="O2326" s="26" t="s">
        <v>1032</v>
      </c>
      <c r="P2326" s="565" t="s">
        <v>77</v>
      </c>
      <c r="Q2326" s="565"/>
      <c r="R2326" s="47">
        <v>560</v>
      </c>
      <c r="S2326" s="15" t="s">
        <v>122</v>
      </c>
      <c r="T2326" s="88"/>
      <c r="U2326" s="36"/>
      <c r="V2326" s="36"/>
      <c r="W2326" s="36"/>
    </row>
    <row r="2327" spans="13:23" ht="37.5" hidden="1" x14ac:dyDescent="0.3">
      <c r="M2327" s="73" t="s">
        <v>5481</v>
      </c>
      <c r="N2327" s="25" t="s">
        <v>3362</v>
      </c>
      <c r="O2327" s="26" t="s">
        <v>1024</v>
      </c>
      <c r="P2327" s="565" t="s">
        <v>77</v>
      </c>
      <c r="Q2327" s="565"/>
      <c r="R2327" s="47">
        <v>630</v>
      </c>
      <c r="S2327" s="23"/>
      <c r="T2327" s="37"/>
      <c r="U2327" s="36"/>
      <c r="V2327" s="36"/>
      <c r="W2327" s="36"/>
    </row>
    <row r="2328" spans="13:23" ht="37.5" hidden="1" x14ac:dyDescent="0.3">
      <c r="M2328" s="503" t="s">
        <v>5482</v>
      </c>
      <c r="N2328" s="565" t="s">
        <v>3364</v>
      </c>
      <c r="O2328" s="26" t="s">
        <v>1194</v>
      </c>
      <c r="P2328" s="25" t="s">
        <v>3365</v>
      </c>
      <c r="Q2328" s="25" t="s">
        <v>3366</v>
      </c>
      <c r="R2328" s="46">
        <v>1000</v>
      </c>
      <c r="S2328" s="23" t="s">
        <v>3419</v>
      </c>
      <c r="T2328" s="37"/>
      <c r="U2328" s="36"/>
      <c r="V2328" s="36"/>
      <c r="W2328" s="36"/>
    </row>
    <row r="2329" spans="13:23" ht="37.5" hidden="1" x14ac:dyDescent="0.3">
      <c r="M2329" s="503"/>
      <c r="N2329" s="565"/>
      <c r="O2329" s="26" t="s">
        <v>410</v>
      </c>
      <c r="P2329" s="25" t="s">
        <v>3367</v>
      </c>
      <c r="Q2329" s="25" t="s">
        <v>3368</v>
      </c>
      <c r="R2329" s="46">
        <v>900</v>
      </c>
      <c r="S2329" s="23"/>
      <c r="T2329" s="37"/>
      <c r="U2329" s="36"/>
      <c r="V2329" s="36"/>
      <c r="W2329" s="36"/>
    </row>
    <row r="2330" spans="13:23" ht="37.5" hidden="1" x14ac:dyDescent="0.3">
      <c r="M2330" s="503"/>
      <c r="N2330" s="565"/>
      <c r="O2330" s="26" t="s">
        <v>413</v>
      </c>
      <c r="P2330" s="25" t="s">
        <v>3368</v>
      </c>
      <c r="Q2330" s="25" t="s">
        <v>3369</v>
      </c>
      <c r="R2330" s="46">
        <v>850</v>
      </c>
      <c r="S2330" s="23"/>
      <c r="T2330" s="37"/>
      <c r="U2330" s="36"/>
      <c r="V2330" s="36"/>
      <c r="W2330" s="36"/>
    </row>
    <row r="2331" spans="13:23" ht="37.5" hidden="1" x14ac:dyDescent="0.3">
      <c r="M2331" s="503"/>
      <c r="N2331" s="565"/>
      <c r="O2331" s="26" t="s">
        <v>418</v>
      </c>
      <c r="P2331" s="25" t="s">
        <v>3369</v>
      </c>
      <c r="Q2331" s="25" t="s">
        <v>3304</v>
      </c>
      <c r="R2331" s="46">
        <v>600</v>
      </c>
      <c r="S2331" s="23"/>
      <c r="T2331" s="37"/>
      <c r="U2331" s="36"/>
      <c r="V2331" s="36"/>
      <c r="W2331" s="36"/>
    </row>
    <row r="2332" spans="13:23" ht="37.5" hidden="1" x14ac:dyDescent="0.3">
      <c r="M2332" s="503" t="s">
        <v>5483</v>
      </c>
      <c r="N2332" s="565" t="s">
        <v>3370</v>
      </c>
      <c r="O2332" s="26" t="s">
        <v>1024</v>
      </c>
      <c r="P2332" s="25" t="s">
        <v>483</v>
      </c>
      <c r="Q2332" s="25" t="s">
        <v>3371</v>
      </c>
      <c r="R2332" s="46">
        <v>450</v>
      </c>
      <c r="S2332" s="23"/>
      <c r="T2332" s="37"/>
      <c r="U2332" s="36"/>
      <c r="V2332" s="36"/>
      <c r="W2332" s="36"/>
    </row>
    <row r="2333" spans="13:23" ht="37.5" hidden="1" x14ac:dyDescent="0.3">
      <c r="M2333" s="503"/>
      <c r="N2333" s="565"/>
      <c r="O2333" s="26" t="s">
        <v>1024</v>
      </c>
      <c r="P2333" s="25" t="s">
        <v>3372</v>
      </c>
      <c r="Q2333" s="25" t="s">
        <v>3373</v>
      </c>
      <c r="R2333" s="46">
        <v>450</v>
      </c>
      <c r="S2333" s="23"/>
      <c r="T2333" s="37"/>
      <c r="U2333" s="36"/>
      <c r="V2333" s="36"/>
      <c r="W2333" s="36"/>
    </row>
    <row r="2334" spans="13:23" ht="37.5" hidden="1" x14ac:dyDescent="0.3">
      <c r="M2334" s="503"/>
      <c r="N2334" s="565"/>
      <c r="O2334" s="26" t="s">
        <v>1024</v>
      </c>
      <c r="P2334" s="25" t="s">
        <v>3374</v>
      </c>
      <c r="Q2334" s="25" t="s">
        <v>3375</v>
      </c>
      <c r="R2334" s="46">
        <v>450</v>
      </c>
      <c r="S2334" s="23"/>
      <c r="T2334" s="37"/>
      <c r="U2334" s="36"/>
      <c r="V2334" s="36"/>
      <c r="W2334" s="36"/>
    </row>
    <row r="2335" spans="13:23" ht="37.5" hidden="1" x14ac:dyDescent="0.3">
      <c r="M2335" s="503"/>
      <c r="N2335" s="565"/>
      <c r="O2335" s="26" t="s">
        <v>1024</v>
      </c>
      <c r="P2335" s="25" t="s">
        <v>3376</v>
      </c>
      <c r="Q2335" s="25" t="s">
        <v>3377</v>
      </c>
      <c r="R2335" s="46">
        <v>450</v>
      </c>
      <c r="S2335" s="23"/>
      <c r="T2335" s="37"/>
      <c r="U2335" s="36"/>
      <c r="V2335" s="36"/>
      <c r="W2335" s="36"/>
    </row>
    <row r="2336" spans="13:23" ht="37.5" hidden="1" x14ac:dyDescent="0.3">
      <c r="M2336" s="503"/>
      <c r="N2336" s="565"/>
      <c r="O2336" s="26" t="s">
        <v>1024</v>
      </c>
      <c r="P2336" s="25" t="s">
        <v>3378</v>
      </c>
      <c r="Q2336" s="25" t="s">
        <v>3379</v>
      </c>
      <c r="R2336" s="46">
        <v>450</v>
      </c>
      <c r="S2336" s="23"/>
      <c r="T2336" s="37"/>
      <c r="U2336" s="36"/>
      <c r="V2336" s="36"/>
      <c r="W2336" s="36"/>
    </row>
    <row r="2337" spans="13:23" ht="37.5" hidden="1" x14ac:dyDescent="0.3">
      <c r="M2337" s="503"/>
      <c r="N2337" s="565"/>
      <c r="O2337" s="26" t="s">
        <v>1024</v>
      </c>
      <c r="P2337" s="25" t="s">
        <v>3380</v>
      </c>
      <c r="Q2337" s="25" t="s">
        <v>3381</v>
      </c>
      <c r="R2337" s="46">
        <v>450</v>
      </c>
      <c r="S2337" s="23"/>
      <c r="T2337" s="37"/>
      <c r="U2337" s="36"/>
      <c r="V2337" s="36"/>
      <c r="W2337" s="36"/>
    </row>
    <row r="2338" spans="13:23" ht="37.5" hidden="1" x14ac:dyDescent="0.3">
      <c r="M2338" s="503"/>
      <c r="N2338" s="565"/>
      <c r="O2338" s="26" t="s">
        <v>1024</v>
      </c>
      <c r="P2338" s="25" t="s">
        <v>3382</v>
      </c>
      <c r="Q2338" s="25" t="s">
        <v>1052</v>
      </c>
      <c r="R2338" s="46">
        <v>450</v>
      </c>
      <c r="S2338" s="23"/>
      <c r="T2338" s="37"/>
      <c r="U2338" s="36"/>
      <c r="V2338" s="36"/>
      <c r="W2338" s="36"/>
    </row>
    <row r="2339" spans="13:23" ht="37.5" hidden="1" x14ac:dyDescent="0.3">
      <c r="M2339" s="503"/>
      <c r="N2339" s="565"/>
      <c r="O2339" s="26" t="s">
        <v>1024</v>
      </c>
      <c r="P2339" s="25" t="s">
        <v>3383</v>
      </c>
      <c r="Q2339" s="25" t="s">
        <v>3420</v>
      </c>
      <c r="R2339" s="46">
        <v>450</v>
      </c>
      <c r="S2339" s="23"/>
      <c r="T2339" s="37"/>
      <c r="U2339" s="36"/>
      <c r="V2339" s="36"/>
      <c r="W2339" s="36"/>
    </row>
    <row r="2340" spans="13:23" ht="37.5" hidden="1" x14ac:dyDescent="0.3">
      <c r="M2340" s="73" t="s">
        <v>5484</v>
      </c>
      <c r="N2340" s="105" t="s">
        <v>951</v>
      </c>
      <c r="O2340" s="26" t="s">
        <v>1024</v>
      </c>
      <c r="P2340" s="25" t="s">
        <v>3369</v>
      </c>
      <c r="Q2340" s="25" t="s">
        <v>3384</v>
      </c>
      <c r="R2340" s="46">
        <v>450</v>
      </c>
      <c r="S2340" s="23"/>
      <c r="T2340" s="37"/>
      <c r="U2340" s="36"/>
      <c r="V2340" s="36"/>
      <c r="W2340" s="36"/>
    </row>
    <row r="2341" spans="13:23" ht="37.5" hidden="1" x14ac:dyDescent="0.3">
      <c r="M2341" s="73" t="s">
        <v>5485</v>
      </c>
      <c r="N2341" s="105" t="s">
        <v>3424</v>
      </c>
      <c r="O2341" s="26" t="s">
        <v>1024</v>
      </c>
      <c r="P2341" s="25" t="s">
        <v>3385</v>
      </c>
      <c r="Q2341" s="25" t="s">
        <v>3421</v>
      </c>
      <c r="R2341" s="46">
        <v>450</v>
      </c>
      <c r="S2341" s="23"/>
      <c r="T2341" s="37"/>
      <c r="U2341" s="36"/>
      <c r="V2341" s="36"/>
      <c r="W2341" s="36"/>
    </row>
    <row r="2342" spans="13:23" ht="37.5" hidden="1" x14ac:dyDescent="0.3">
      <c r="M2342" s="73" t="s">
        <v>5429</v>
      </c>
      <c r="N2342" s="105" t="s">
        <v>3425</v>
      </c>
      <c r="O2342" s="26" t="s">
        <v>1024</v>
      </c>
      <c r="P2342" s="25" t="s">
        <v>3368</v>
      </c>
      <c r="Q2342" s="25" t="s">
        <v>3386</v>
      </c>
      <c r="R2342" s="46">
        <v>450</v>
      </c>
      <c r="S2342" s="23"/>
      <c r="T2342" s="37"/>
      <c r="U2342" s="36"/>
      <c r="V2342" s="36"/>
      <c r="W2342" s="36"/>
    </row>
    <row r="2343" spans="13:23" ht="37.5" hidden="1" x14ac:dyDescent="0.3">
      <c r="M2343" s="73" t="s">
        <v>5486</v>
      </c>
      <c r="N2343" s="105" t="s">
        <v>3423</v>
      </c>
      <c r="O2343" s="26" t="s">
        <v>1024</v>
      </c>
      <c r="P2343" s="25" t="s">
        <v>3387</v>
      </c>
      <c r="Q2343" s="25" t="s">
        <v>3301</v>
      </c>
      <c r="R2343" s="46">
        <v>450</v>
      </c>
      <c r="S2343" s="23"/>
      <c r="T2343" s="37"/>
      <c r="U2343" s="36"/>
      <c r="V2343" s="36"/>
      <c r="W2343" s="36"/>
    </row>
    <row r="2344" spans="13:23" ht="37.5" hidden="1" x14ac:dyDescent="0.3">
      <c r="M2344" s="73" t="s">
        <v>5487</v>
      </c>
      <c r="N2344" s="105" t="s">
        <v>658</v>
      </c>
      <c r="O2344" s="26" t="s">
        <v>1024</v>
      </c>
      <c r="P2344" s="25" t="s">
        <v>3301</v>
      </c>
      <c r="Q2344" s="25" t="s">
        <v>3422</v>
      </c>
      <c r="R2344" s="46">
        <v>450</v>
      </c>
      <c r="S2344" s="23"/>
      <c r="T2344" s="37"/>
      <c r="U2344" s="36"/>
      <c r="V2344" s="36"/>
      <c r="W2344" s="36"/>
    </row>
    <row r="2345" spans="13:23" ht="37.5" hidden="1" x14ac:dyDescent="0.3">
      <c r="M2345" s="73" t="s">
        <v>5488</v>
      </c>
      <c r="N2345" s="25" t="s">
        <v>3388</v>
      </c>
      <c r="O2345" s="26" t="s">
        <v>1024</v>
      </c>
      <c r="P2345" s="25" t="s">
        <v>3389</v>
      </c>
      <c r="Q2345" s="25" t="s">
        <v>3390</v>
      </c>
      <c r="R2345" s="46">
        <v>450</v>
      </c>
      <c r="S2345" s="23"/>
      <c r="T2345" s="37"/>
      <c r="U2345" s="36"/>
      <c r="V2345" s="36"/>
      <c r="W2345" s="36"/>
    </row>
    <row r="2346" spans="13:23" ht="37.5" hidden="1" x14ac:dyDescent="0.3">
      <c r="M2346" s="73" t="s">
        <v>5489</v>
      </c>
      <c r="N2346" s="25" t="s">
        <v>3391</v>
      </c>
      <c r="O2346" s="26" t="s">
        <v>1024</v>
      </c>
      <c r="P2346" s="25" t="s">
        <v>3389</v>
      </c>
      <c r="Q2346" s="25" t="s">
        <v>3392</v>
      </c>
      <c r="R2346" s="46">
        <v>450</v>
      </c>
      <c r="S2346" s="23"/>
      <c r="T2346" s="37"/>
      <c r="U2346" s="36"/>
      <c r="V2346" s="36"/>
      <c r="W2346" s="36"/>
    </row>
    <row r="2347" spans="13:23" ht="37.5" hidden="1" x14ac:dyDescent="0.3">
      <c r="M2347" s="73" t="s">
        <v>5490</v>
      </c>
      <c r="N2347" s="25" t="s">
        <v>658</v>
      </c>
      <c r="O2347" s="26" t="s">
        <v>1024</v>
      </c>
      <c r="P2347" s="25" t="s">
        <v>3389</v>
      </c>
      <c r="Q2347" s="25" t="s">
        <v>3393</v>
      </c>
      <c r="R2347" s="46">
        <v>450</v>
      </c>
      <c r="S2347" s="23"/>
      <c r="T2347" s="37"/>
      <c r="U2347" s="36"/>
      <c r="V2347" s="36"/>
      <c r="W2347" s="36"/>
    </row>
    <row r="2348" spans="13:23" ht="37.5" hidden="1" x14ac:dyDescent="0.3">
      <c r="M2348" s="73" t="s">
        <v>5491</v>
      </c>
      <c r="N2348" s="25" t="s">
        <v>3394</v>
      </c>
      <c r="O2348" s="26" t="s">
        <v>1024</v>
      </c>
      <c r="P2348" s="25" t="s">
        <v>3389</v>
      </c>
      <c r="Q2348" s="25" t="s">
        <v>3395</v>
      </c>
      <c r="R2348" s="46">
        <v>450</v>
      </c>
      <c r="S2348" s="23"/>
      <c r="T2348" s="37"/>
      <c r="U2348" s="36"/>
      <c r="V2348" s="36"/>
      <c r="W2348" s="36"/>
    </row>
    <row r="2349" spans="13:23" ht="37.5" hidden="1" x14ac:dyDescent="0.3">
      <c r="M2349" s="73" t="s">
        <v>5492</v>
      </c>
      <c r="N2349" s="25" t="s">
        <v>3396</v>
      </c>
      <c r="O2349" s="26" t="s">
        <v>1024</v>
      </c>
      <c r="P2349" s="25" t="s">
        <v>3397</v>
      </c>
      <c r="Q2349" s="25" t="s">
        <v>3398</v>
      </c>
      <c r="R2349" s="47">
        <v>300</v>
      </c>
      <c r="S2349" s="23"/>
      <c r="T2349" s="37"/>
      <c r="U2349" s="36"/>
      <c r="V2349" s="36"/>
      <c r="W2349" s="36"/>
    </row>
    <row r="2350" spans="13:23" ht="37.5" hidden="1" x14ac:dyDescent="0.3">
      <c r="M2350" s="73" t="s">
        <v>5493</v>
      </c>
      <c r="N2350" s="25" t="s">
        <v>3399</v>
      </c>
      <c r="O2350" s="26" t="s">
        <v>1024</v>
      </c>
      <c r="P2350" s="25" t="s">
        <v>3400</v>
      </c>
      <c r="Q2350" s="25" t="s">
        <v>3401</v>
      </c>
      <c r="R2350" s="47">
        <v>300</v>
      </c>
      <c r="S2350" s="23"/>
      <c r="T2350" s="37"/>
      <c r="U2350" s="36"/>
      <c r="V2350" s="36"/>
      <c r="W2350" s="36"/>
    </row>
    <row r="2351" spans="13:23" ht="37.5" hidden="1" x14ac:dyDescent="0.3">
      <c r="M2351" s="73" t="s">
        <v>5494</v>
      </c>
      <c r="N2351" s="25" t="s">
        <v>3402</v>
      </c>
      <c r="O2351" s="26" t="s">
        <v>1024</v>
      </c>
      <c r="P2351" s="25" t="s">
        <v>3389</v>
      </c>
      <c r="Q2351" s="25" t="s">
        <v>3403</v>
      </c>
      <c r="R2351" s="47">
        <v>300</v>
      </c>
      <c r="S2351" s="23"/>
      <c r="T2351" s="37"/>
      <c r="U2351" s="36"/>
      <c r="V2351" s="36"/>
      <c r="W2351" s="36"/>
    </row>
    <row r="2352" spans="13:23" ht="37.5" hidden="1" x14ac:dyDescent="0.3">
      <c r="M2352" s="73" t="s">
        <v>5430</v>
      </c>
      <c r="N2352" s="25" t="s">
        <v>3404</v>
      </c>
      <c r="O2352" s="26" t="s">
        <v>1024</v>
      </c>
      <c r="P2352" s="25" t="s">
        <v>3405</v>
      </c>
      <c r="Q2352" s="25" t="s">
        <v>3406</v>
      </c>
      <c r="R2352" s="47">
        <v>300</v>
      </c>
      <c r="S2352" s="23"/>
      <c r="T2352" s="37"/>
      <c r="U2352" s="36"/>
      <c r="V2352" s="36"/>
      <c r="W2352" s="36"/>
    </row>
    <row r="2353" spans="13:23" ht="37.5" hidden="1" x14ac:dyDescent="0.3">
      <c r="M2353" s="73" t="s">
        <v>5495</v>
      </c>
      <c r="N2353" s="25" t="s">
        <v>3407</v>
      </c>
      <c r="O2353" s="26" t="s">
        <v>1024</v>
      </c>
      <c r="P2353" s="25" t="s">
        <v>3408</v>
      </c>
      <c r="Q2353" s="25" t="s">
        <v>3409</v>
      </c>
      <c r="R2353" s="47">
        <v>300</v>
      </c>
      <c r="S2353" s="23"/>
      <c r="T2353" s="37"/>
      <c r="U2353" s="36"/>
      <c r="V2353" s="36"/>
      <c r="W2353" s="36"/>
    </row>
    <row r="2354" spans="13:23" ht="37.5" hidden="1" x14ac:dyDescent="0.3">
      <c r="M2354" s="73" t="s">
        <v>5496</v>
      </c>
      <c r="N2354" s="25" t="s">
        <v>3410</v>
      </c>
      <c r="O2354" s="26" t="s">
        <v>1024</v>
      </c>
      <c r="P2354" s="25" t="s">
        <v>3411</v>
      </c>
      <c r="Q2354" s="25" t="s">
        <v>3412</v>
      </c>
      <c r="R2354" s="47">
        <v>300</v>
      </c>
      <c r="S2354" s="23"/>
      <c r="T2354" s="37"/>
      <c r="U2354" s="36"/>
      <c r="V2354" s="36"/>
      <c r="W2354" s="36"/>
    </row>
    <row r="2355" spans="13:23" ht="37.5" hidden="1" x14ac:dyDescent="0.3">
      <c r="M2355" s="73" t="s">
        <v>5497</v>
      </c>
      <c r="N2355" s="25" t="s">
        <v>3413</v>
      </c>
      <c r="O2355" s="26" t="s">
        <v>1024</v>
      </c>
      <c r="P2355" s="25" t="s">
        <v>3414</v>
      </c>
      <c r="Q2355" s="25" t="s">
        <v>3415</v>
      </c>
      <c r="R2355" s="47">
        <v>300</v>
      </c>
      <c r="S2355" s="23"/>
      <c r="T2355" s="37"/>
      <c r="U2355" s="36"/>
      <c r="V2355" s="36"/>
      <c r="W2355" s="36"/>
    </row>
    <row r="2356" spans="13:23" ht="37.5" hidden="1" x14ac:dyDescent="0.3">
      <c r="M2356" s="73" t="s">
        <v>5498</v>
      </c>
      <c r="N2356" s="25" t="s">
        <v>3416</v>
      </c>
      <c r="O2356" s="26" t="s">
        <v>1024</v>
      </c>
      <c r="P2356" s="25" t="s">
        <v>3417</v>
      </c>
      <c r="Q2356" s="25" t="s">
        <v>3418</v>
      </c>
      <c r="R2356" s="47">
        <v>300</v>
      </c>
      <c r="S2356" s="23"/>
      <c r="T2356" s="37"/>
      <c r="U2356" s="36"/>
      <c r="V2356" s="36"/>
      <c r="W2356" s="36"/>
    </row>
    <row r="2357" spans="13:23" hidden="1" x14ac:dyDescent="0.2">
      <c r="M2357" s="73" t="s">
        <v>5499</v>
      </c>
      <c r="N2357" s="19" t="s">
        <v>3426</v>
      </c>
      <c r="O2357" s="30"/>
      <c r="P2357" s="21"/>
      <c r="Q2357" s="21"/>
      <c r="R2357" s="90"/>
      <c r="S2357" s="51" t="s">
        <v>440</v>
      </c>
      <c r="T2357" s="36"/>
      <c r="U2357" s="36"/>
      <c r="V2357" s="36"/>
      <c r="W2357" s="36"/>
    </row>
    <row r="2358" spans="13:23" ht="37.5" hidden="1" x14ac:dyDescent="0.2">
      <c r="M2358" s="73" t="s">
        <v>5500</v>
      </c>
      <c r="N2358" s="19" t="s">
        <v>3427</v>
      </c>
      <c r="O2358" s="30"/>
      <c r="P2358" s="21"/>
      <c r="Q2358" s="21"/>
      <c r="R2358" s="90"/>
      <c r="S2358" s="51" t="s">
        <v>440</v>
      </c>
      <c r="T2358" s="36"/>
      <c r="U2358" s="36"/>
      <c r="V2358" s="36"/>
      <c r="W2358" s="36"/>
    </row>
    <row r="2359" spans="13:23" ht="37.5" hidden="1" x14ac:dyDescent="0.3">
      <c r="M2359" s="503" t="s">
        <v>5501</v>
      </c>
      <c r="N2359" s="565" t="s">
        <v>3428</v>
      </c>
      <c r="O2359" s="26" t="s">
        <v>1009</v>
      </c>
      <c r="P2359" s="25" t="s">
        <v>3429</v>
      </c>
      <c r="Q2359" s="25" t="s">
        <v>3430</v>
      </c>
      <c r="R2359" s="46">
        <v>750</v>
      </c>
      <c r="S2359" s="23" t="s">
        <v>3507</v>
      </c>
      <c r="T2359" s="37"/>
      <c r="U2359" s="36"/>
      <c r="V2359" s="36"/>
      <c r="W2359" s="36"/>
    </row>
    <row r="2360" spans="13:23" ht="37.5" hidden="1" x14ac:dyDescent="0.3">
      <c r="M2360" s="503"/>
      <c r="N2360" s="565"/>
      <c r="O2360" s="26" t="s">
        <v>3197</v>
      </c>
      <c r="P2360" s="25" t="s">
        <v>3431</v>
      </c>
      <c r="Q2360" s="25" t="s">
        <v>3432</v>
      </c>
      <c r="R2360" s="46">
        <v>860</v>
      </c>
      <c r="S2360" s="23"/>
      <c r="T2360" s="37"/>
      <c r="U2360" s="36"/>
      <c r="V2360" s="36"/>
      <c r="W2360" s="36"/>
    </row>
    <row r="2361" spans="13:23" ht="37.5" hidden="1" x14ac:dyDescent="0.3">
      <c r="M2361" s="73" t="s">
        <v>5502</v>
      </c>
      <c r="N2361" s="25" t="s">
        <v>3433</v>
      </c>
      <c r="O2361" s="26" t="s">
        <v>86</v>
      </c>
      <c r="P2361" s="25" t="s">
        <v>3434</v>
      </c>
      <c r="Q2361" s="25" t="s">
        <v>3435</v>
      </c>
      <c r="R2361" s="46">
        <v>450</v>
      </c>
      <c r="S2361" s="23"/>
      <c r="T2361" s="37"/>
      <c r="U2361" s="36"/>
      <c r="V2361" s="36"/>
      <c r="W2361" s="36"/>
    </row>
    <row r="2362" spans="13:23" ht="37.5" hidden="1" x14ac:dyDescent="0.3">
      <c r="M2362" s="73" t="s">
        <v>5503</v>
      </c>
      <c r="N2362" s="25" t="s">
        <v>3436</v>
      </c>
      <c r="O2362" s="26" t="s">
        <v>86</v>
      </c>
      <c r="P2362" s="25" t="s">
        <v>1682</v>
      </c>
      <c r="Q2362" s="25" t="s">
        <v>2431</v>
      </c>
      <c r="R2362" s="46">
        <v>450</v>
      </c>
      <c r="S2362" s="23"/>
      <c r="T2362" s="37"/>
      <c r="U2362" s="36"/>
      <c r="V2362" s="36"/>
      <c r="W2362" s="36"/>
    </row>
    <row r="2363" spans="13:23" ht="37.5" hidden="1" x14ac:dyDescent="0.3">
      <c r="M2363" s="503" t="s">
        <v>5431</v>
      </c>
      <c r="N2363" s="565" t="s">
        <v>2393</v>
      </c>
      <c r="O2363" s="26" t="s">
        <v>194</v>
      </c>
      <c r="P2363" s="25" t="s">
        <v>136</v>
      </c>
      <c r="Q2363" s="25" t="s">
        <v>3437</v>
      </c>
      <c r="R2363" s="46">
        <v>700</v>
      </c>
      <c r="S2363" s="23"/>
      <c r="T2363" s="37"/>
      <c r="U2363" s="36"/>
      <c r="V2363" s="36"/>
      <c r="W2363" s="36"/>
    </row>
    <row r="2364" spans="13:23" ht="37.5" hidden="1" x14ac:dyDescent="0.3">
      <c r="M2364" s="503"/>
      <c r="N2364" s="565"/>
      <c r="O2364" s="26" t="s">
        <v>1009</v>
      </c>
      <c r="P2364" s="25" t="s">
        <v>3438</v>
      </c>
      <c r="Q2364" s="25" t="s">
        <v>3439</v>
      </c>
      <c r="R2364" s="46">
        <v>500</v>
      </c>
      <c r="S2364" s="23"/>
      <c r="T2364" s="37"/>
      <c r="U2364" s="36"/>
      <c r="V2364" s="36"/>
      <c r="W2364" s="36"/>
    </row>
    <row r="2365" spans="13:23" ht="37.5" hidden="1" x14ac:dyDescent="0.3">
      <c r="M2365" s="503"/>
      <c r="N2365" s="565"/>
      <c r="O2365" s="26" t="s">
        <v>1009</v>
      </c>
      <c r="P2365" s="25" t="s">
        <v>3440</v>
      </c>
      <c r="Q2365" s="25" t="s">
        <v>3441</v>
      </c>
      <c r="R2365" s="46">
        <v>500</v>
      </c>
      <c r="S2365" s="23"/>
      <c r="T2365" s="37"/>
      <c r="U2365" s="36"/>
      <c r="V2365" s="36"/>
      <c r="W2365" s="36"/>
    </row>
    <row r="2366" spans="13:23" ht="37.5" hidden="1" x14ac:dyDescent="0.3">
      <c r="M2366" s="503"/>
      <c r="N2366" s="565"/>
      <c r="O2366" s="26" t="s">
        <v>1220</v>
      </c>
      <c r="P2366" s="25" t="s">
        <v>3441</v>
      </c>
      <c r="Q2366" s="25" t="s">
        <v>3442</v>
      </c>
      <c r="R2366" s="46">
        <v>400</v>
      </c>
      <c r="S2366" s="23"/>
      <c r="T2366" s="37"/>
      <c r="U2366" s="36"/>
      <c r="V2366" s="36"/>
      <c r="W2366" s="36"/>
    </row>
    <row r="2367" spans="13:23" ht="56.25" hidden="1" x14ac:dyDescent="0.3">
      <c r="M2367" s="503"/>
      <c r="N2367" s="565"/>
      <c r="O2367" s="26" t="s">
        <v>2433</v>
      </c>
      <c r="P2367" s="25" t="s">
        <v>3443</v>
      </c>
      <c r="Q2367" s="25" t="s">
        <v>3444</v>
      </c>
      <c r="R2367" s="46">
        <v>450</v>
      </c>
      <c r="S2367" s="23"/>
      <c r="T2367" s="37"/>
      <c r="U2367" s="36"/>
      <c r="V2367" s="36"/>
      <c r="W2367" s="36"/>
    </row>
    <row r="2368" spans="13:23" ht="56.25" hidden="1" x14ac:dyDescent="0.3">
      <c r="M2368" s="503"/>
      <c r="N2368" s="565"/>
      <c r="O2368" s="26" t="s">
        <v>1009</v>
      </c>
      <c r="P2368" s="25" t="s">
        <v>3445</v>
      </c>
      <c r="Q2368" s="25" t="s">
        <v>3446</v>
      </c>
      <c r="R2368" s="46">
        <v>500</v>
      </c>
      <c r="S2368" s="23"/>
      <c r="T2368" s="37"/>
      <c r="U2368" s="36"/>
      <c r="V2368" s="36"/>
      <c r="W2368" s="36"/>
    </row>
    <row r="2369" spans="13:23" ht="56.25" hidden="1" x14ac:dyDescent="0.3">
      <c r="M2369" s="503"/>
      <c r="N2369" s="565"/>
      <c r="O2369" s="26" t="s">
        <v>1220</v>
      </c>
      <c r="P2369" s="25" t="s">
        <v>3447</v>
      </c>
      <c r="Q2369" s="25" t="s">
        <v>3448</v>
      </c>
      <c r="R2369" s="46">
        <v>400</v>
      </c>
      <c r="S2369" s="23"/>
      <c r="T2369" s="37"/>
      <c r="U2369" s="36"/>
      <c r="V2369" s="36"/>
      <c r="W2369" s="36"/>
    </row>
    <row r="2370" spans="13:23" ht="37.5" hidden="1" x14ac:dyDescent="0.3">
      <c r="M2370" s="20" t="s">
        <v>5504</v>
      </c>
      <c r="N2370" s="25" t="s">
        <v>3449</v>
      </c>
      <c r="O2370" s="26" t="s">
        <v>88</v>
      </c>
      <c r="P2370" s="25" t="s">
        <v>2565</v>
      </c>
      <c r="Q2370" s="25" t="s">
        <v>3450</v>
      </c>
      <c r="R2370" s="46">
        <v>450</v>
      </c>
      <c r="S2370" s="23"/>
      <c r="T2370" s="37"/>
      <c r="U2370" s="36"/>
      <c r="V2370" s="36"/>
      <c r="W2370" s="36"/>
    </row>
    <row r="2371" spans="13:23" ht="37.5" hidden="1" x14ac:dyDescent="0.3">
      <c r="M2371" s="73" t="s">
        <v>5505</v>
      </c>
      <c r="N2371" s="25" t="s">
        <v>3451</v>
      </c>
      <c r="O2371" s="26" t="s">
        <v>86</v>
      </c>
      <c r="P2371" s="25" t="s">
        <v>2565</v>
      </c>
      <c r="Q2371" s="25" t="s">
        <v>3452</v>
      </c>
      <c r="R2371" s="46">
        <v>400</v>
      </c>
      <c r="S2371" s="23"/>
      <c r="T2371" s="37"/>
      <c r="U2371" s="36"/>
      <c r="V2371" s="36"/>
      <c r="W2371" s="36"/>
    </row>
    <row r="2372" spans="13:23" ht="37.5" hidden="1" x14ac:dyDescent="0.3">
      <c r="M2372" s="73" t="s">
        <v>5506</v>
      </c>
      <c r="N2372" s="25" t="s">
        <v>3453</v>
      </c>
      <c r="O2372" s="26" t="s">
        <v>86</v>
      </c>
      <c r="P2372" s="25" t="s">
        <v>2565</v>
      </c>
      <c r="Q2372" s="25" t="s">
        <v>3454</v>
      </c>
      <c r="R2372" s="46">
        <v>400</v>
      </c>
      <c r="S2372" s="23"/>
      <c r="T2372" s="37"/>
      <c r="U2372" s="36"/>
      <c r="V2372" s="36"/>
      <c r="W2372" s="36"/>
    </row>
    <row r="2373" spans="13:23" ht="37.5" hidden="1" x14ac:dyDescent="0.3">
      <c r="M2373" s="73" t="s">
        <v>5507</v>
      </c>
      <c r="N2373" s="25" t="s">
        <v>3455</v>
      </c>
      <c r="O2373" s="26" t="s">
        <v>86</v>
      </c>
      <c r="P2373" s="25" t="s">
        <v>2565</v>
      </c>
      <c r="Q2373" s="25" t="s">
        <v>3456</v>
      </c>
      <c r="R2373" s="46">
        <v>400</v>
      </c>
      <c r="S2373" s="23"/>
      <c r="T2373" s="37"/>
      <c r="U2373" s="36"/>
      <c r="V2373" s="36"/>
      <c r="W2373" s="36"/>
    </row>
    <row r="2374" spans="13:23" ht="37.5" hidden="1" x14ac:dyDescent="0.3">
      <c r="M2374" s="73" t="s">
        <v>5508</v>
      </c>
      <c r="N2374" s="25" t="s">
        <v>3457</v>
      </c>
      <c r="O2374" s="26" t="s">
        <v>86</v>
      </c>
      <c r="P2374" s="25" t="s">
        <v>2565</v>
      </c>
      <c r="Q2374" s="25" t="s">
        <v>3458</v>
      </c>
      <c r="R2374" s="46">
        <v>400</v>
      </c>
      <c r="S2374" s="23"/>
      <c r="T2374" s="37"/>
      <c r="U2374" s="36"/>
      <c r="V2374" s="36"/>
      <c r="W2374" s="36"/>
    </row>
    <row r="2375" spans="13:23" ht="37.5" hidden="1" x14ac:dyDescent="0.3">
      <c r="M2375" s="73" t="s">
        <v>5509</v>
      </c>
      <c r="N2375" s="25" t="s">
        <v>3459</v>
      </c>
      <c r="O2375" s="26" t="s">
        <v>86</v>
      </c>
      <c r="P2375" s="25" t="s">
        <v>3460</v>
      </c>
      <c r="Q2375" s="25" t="s">
        <v>3461</v>
      </c>
      <c r="R2375" s="46">
        <v>400</v>
      </c>
      <c r="S2375" s="23"/>
      <c r="T2375" s="37"/>
      <c r="U2375" s="36"/>
      <c r="V2375" s="36"/>
      <c r="W2375" s="36"/>
    </row>
    <row r="2376" spans="13:23" ht="37.5" hidden="1" x14ac:dyDescent="0.3">
      <c r="M2376" s="73" t="s">
        <v>5510</v>
      </c>
      <c r="N2376" s="25" t="s">
        <v>3462</v>
      </c>
      <c r="O2376" s="26" t="s">
        <v>86</v>
      </c>
      <c r="P2376" s="25" t="s">
        <v>2565</v>
      </c>
      <c r="Q2376" s="25" t="s">
        <v>3463</v>
      </c>
      <c r="R2376" s="46">
        <v>400</v>
      </c>
      <c r="S2376" s="23"/>
      <c r="T2376" s="37"/>
      <c r="U2376" s="36"/>
      <c r="V2376" s="36"/>
      <c r="W2376" s="36"/>
    </row>
    <row r="2377" spans="13:23" ht="37.5" hidden="1" x14ac:dyDescent="0.3">
      <c r="M2377" s="73" t="s">
        <v>5511</v>
      </c>
      <c r="N2377" s="25" t="s">
        <v>3464</v>
      </c>
      <c r="O2377" s="26" t="s">
        <v>86</v>
      </c>
      <c r="P2377" s="25" t="s">
        <v>2565</v>
      </c>
      <c r="Q2377" s="25" t="s">
        <v>3465</v>
      </c>
      <c r="R2377" s="46">
        <v>400</v>
      </c>
      <c r="S2377" s="23"/>
      <c r="T2377" s="37"/>
      <c r="U2377" s="36"/>
      <c r="V2377" s="36"/>
      <c r="W2377" s="36"/>
    </row>
    <row r="2378" spans="13:23" ht="37.5" hidden="1" x14ac:dyDescent="0.3">
      <c r="M2378" s="73" t="s">
        <v>5512</v>
      </c>
      <c r="N2378" s="25" t="s">
        <v>3466</v>
      </c>
      <c r="O2378" s="26" t="s">
        <v>86</v>
      </c>
      <c r="P2378" s="25" t="s">
        <v>2565</v>
      </c>
      <c r="Q2378" s="25" t="s">
        <v>2637</v>
      </c>
      <c r="R2378" s="46">
        <v>400</v>
      </c>
      <c r="S2378" s="23"/>
      <c r="T2378" s="37"/>
      <c r="U2378" s="36"/>
      <c r="V2378" s="36"/>
      <c r="W2378" s="36"/>
    </row>
    <row r="2379" spans="13:23" ht="37.5" hidden="1" x14ac:dyDescent="0.3">
      <c r="M2379" s="73" t="s">
        <v>5423</v>
      </c>
      <c r="N2379" s="25" t="s">
        <v>3467</v>
      </c>
      <c r="O2379" s="26" t="s">
        <v>86</v>
      </c>
      <c r="P2379" s="25" t="s">
        <v>2565</v>
      </c>
      <c r="Q2379" s="25" t="s">
        <v>3468</v>
      </c>
      <c r="R2379" s="46">
        <v>400</v>
      </c>
      <c r="S2379" s="23"/>
      <c r="T2379" s="37"/>
      <c r="U2379" s="36"/>
      <c r="V2379" s="36"/>
      <c r="W2379" s="36"/>
    </row>
    <row r="2380" spans="13:23" ht="37.5" hidden="1" x14ac:dyDescent="0.3">
      <c r="M2380" s="73">
        <v>65101</v>
      </c>
      <c r="N2380" s="25" t="s">
        <v>3469</v>
      </c>
      <c r="O2380" s="26" t="s">
        <v>86</v>
      </c>
      <c r="P2380" s="25" t="s">
        <v>2565</v>
      </c>
      <c r="Q2380" s="25" t="s">
        <v>2637</v>
      </c>
      <c r="R2380" s="46">
        <v>400</v>
      </c>
      <c r="S2380" s="23"/>
      <c r="T2380" s="37"/>
      <c r="U2380" s="36"/>
      <c r="V2380" s="36"/>
      <c r="W2380" s="36"/>
    </row>
    <row r="2381" spans="13:23" ht="37.5" hidden="1" x14ac:dyDescent="0.3">
      <c r="M2381" s="73">
        <v>65102</v>
      </c>
      <c r="N2381" s="25" t="s">
        <v>3470</v>
      </c>
      <c r="O2381" s="26" t="s">
        <v>86</v>
      </c>
      <c r="P2381" s="25" t="s">
        <v>2565</v>
      </c>
      <c r="Q2381" s="25" t="s">
        <v>3471</v>
      </c>
      <c r="R2381" s="46">
        <v>400</v>
      </c>
      <c r="S2381" s="23"/>
      <c r="T2381" s="37"/>
      <c r="U2381" s="36"/>
      <c r="V2381" s="36"/>
      <c r="W2381" s="36"/>
    </row>
    <row r="2382" spans="13:23" ht="37.5" hidden="1" x14ac:dyDescent="0.3">
      <c r="M2382" s="73">
        <v>65103</v>
      </c>
      <c r="N2382" s="25" t="s">
        <v>3472</v>
      </c>
      <c r="O2382" s="26" t="s">
        <v>86</v>
      </c>
      <c r="P2382" s="25" t="s">
        <v>3473</v>
      </c>
      <c r="Q2382" s="25" t="s">
        <v>3474</v>
      </c>
      <c r="R2382" s="46">
        <v>400</v>
      </c>
      <c r="S2382" s="23"/>
      <c r="T2382" s="37"/>
      <c r="U2382" s="36"/>
      <c r="V2382" s="36"/>
      <c r="W2382" s="36"/>
    </row>
    <row r="2383" spans="13:23" ht="37.5" hidden="1" x14ac:dyDescent="0.3">
      <c r="M2383" s="73">
        <v>65104</v>
      </c>
      <c r="N2383" s="25" t="s">
        <v>3475</v>
      </c>
      <c r="O2383" s="26" t="s">
        <v>86</v>
      </c>
      <c r="P2383" s="25" t="s">
        <v>2565</v>
      </c>
      <c r="Q2383" s="25" t="s">
        <v>3429</v>
      </c>
      <c r="R2383" s="46">
        <v>400</v>
      </c>
      <c r="S2383" s="23"/>
      <c r="T2383" s="37"/>
      <c r="U2383" s="36"/>
      <c r="V2383" s="36"/>
      <c r="W2383" s="36"/>
    </row>
    <row r="2384" spans="13:23" ht="37.5" hidden="1" x14ac:dyDescent="0.3">
      <c r="M2384" s="73">
        <v>65105</v>
      </c>
      <c r="N2384" s="25" t="s">
        <v>3476</v>
      </c>
      <c r="O2384" s="26" t="s">
        <v>86</v>
      </c>
      <c r="P2384" s="25" t="s">
        <v>3477</v>
      </c>
      <c r="Q2384" s="25" t="s">
        <v>3478</v>
      </c>
      <c r="R2384" s="46">
        <v>400</v>
      </c>
      <c r="S2384" s="23"/>
      <c r="T2384" s="37"/>
      <c r="U2384" s="36"/>
      <c r="V2384" s="36"/>
      <c r="W2384" s="36"/>
    </row>
    <row r="2385" spans="13:23" ht="37.5" hidden="1" x14ac:dyDescent="0.3">
      <c r="M2385" s="73">
        <v>65106</v>
      </c>
      <c r="N2385" s="25" t="s">
        <v>3479</v>
      </c>
      <c r="O2385" s="26" t="s">
        <v>86</v>
      </c>
      <c r="P2385" s="25" t="s">
        <v>2565</v>
      </c>
      <c r="Q2385" s="25" t="s">
        <v>3480</v>
      </c>
      <c r="R2385" s="46">
        <v>400</v>
      </c>
      <c r="S2385" s="23"/>
      <c r="T2385" s="37"/>
      <c r="U2385" s="36"/>
      <c r="V2385" s="36"/>
      <c r="W2385" s="36"/>
    </row>
    <row r="2386" spans="13:23" ht="37.5" hidden="1" x14ac:dyDescent="0.3">
      <c r="M2386" s="73">
        <v>65107</v>
      </c>
      <c r="N2386" s="25" t="s">
        <v>3481</v>
      </c>
      <c r="O2386" s="26" t="s">
        <v>86</v>
      </c>
      <c r="P2386" s="25" t="s">
        <v>3482</v>
      </c>
      <c r="Q2386" s="25" t="s">
        <v>3480</v>
      </c>
      <c r="R2386" s="46">
        <v>400</v>
      </c>
      <c r="S2386" s="23"/>
      <c r="T2386" s="37"/>
      <c r="U2386" s="36"/>
      <c r="V2386" s="36"/>
      <c r="W2386" s="36"/>
    </row>
    <row r="2387" spans="13:23" ht="37.5" hidden="1" x14ac:dyDescent="0.3">
      <c r="M2387" s="73">
        <v>65108</v>
      </c>
      <c r="N2387" s="25" t="s">
        <v>3483</v>
      </c>
      <c r="O2387" s="26" t="s">
        <v>90</v>
      </c>
      <c r="P2387" s="25" t="s">
        <v>3484</v>
      </c>
      <c r="Q2387" s="25" t="s">
        <v>2398</v>
      </c>
      <c r="R2387" s="46">
        <v>400</v>
      </c>
      <c r="S2387" s="23"/>
      <c r="T2387" s="37"/>
      <c r="U2387" s="36"/>
      <c r="V2387" s="36"/>
      <c r="W2387" s="36"/>
    </row>
    <row r="2388" spans="13:23" ht="37.5" hidden="1" x14ac:dyDescent="0.3">
      <c r="M2388" s="73">
        <v>65109</v>
      </c>
      <c r="N2388" s="25" t="s">
        <v>3485</v>
      </c>
      <c r="O2388" s="26" t="s">
        <v>86</v>
      </c>
      <c r="P2388" s="25" t="s">
        <v>3484</v>
      </c>
      <c r="Q2388" s="25" t="s">
        <v>2398</v>
      </c>
      <c r="R2388" s="46">
        <v>400</v>
      </c>
      <c r="S2388" s="23"/>
      <c r="T2388" s="37"/>
      <c r="U2388" s="36"/>
      <c r="V2388" s="36"/>
      <c r="W2388" s="36"/>
    </row>
    <row r="2389" spans="13:23" ht="37.5" hidden="1" x14ac:dyDescent="0.2">
      <c r="M2389" s="73" t="s">
        <v>5432</v>
      </c>
      <c r="N2389" s="21" t="s">
        <v>3486</v>
      </c>
      <c r="O2389" s="26" t="s">
        <v>90</v>
      </c>
      <c r="P2389" s="21" t="s">
        <v>3487</v>
      </c>
      <c r="Q2389" s="21" t="s">
        <v>218</v>
      </c>
      <c r="R2389" s="47">
        <v>300</v>
      </c>
      <c r="S2389" s="23"/>
      <c r="T2389" s="19"/>
      <c r="U2389" s="36"/>
      <c r="V2389" s="36"/>
      <c r="W2389" s="36"/>
    </row>
    <row r="2390" spans="13:23" ht="37.5" hidden="1" x14ac:dyDescent="0.2">
      <c r="M2390" s="73">
        <v>65111</v>
      </c>
      <c r="N2390" s="21" t="s">
        <v>2675</v>
      </c>
      <c r="O2390" s="26" t="s">
        <v>90</v>
      </c>
      <c r="P2390" s="21" t="s">
        <v>3488</v>
      </c>
      <c r="Q2390" s="21" t="s">
        <v>3489</v>
      </c>
      <c r="R2390" s="47">
        <v>300</v>
      </c>
      <c r="S2390" s="23"/>
      <c r="T2390" s="19"/>
      <c r="U2390" s="36"/>
      <c r="V2390" s="36"/>
      <c r="W2390" s="36"/>
    </row>
    <row r="2391" spans="13:23" ht="37.5" hidden="1" x14ac:dyDescent="0.2">
      <c r="M2391" s="73">
        <v>65112</v>
      </c>
      <c r="N2391" s="21" t="s">
        <v>3490</v>
      </c>
      <c r="O2391" s="26" t="s">
        <v>90</v>
      </c>
      <c r="P2391" s="21" t="s">
        <v>3484</v>
      </c>
      <c r="Q2391" s="21" t="s">
        <v>218</v>
      </c>
      <c r="R2391" s="47">
        <v>350</v>
      </c>
      <c r="S2391" s="23"/>
      <c r="T2391" s="19"/>
      <c r="U2391" s="36"/>
      <c r="V2391" s="36"/>
      <c r="W2391" s="36"/>
    </row>
    <row r="2392" spans="13:23" ht="37.5" hidden="1" x14ac:dyDescent="0.2">
      <c r="M2392" s="73">
        <v>65113</v>
      </c>
      <c r="N2392" s="21" t="s">
        <v>3491</v>
      </c>
      <c r="O2392" s="26" t="s">
        <v>90</v>
      </c>
      <c r="P2392" s="21" t="s">
        <v>3484</v>
      </c>
      <c r="Q2392" s="21" t="s">
        <v>218</v>
      </c>
      <c r="R2392" s="47">
        <v>300</v>
      </c>
      <c r="S2392" s="23"/>
      <c r="T2392" s="19"/>
      <c r="U2392" s="36"/>
      <c r="V2392" s="36"/>
      <c r="W2392" s="36"/>
    </row>
    <row r="2393" spans="13:23" ht="37.5" hidden="1" x14ac:dyDescent="0.2">
      <c r="M2393" s="73">
        <v>65114</v>
      </c>
      <c r="N2393" s="21" t="s">
        <v>3492</v>
      </c>
      <c r="O2393" s="26" t="s">
        <v>90</v>
      </c>
      <c r="P2393" s="21" t="s">
        <v>3484</v>
      </c>
      <c r="Q2393" s="21" t="s">
        <v>2637</v>
      </c>
      <c r="R2393" s="47">
        <v>300</v>
      </c>
      <c r="S2393" s="23"/>
      <c r="T2393" s="19"/>
      <c r="U2393" s="36"/>
      <c r="V2393" s="36"/>
      <c r="W2393" s="36"/>
    </row>
    <row r="2394" spans="13:23" ht="37.5" hidden="1" x14ac:dyDescent="0.2">
      <c r="M2394" s="73">
        <v>65115</v>
      </c>
      <c r="N2394" s="21" t="s">
        <v>3508</v>
      </c>
      <c r="O2394" s="26" t="s">
        <v>90</v>
      </c>
      <c r="P2394" s="21" t="s">
        <v>3484</v>
      </c>
      <c r="Q2394" s="21" t="s">
        <v>3489</v>
      </c>
      <c r="R2394" s="47">
        <v>300</v>
      </c>
      <c r="S2394" s="23"/>
      <c r="T2394" s="19"/>
      <c r="U2394" s="36"/>
      <c r="V2394" s="36"/>
      <c r="W2394" s="36"/>
    </row>
    <row r="2395" spans="13:23" ht="37.5" hidden="1" x14ac:dyDescent="0.2">
      <c r="M2395" s="73">
        <v>65116</v>
      </c>
      <c r="N2395" s="21" t="s">
        <v>3493</v>
      </c>
      <c r="O2395" s="26" t="s">
        <v>90</v>
      </c>
      <c r="P2395" s="21" t="s">
        <v>3484</v>
      </c>
      <c r="Q2395" s="21" t="s">
        <v>3465</v>
      </c>
      <c r="R2395" s="47">
        <v>300</v>
      </c>
      <c r="S2395" s="23"/>
      <c r="T2395" s="19"/>
      <c r="U2395" s="36"/>
      <c r="V2395" s="36"/>
      <c r="W2395" s="36"/>
    </row>
    <row r="2396" spans="13:23" ht="37.5" hidden="1" x14ac:dyDescent="0.2">
      <c r="M2396" s="73">
        <v>65117</v>
      </c>
      <c r="N2396" s="21" t="s">
        <v>3494</v>
      </c>
      <c r="O2396" s="26" t="s">
        <v>90</v>
      </c>
      <c r="P2396" s="21" t="s">
        <v>3484</v>
      </c>
      <c r="Q2396" s="21" t="s">
        <v>3489</v>
      </c>
      <c r="R2396" s="47">
        <v>300</v>
      </c>
      <c r="S2396" s="23"/>
      <c r="T2396" s="19"/>
      <c r="U2396" s="36"/>
      <c r="V2396" s="36"/>
      <c r="W2396" s="36"/>
    </row>
    <row r="2397" spans="13:23" ht="37.5" hidden="1" x14ac:dyDescent="0.2">
      <c r="M2397" s="73">
        <v>65118</v>
      </c>
      <c r="N2397" s="21" t="s">
        <v>3509</v>
      </c>
      <c r="O2397" s="26" t="s">
        <v>90</v>
      </c>
      <c r="P2397" s="21" t="s">
        <v>3484</v>
      </c>
      <c r="Q2397" s="21" t="s">
        <v>2637</v>
      </c>
      <c r="R2397" s="47">
        <v>300</v>
      </c>
      <c r="S2397" s="23"/>
      <c r="T2397" s="19"/>
      <c r="U2397" s="36"/>
      <c r="V2397" s="36"/>
      <c r="W2397" s="36"/>
    </row>
    <row r="2398" spans="13:23" ht="37.5" hidden="1" x14ac:dyDescent="0.2">
      <c r="M2398" s="73">
        <v>65119</v>
      </c>
      <c r="N2398" s="21" t="s">
        <v>3510</v>
      </c>
      <c r="O2398" s="26" t="s">
        <v>90</v>
      </c>
      <c r="P2398" s="21" t="s">
        <v>3484</v>
      </c>
      <c r="Q2398" s="21" t="s">
        <v>3489</v>
      </c>
      <c r="R2398" s="47">
        <v>300</v>
      </c>
      <c r="S2398" s="23"/>
      <c r="T2398" s="19"/>
      <c r="U2398" s="36"/>
      <c r="V2398" s="36"/>
      <c r="W2398" s="36"/>
    </row>
    <row r="2399" spans="13:23" ht="56.25" hidden="1" x14ac:dyDescent="0.2">
      <c r="M2399" s="73" t="s">
        <v>5433</v>
      </c>
      <c r="N2399" s="21" t="s">
        <v>3495</v>
      </c>
      <c r="O2399" s="26" t="s">
        <v>90</v>
      </c>
      <c r="P2399" s="21" t="s">
        <v>3496</v>
      </c>
      <c r="Q2399" s="21" t="s">
        <v>218</v>
      </c>
      <c r="R2399" s="47">
        <v>300</v>
      </c>
      <c r="S2399" s="23"/>
      <c r="T2399" s="19"/>
      <c r="U2399" s="36"/>
      <c r="V2399" s="36"/>
      <c r="W2399" s="36"/>
    </row>
    <row r="2400" spans="13:23" ht="37.5" hidden="1" x14ac:dyDescent="0.2">
      <c r="M2400" s="73">
        <v>65121</v>
      </c>
      <c r="N2400" s="21" t="s">
        <v>3497</v>
      </c>
      <c r="O2400" s="26" t="s">
        <v>90</v>
      </c>
      <c r="P2400" s="21" t="s">
        <v>3484</v>
      </c>
      <c r="Q2400" s="21" t="s">
        <v>2568</v>
      </c>
      <c r="R2400" s="47">
        <v>300</v>
      </c>
      <c r="S2400" s="23"/>
      <c r="T2400" s="19"/>
      <c r="U2400" s="36"/>
      <c r="V2400" s="36"/>
      <c r="W2400" s="36"/>
    </row>
    <row r="2401" spans="7:23" ht="37.5" hidden="1" x14ac:dyDescent="0.2">
      <c r="M2401" s="73">
        <v>65122</v>
      </c>
      <c r="N2401" s="21" t="s">
        <v>3498</v>
      </c>
      <c r="O2401" s="26" t="s">
        <v>90</v>
      </c>
      <c r="P2401" s="21" t="s">
        <v>3499</v>
      </c>
      <c r="Q2401" s="21" t="s">
        <v>218</v>
      </c>
      <c r="R2401" s="47">
        <v>300</v>
      </c>
      <c r="S2401" s="23"/>
      <c r="T2401" s="19"/>
      <c r="U2401" s="36"/>
      <c r="V2401" s="36"/>
      <c r="W2401" s="36"/>
    </row>
    <row r="2402" spans="7:23" ht="37.5" hidden="1" x14ac:dyDescent="0.2">
      <c r="M2402" s="73">
        <v>65123</v>
      </c>
      <c r="N2402" s="21" t="s">
        <v>3500</v>
      </c>
      <c r="O2402" s="26" t="s">
        <v>90</v>
      </c>
      <c r="P2402" s="21" t="s">
        <v>3487</v>
      </c>
      <c r="Q2402" s="21" t="s">
        <v>3501</v>
      </c>
      <c r="R2402" s="47">
        <v>300</v>
      </c>
      <c r="S2402" s="23"/>
      <c r="T2402" s="19"/>
      <c r="U2402" s="36"/>
      <c r="V2402" s="36"/>
      <c r="W2402" s="36"/>
    </row>
    <row r="2403" spans="7:23" ht="56.25" hidden="1" x14ac:dyDescent="0.2">
      <c r="M2403" s="73">
        <v>65124</v>
      </c>
      <c r="N2403" s="21" t="s">
        <v>2542</v>
      </c>
      <c r="O2403" s="26" t="s">
        <v>90</v>
      </c>
      <c r="P2403" s="21" t="s">
        <v>3502</v>
      </c>
      <c r="Q2403" s="21" t="s">
        <v>3503</v>
      </c>
      <c r="R2403" s="47">
        <v>820</v>
      </c>
      <c r="S2403" s="15" t="s">
        <v>122</v>
      </c>
      <c r="T2403" s="30"/>
      <c r="U2403" s="36"/>
      <c r="V2403" s="36"/>
      <c r="W2403" s="36"/>
    </row>
    <row r="2404" spans="7:23" ht="37.5" hidden="1" x14ac:dyDescent="0.2">
      <c r="M2404" s="73">
        <v>65125</v>
      </c>
      <c r="N2404" s="21" t="s">
        <v>3246</v>
      </c>
      <c r="O2404" s="26" t="s">
        <v>90</v>
      </c>
      <c r="P2404" s="21" t="s">
        <v>3502</v>
      </c>
      <c r="Q2404" s="21" t="s">
        <v>3504</v>
      </c>
      <c r="R2404" s="47">
        <v>820</v>
      </c>
      <c r="S2404" s="23"/>
      <c r="T2404" s="19"/>
      <c r="U2404" s="36"/>
      <c r="V2404" s="36"/>
      <c r="W2404" s="36"/>
    </row>
    <row r="2405" spans="7:23" ht="37.5" hidden="1" x14ac:dyDescent="0.2">
      <c r="M2405" s="73">
        <v>65126</v>
      </c>
      <c r="N2405" s="21" t="s">
        <v>3361</v>
      </c>
      <c r="O2405" s="26" t="s">
        <v>90</v>
      </c>
      <c r="P2405" s="21" t="s">
        <v>3502</v>
      </c>
      <c r="Q2405" s="21" t="s">
        <v>3505</v>
      </c>
      <c r="R2405" s="47">
        <v>820</v>
      </c>
      <c r="S2405" s="23"/>
      <c r="T2405" s="19"/>
      <c r="U2405" s="36"/>
      <c r="V2405" s="36"/>
      <c r="W2405" s="36"/>
    </row>
    <row r="2406" spans="7:23" ht="37.5" hidden="1" x14ac:dyDescent="0.2">
      <c r="M2406" s="73">
        <v>65127</v>
      </c>
      <c r="N2406" s="21" t="s">
        <v>2500</v>
      </c>
      <c r="O2406" s="26" t="s">
        <v>90</v>
      </c>
      <c r="P2406" s="21" t="s">
        <v>3506</v>
      </c>
      <c r="Q2406" s="21" t="s">
        <v>3505</v>
      </c>
      <c r="R2406" s="47">
        <v>820</v>
      </c>
      <c r="S2406" s="23"/>
      <c r="T2406" s="19"/>
      <c r="U2406" s="36"/>
      <c r="V2406" s="36"/>
      <c r="W2406" s="36"/>
    </row>
    <row r="2407" spans="7:23" hidden="1" x14ac:dyDescent="0.2">
      <c r="M2407" s="39">
        <v>70</v>
      </c>
      <c r="N2407" s="30" t="s">
        <v>2822</v>
      </c>
      <c r="O2407" s="30"/>
      <c r="P2407" s="21"/>
      <c r="Q2407" s="21"/>
      <c r="R2407" s="90"/>
      <c r="S2407" s="51"/>
      <c r="T2407" s="36"/>
      <c r="U2407" s="36"/>
      <c r="V2407" s="36"/>
      <c r="W2407" s="36"/>
    </row>
    <row r="2408" spans="7:23" ht="37.5" hidden="1" x14ac:dyDescent="0.2">
      <c r="M2408" s="503" t="s">
        <v>5513</v>
      </c>
      <c r="N2408" s="524" t="s">
        <v>2813</v>
      </c>
      <c r="O2408" s="112" t="s">
        <v>194</v>
      </c>
      <c r="P2408" s="21" t="s">
        <v>2814</v>
      </c>
      <c r="Q2408" s="21" t="s">
        <v>2815</v>
      </c>
      <c r="R2408" s="46">
        <v>450</v>
      </c>
      <c r="S2408" s="51"/>
      <c r="T2408" s="36"/>
      <c r="U2408" s="36"/>
      <c r="V2408" s="36"/>
      <c r="W2408" s="36"/>
    </row>
    <row r="2409" spans="7:23" ht="37.5" hidden="1" x14ac:dyDescent="0.2">
      <c r="M2409" s="503"/>
      <c r="N2409" s="524"/>
      <c r="O2409" s="112" t="s">
        <v>194</v>
      </c>
      <c r="P2409" s="21" t="s">
        <v>2816</v>
      </c>
      <c r="Q2409" s="21" t="s">
        <v>2817</v>
      </c>
      <c r="R2409" s="46">
        <v>450</v>
      </c>
      <c r="S2409" s="51"/>
      <c r="T2409" s="36"/>
      <c r="U2409" s="36"/>
      <c r="V2409" s="36"/>
      <c r="W2409" s="36"/>
    </row>
    <row r="2410" spans="7:23" ht="37.5" hidden="1" x14ac:dyDescent="0.2">
      <c r="M2410" s="503"/>
      <c r="N2410" s="524"/>
      <c r="O2410" s="112" t="s">
        <v>194</v>
      </c>
      <c r="P2410" s="21" t="s">
        <v>2821</v>
      </c>
      <c r="Q2410" s="21" t="s">
        <v>2818</v>
      </c>
      <c r="R2410" s="46">
        <v>450</v>
      </c>
      <c r="S2410" s="51"/>
      <c r="T2410" s="36"/>
      <c r="U2410" s="36"/>
      <c r="V2410" s="36"/>
      <c r="W2410" s="36"/>
    </row>
    <row r="2411" spans="7:23" ht="75" hidden="1" x14ac:dyDescent="0.2">
      <c r="M2411" s="73" t="s">
        <v>5514</v>
      </c>
      <c r="N2411" s="21" t="s">
        <v>1681</v>
      </c>
      <c r="O2411" s="112" t="s">
        <v>86</v>
      </c>
      <c r="P2411" s="21" t="s">
        <v>2819</v>
      </c>
      <c r="Q2411" s="21" t="s">
        <v>2820</v>
      </c>
      <c r="R2411" s="46">
        <v>400</v>
      </c>
      <c r="S2411" s="51"/>
      <c r="T2411" s="36"/>
      <c r="U2411" s="36"/>
      <c r="V2411" s="36"/>
      <c r="W2411" s="36"/>
    </row>
    <row r="2412" spans="7:23" ht="19.5" hidden="1" thickBot="1" x14ac:dyDescent="0.25">
      <c r="M2412" s="39">
        <v>71</v>
      </c>
      <c r="N2412" s="30" t="s">
        <v>266</v>
      </c>
      <c r="O2412" s="30"/>
      <c r="P2412" s="21"/>
      <c r="Q2412" s="21"/>
      <c r="R2412" s="90"/>
      <c r="S2412" s="51"/>
      <c r="T2412" s="36"/>
      <c r="U2412" s="36"/>
      <c r="V2412" s="36"/>
      <c r="W2412" s="36"/>
    </row>
    <row r="2413" spans="7:23" ht="39" hidden="1" thickBot="1" x14ac:dyDescent="0.25">
      <c r="G2413" s="616">
        <v>1</v>
      </c>
      <c r="H2413" s="618" t="s">
        <v>230</v>
      </c>
      <c r="I2413" s="72" t="s">
        <v>129</v>
      </c>
      <c r="J2413" s="72" t="s">
        <v>5745</v>
      </c>
      <c r="K2413" s="72" t="s">
        <v>232</v>
      </c>
      <c r="L2413" s="72">
        <v>600</v>
      </c>
      <c r="M2413" s="648" t="s">
        <v>5515</v>
      </c>
      <c r="N2413" s="574" t="s">
        <v>230</v>
      </c>
      <c r="O2413" s="119" t="s">
        <v>129</v>
      </c>
      <c r="P2413" s="118" t="s">
        <v>231</v>
      </c>
      <c r="Q2413" s="118" t="s">
        <v>232</v>
      </c>
      <c r="R2413" s="46">
        <v>600</v>
      </c>
      <c r="S2413" s="51"/>
      <c r="T2413" s="36"/>
      <c r="U2413" s="36"/>
      <c r="V2413" s="36"/>
      <c r="W2413" s="36"/>
    </row>
    <row r="2414" spans="7:23" ht="38.25" hidden="1" thickBot="1" x14ac:dyDescent="0.25">
      <c r="G2414" s="621"/>
      <c r="H2414" s="622"/>
      <c r="I2414" s="74" t="s">
        <v>194</v>
      </c>
      <c r="J2414" s="74" t="s">
        <v>232</v>
      </c>
      <c r="K2414" s="74" t="s">
        <v>233</v>
      </c>
      <c r="L2414" s="74">
        <v>750</v>
      </c>
      <c r="M2414" s="649"/>
      <c r="N2414" s="574"/>
      <c r="O2414" s="119" t="s">
        <v>194</v>
      </c>
      <c r="P2414" s="118" t="s">
        <v>232</v>
      </c>
      <c r="Q2414" s="118" t="s">
        <v>233</v>
      </c>
      <c r="R2414" s="46">
        <v>750</v>
      </c>
      <c r="S2414" s="51"/>
      <c r="T2414" s="36"/>
      <c r="U2414" s="36"/>
      <c r="V2414" s="36"/>
      <c r="W2414" s="36"/>
    </row>
    <row r="2415" spans="7:23" ht="38.25" hidden="1" thickBot="1" x14ac:dyDescent="0.25">
      <c r="G2415" s="617"/>
      <c r="H2415" s="619"/>
      <c r="I2415" s="74" t="s">
        <v>129</v>
      </c>
      <c r="J2415" s="74" t="s">
        <v>233</v>
      </c>
      <c r="K2415" s="74" t="s">
        <v>260</v>
      </c>
      <c r="L2415" s="74">
        <v>600</v>
      </c>
      <c r="M2415" s="650"/>
      <c r="N2415" s="574"/>
      <c r="O2415" s="119" t="s">
        <v>129</v>
      </c>
      <c r="P2415" s="118" t="s">
        <v>233</v>
      </c>
      <c r="Q2415" s="118" t="s">
        <v>234</v>
      </c>
      <c r="R2415" s="46">
        <v>600</v>
      </c>
      <c r="S2415" s="51"/>
      <c r="T2415" s="36"/>
      <c r="U2415" s="36"/>
      <c r="V2415" s="36"/>
      <c r="W2415" s="36"/>
    </row>
    <row r="2416" spans="7:23" ht="38.25" hidden="1" thickBot="1" x14ac:dyDescent="0.25">
      <c r="G2416" s="70">
        <v>2</v>
      </c>
      <c r="H2416" s="75" t="s">
        <v>235</v>
      </c>
      <c r="I2416" s="72" t="s">
        <v>90</v>
      </c>
      <c r="J2416" s="72" t="s">
        <v>236</v>
      </c>
      <c r="K2416" s="72" t="s">
        <v>237</v>
      </c>
      <c r="L2416" s="72">
        <v>300</v>
      </c>
      <c r="M2416" s="73" t="s">
        <v>5516</v>
      </c>
      <c r="N2416" s="118" t="s">
        <v>235</v>
      </c>
      <c r="O2416" s="119" t="s">
        <v>90</v>
      </c>
      <c r="P2416" s="118" t="s">
        <v>236</v>
      </c>
      <c r="Q2416" s="118" t="s">
        <v>237</v>
      </c>
      <c r="R2416" s="46">
        <v>300</v>
      </c>
      <c r="S2416" s="51"/>
      <c r="T2416" s="36"/>
      <c r="U2416" s="36"/>
      <c r="V2416" s="36"/>
      <c r="W2416" s="36"/>
    </row>
    <row r="2417" spans="7:23" ht="38.25" hidden="1" thickBot="1" x14ac:dyDescent="0.25">
      <c r="G2417" s="68">
        <v>3</v>
      </c>
      <c r="H2417" s="83" t="s">
        <v>238</v>
      </c>
      <c r="I2417" s="74" t="s">
        <v>90</v>
      </c>
      <c r="J2417" s="74" t="s">
        <v>236</v>
      </c>
      <c r="K2417" s="74" t="s">
        <v>239</v>
      </c>
      <c r="L2417" s="74">
        <v>300</v>
      </c>
      <c r="M2417" s="73" t="s">
        <v>5517</v>
      </c>
      <c r="N2417" s="118" t="s">
        <v>238</v>
      </c>
      <c r="O2417" s="119" t="s">
        <v>90</v>
      </c>
      <c r="P2417" s="118" t="s">
        <v>236</v>
      </c>
      <c r="Q2417" s="118" t="s">
        <v>239</v>
      </c>
      <c r="R2417" s="46">
        <v>300</v>
      </c>
      <c r="S2417" s="51"/>
      <c r="T2417" s="36"/>
      <c r="U2417" s="36"/>
      <c r="V2417" s="36"/>
      <c r="W2417" s="36"/>
    </row>
    <row r="2418" spans="7:23" ht="38.25" hidden="1" thickBot="1" x14ac:dyDescent="0.25">
      <c r="G2418" s="68">
        <v>4</v>
      </c>
      <c r="H2418" s="83" t="s">
        <v>240</v>
      </c>
      <c r="I2418" s="74" t="s">
        <v>90</v>
      </c>
      <c r="J2418" s="624" t="s">
        <v>205</v>
      </c>
      <c r="K2418" s="625"/>
      <c r="L2418" s="74">
        <v>300</v>
      </c>
      <c r="M2418" s="73" t="s">
        <v>5518</v>
      </c>
      <c r="N2418" s="118" t="s">
        <v>240</v>
      </c>
      <c r="O2418" s="119" t="s">
        <v>90</v>
      </c>
      <c r="P2418" s="574" t="s">
        <v>205</v>
      </c>
      <c r="Q2418" s="574"/>
      <c r="R2418" s="46">
        <v>300</v>
      </c>
      <c r="S2418" s="51"/>
      <c r="T2418" s="36"/>
      <c r="U2418" s="36"/>
      <c r="V2418" s="36"/>
      <c r="W2418" s="36"/>
    </row>
    <row r="2419" spans="7:23" ht="64.5" hidden="1" thickBot="1" x14ac:dyDescent="0.25">
      <c r="G2419" s="68">
        <v>5</v>
      </c>
      <c r="H2419" s="83" t="s">
        <v>5746</v>
      </c>
      <c r="I2419" s="74" t="s">
        <v>86</v>
      </c>
      <c r="J2419" s="74" t="s">
        <v>240</v>
      </c>
      <c r="K2419" s="74" t="s">
        <v>242</v>
      </c>
      <c r="L2419" s="74">
        <v>500</v>
      </c>
      <c r="M2419" s="73" t="s">
        <v>5519</v>
      </c>
      <c r="N2419" s="118" t="s">
        <v>241</v>
      </c>
      <c r="O2419" s="119" t="s">
        <v>86</v>
      </c>
      <c r="P2419" s="118" t="s">
        <v>240</v>
      </c>
      <c r="Q2419" s="118" t="s">
        <v>242</v>
      </c>
      <c r="R2419" s="46">
        <v>500</v>
      </c>
      <c r="S2419" s="51"/>
      <c r="T2419" s="36"/>
      <c r="U2419" s="36"/>
      <c r="V2419" s="36"/>
      <c r="W2419" s="36"/>
    </row>
    <row r="2420" spans="7:23" ht="38.25" hidden="1" thickBot="1" x14ac:dyDescent="0.25">
      <c r="G2420" s="68">
        <v>6</v>
      </c>
      <c r="H2420" s="83" t="s">
        <v>243</v>
      </c>
      <c r="I2420" s="74" t="s">
        <v>86</v>
      </c>
      <c r="J2420" s="624" t="s">
        <v>205</v>
      </c>
      <c r="K2420" s="625"/>
      <c r="L2420" s="74">
        <v>500</v>
      </c>
      <c r="M2420" s="73" t="s">
        <v>5520</v>
      </c>
      <c r="N2420" s="118" t="s">
        <v>243</v>
      </c>
      <c r="O2420" s="119" t="s">
        <v>86</v>
      </c>
      <c r="P2420" s="574" t="s">
        <v>205</v>
      </c>
      <c r="Q2420" s="574"/>
      <c r="R2420" s="46">
        <v>500</v>
      </c>
      <c r="S2420" s="51"/>
      <c r="T2420" s="36"/>
      <c r="U2420" s="36"/>
      <c r="V2420" s="36"/>
      <c r="W2420" s="36"/>
    </row>
    <row r="2421" spans="7:23" ht="25.5" hidden="1" customHeight="1" thickBot="1" x14ac:dyDescent="0.25">
      <c r="G2421" s="68">
        <v>7</v>
      </c>
      <c r="H2421" s="83" t="s">
        <v>244</v>
      </c>
      <c r="I2421" s="74" t="s">
        <v>194</v>
      </c>
      <c r="J2421" s="624" t="s">
        <v>245</v>
      </c>
      <c r="K2421" s="625"/>
      <c r="L2421" s="74">
        <v>700</v>
      </c>
      <c r="M2421" s="73" t="s">
        <v>5521</v>
      </c>
      <c r="N2421" s="118" t="s">
        <v>244</v>
      </c>
      <c r="O2421" s="119" t="s">
        <v>194</v>
      </c>
      <c r="P2421" s="574" t="s">
        <v>245</v>
      </c>
      <c r="Q2421" s="574"/>
      <c r="R2421" s="46">
        <v>700</v>
      </c>
      <c r="S2421" s="51"/>
      <c r="T2421" s="36"/>
      <c r="U2421" s="36"/>
      <c r="V2421" s="36"/>
      <c r="W2421" s="36"/>
    </row>
    <row r="2422" spans="7:23" ht="39" hidden="1" thickBot="1" x14ac:dyDescent="0.25">
      <c r="G2422" s="68">
        <v>8</v>
      </c>
      <c r="H2422" s="83" t="s">
        <v>246</v>
      </c>
      <c r="I2422" s="74" t="s">
        <v>86</v>
      </c>
      <c r="J2422" s="624" t="s">
        <v>205</v>
      </c>
      <c r="K2422" s="625"/>
      <c r="L2422" s="74">
        <v>430</v>
      </c>
      <c r="M2422" s="73" t="s">
        <v>5522</v>
      </c>
      <c r="N2422" s="118" t="s">
        <v>246</v>
      </c>
      <c r="O2422" s="119" t="s">
        <v>86</v>
      </c>
      <c r="P2422" s="574" t="s">
        <v>205</v>
      </c>
      <c r="Q2422" s="574"/>
      <c r="R2422" s="46">
        <v>430</v>
      </c>
      <c r="S2422" s="51"/>
      <c r="T2422" s="36"/>
      <c r="U2422" s="36"/>
      <c r="V2422" s="36"/>
      <c r="W2422" s="36"/>
    </row>
    <row r="2423" spans="7:23" ht="38.25" hidden="1" thickBot="1" x14ac:dyDescent="0.25">
      <c r="G2423" s="68">
        <v>9</v>
      </c>
      <c r="H2423" s="83" t="s">
        <v>247</v>
      </c>
      <c r="I2423" s="74" t="s">
        <v>90</v>
      </c>
      <c r="J2423" s="74" t="s">
        <v>248</v>
      </c>
      <c r="K2423" s="74" t="s">
        <v>249</v>
      </c>
      <c r="L2423" s="74">
        <v>300</v>
      </c>
      <c r="M2423" s="73" t="s">
        <v>5523</v>
      </c>
      <c r="N2423" s="118" t="s">
        <v>247</v>
      </c>
      <c r="O2423" s="119" t="s">
        <v>90</v>
      </c>
      <c r="P2423" s="118" t="s">
        <v>248</v>
      </c>
      <c r="Q2423" s="118" t="s">
        <v>249</v>
      </c>
      <c r="R2423" s="46">
        <v>300</v>
      </c>
      <c r="S2423" s="51"/>
      <c r="T2423" s="36"/>
      <c r="U2423" s="36"/>
      <c r="V2423" s="36"/>
      <c r="W2423" s="36"/>
    </row>
    <row r="2424" spans="7:23" ht="38.25" hidden="1" thickBot="1" x14ac:dyDescent="0.25">
      <c r="G2424" s="68">
        <v>10</v>
      </c>
      <c r="H2424" s="83" t="s">
        <v>250</v>
      </c>
      <c r="I2424" s="74" t="s">
        <v>86</v>
      </c>
      <c r="J2424" s="74" t="s">
        <v>230</v>
      </c>
      <c r="K2424" s="74" t="s">
        <v>251</v>
      </c>
      <c r="L2424" s="74">
        <v>500</v>
      </c>
      <c r="M2424" s="73" t="s">
        <v>5972</v>
      </c>
      <c r="N2424" s="118" t="s">
        <v>250</v>
      </c>
      <c r="O2424" s="119" t="s">
        <v>86</v>
      </c>
      <c r="P2424" s="118" t="s">
        <v>230</v>
      </c>
      <c r="Q2424" s="118" t="s">
        <v>251</v>
      </c>
      <c r="R2424" s="46">
        <v>500</v>
      </c>
      <c r="S2424" s="51"/>
      <c r="T2424" s="36"/>
      <c r="U2424" s="36"/>
      <c r="V2424" s="36"/>
      <c r="W2424" s="36"/>
    </row>
    <row r="2425" spans="7:23" ht="39" hidden="1" thickBot="1" x14ac:dyDescent="0.25">
      <c r="G2425" s="68">
        <v>11</v>
      </c>
      <c r="H2425" s="83" t="s">
        <v>5747</v>
      </c>
      <c r="I2425" s="74" t="s">
        <v>90</v>
      </c>
      <c r="J2425" s="74" t="s">
        <v>230</v>
      </c>
      <c r="K2425" s="74" t="s">
        <v>253</v>
      </c>
      <c r="L2425" s="74">
        <v>400</v>
      </c>
      <c r="M2425" s="73" t="s">
        <v>5524</v>
      </c>
      <c r="N2425" s="118" t="s">
        <v>252</v>
      </c>
      <c r="O2425" s="119" t="s">
        <v>90</v>
      </c>
      <c r="P2425" s="118" t="s">
        <v>230</v>
      </c>
      <c r="Q2425" s="118" t="s">
        <v>253</v>
      </c>
      <c r="R2425" s="46">
        <v>400</v>
      </c>
      <c r="S2425" s="51"/>
      <c r="T2425" s="36"/>
      <c r="U2425" s="36"/>
      <c r="V2425" s="36"/>
      <c r="W2425" s="36"/>
    </row>
    <row r="2426" spans="7:23" ht="39" hidden="1" thickBot="1" x14ac:dyDescent="0.25">
      <c r="G2426" s="68">
        <v>12</v>
      </c>
      <c r="H2426" s="83" t="s">
        <v>5748</v>
      </c>
      <c r="I2426" s="74" t="s">
        <v>90</v>
      </c>
      <c r="J2426" s="74" t="s">
        <v>230</v>
      </c>
      <c r="K2426" s="74" t="s">
        <v>5749</v>
      </c>
      <c r="L2426" s="74">
        <v>400</v>
      </c>
      <c r="M2426" s="73" t="s">
        <v>5525</v>
      </c>
      <c r="N2426" s="118" t="s">
        <v>254</v>
      </c>
      <c r="O2426" s="119" t="s">
        <v>90</v>
      </c>
      <c r="P2426" s="118" t="s">
        <v>230</v>
      </c>
      <c r="Q2426" s="118" t="s">
        <v>255</v>
      </c>
      <c r="R2426" s="46">
        <v>400</v>
      </c>
      <c r="S2426" s="51"/>
      <c r="T2426" s="36"/>
      <c r="U2426" s="36"/>
      <c r="V2426" s="36"/>
      <c r="W2426" s="36"/>
    </row>
    <row r="2427" spans="7:23" ht="39" hidden="1" thickBot="1" x14ac:dyDescent="0.25">
      <c r="G2427" s="68">
        <v>13</v>
      </c>
      <c r="H2427" s="83" t="s">
        <v>256</v>
      </c>
      <c r="I2427" s="74" t="s">
        <v>90</v>
      </c>
      <c r="J2427" s="74" t="s">
        <v>257</v>
      </c>
      <c r="K2427" s="74" t="s">
        <v>258</v>
      </c>
      <c r="L2427" s="74">
        <v>400</v>
      </c>
      <c r="M2427" s="73" t="s">
        <v>5526</v>
      </c>
      <c r="N2427" s="118" t="s">
        <v>256</v>
      </c>
      <c r="O2427" s="119" t="s">
        <v>90</v>
      </c>
      <c r="P2427" s="118" t="s">
        <v>257</v>
      </c>
      <c r="Q2427" s="118" t="s">
        <v>258</v>
      </c>
      <c r="R2427" s="46">
        <v>400</v>
      </c>
      <c r="S2427" s="51"/>
      <c r="T2427" s="36"/>
      <c r="U2427" s="36"/>
      <c r="V2427" s="36"/>
      <c r="W2427" s="36"/>
    </row>
    <row r="2428" spans="7:23" ht="38.25" hidden="1" thickBot="1" x14ac:dyDescent="0.25">
      <c r="G2428" s="68">
        <v>14</v>
      </c>
      <c r="H2428" s="83" t="s">
        <v>259</v>
      </c>
      <c r="I2428" s="74" t="s">
        <v>90</v>
      </c>
      <c r="J2428" s="74" t="s">
        <v>230</v>
      </c>
      <c r="K2428" s="74" t="s">
        <v>260</v>
      </c>
      <c r="L2428" s="74">
        <v>400</v>
      </c>
      <c r="M2428" s="73" t="s">
        <v>5527</v>
      </c>
      <c r="N2428" s="118" t="s">
        <v>259</v>
      </c>
      <c r="O2428" s="119" t="s">
        <v>90</v>
      </c>
      <c r="P2428" s="118" t="s">
        <v>230</v>
      </c>
      <c r="Q2428" s="118" t="s">
        <v>260</v>
      </c>
      <c r="R2428" s="46">
        <v>400</v>
      </c>
      <c r="S2428" s="51"/>
      <c r="T2428" s="36"/>
      <c r="U2428" s="36"/>
      <c r="V2428" s="36"/>
      <c r="W2428" s="36"/>
    </row>
    <row r="2429" spans="7:23" ht="51.75" hidden="1" thickBot="1" x14ac:dyDescent="0.25">
      <c r="G2429" s="68">
        <v>15</v>
      </c>
      <c r="H2429" s="83" t="s">
        <v>261</v>
      </c>
      <c r="I2429" s="74" t="s">
        <v>90</v>
      </c>
      <c r="J2429" s="74" t="s">
        <v>262</v>
      </c>
      <c r="K2429" s="74" t="s">
        <v>263</v>
      </c>
      <c r="L2429" s="74">
        <v>400</v>
      </c>
      <c r="M2429" s="73" t="s">
        <v>5528</v>
      </c>
      <c r="N2429" s="118" t="s">
        <v>261</v>
      </c>
      <c r="O2429" s="119" t="s">
        <v>90</v>
      </c>
      <c r="P2429" s="118" t="s">
        <v>262</v>
      </c>
      <c r="Q2429" s="118" t="s">
        <v>263</v>
      </c>
      <c r="R2429" s="46">
        <v>400</v>
      </c>
      <c r="S2429" s="51"/>
      <c r="T2429" s="36"/>
      <c r="U2429" s="36"/>
      <c r="V2429" s="36"/>
      <c r="W2429" s="36"/>
    </row>
    <row r="2430" spans="7:23" ht="38.25" hidden="1" thickBot="1" x14ac:dyDescent="0.25">
      <c r="G2430" s="68">
        <v>16</v>
      </c>
      <c r="H2430" s="83" t="s">
        <v>264</v>
      </c>
      <c r="I2430" s="74" t="s">
        <v>90</v>
      </c>
      <c r="J2430" s="624" t="s">
        <v>205</v>
      </c>
      <c r="K2430" s="625"/>
      <c r="L2430" s="74">
        <v>300</v>
      </c>
      <c r="M2430" s="73" t="s">
        <v>5529</v>
      </c>
      <c r="N2430" s="118" t="s">
        <v>264</v>
      </c>
      <c r="O2430" s="119" t="s">
        <v>90</v>
      </c>
      <c r="P2430" s="574" t="s">
        <v>205</v>
      </c>
      <c r="Q2430" s="574"/>
      <c r="R2430" s="46">
        <v>300</v>
      </c>
      <c r="S2430" s="51"/>
      <c r="T2430" s="36"/>
      <c r="U2430" s="36"/>
      <c r="V2430" s="36"/>
      <c r="W2430" s="36"/>
    </row>
    <row r="2431" spans="7:23" ht="38.25" hidden="1" thickBot="1" x14ac:dyDescent="0.25">
      <c r="G2431" s="68">
        <v>17</v>
      </c>
      <c r="H2431" s="83" t="s">
        <v>265</v>
      </c>
      <c r="I2431" s="74" t="s">
        <v>90</v>
      </c>
      <c r="J2431" s="624" t="s">
        <v>205</v>
      </c>
      <c r="K2431" s="625"/>
      <c r="L2431" s="74">
        <v>300</v>
      </c>
      <c r="M2431" s="73" t="s">
        <v>5530</v>
      </c>
      <c r="N2431" s="118" t="s">
        <v>265</v>
      </c>
      <c r="O2431" s="119" t="s">
        <v>90</v>
      </c>
      <c r="P2431" s="574" t="s">
        <v>205</v>
      </c>
      <c r="Q2431" s="574"/>
      <c r="R2431" s="46">
        <v>300</v>
      </c>
      <c r="S2431" s="51"/>
      <c r="T2431" s="36"/>
      <c r="U2431" s="36"/>
      <c r="V2431" s="36"/>
      <c r="W2431" s="36"/>
    </row>
    <row r="2432" spans="7:23" hidden="1" x14ac:dyDescent="0.2">
      <c r="M2432" s="39">
        <v>72</v>
      </c>
      <c r="N2432" s="30" t="s">
        <v>3550</v>
      </c>
      <c r="O2432" s="30"/>
      <c r="P2432" s="21"/>
      <c r="Q2432" s="21"/>
      <c r="R2432" s="90"/>
      <c r="S2432" s="51"/>
      <c r="T2432" s="36"/>
      <c r="U2432" s="36"/>
      <c r="V2432" s="36"/>
      <c r="W2432" s="36"/>
    </row>
    <row r="2433" spans="13:23" ht="37.5" hidden="1" x14ac:dyDescent="0.2">
      <c r="M2433" s="503" t="s">
        <v>5531</v>
      </c>
      <c r="N2433" s="574" t="s">
        <v>3511</v>
      </c>
      <c r="O2433" s="119" t="s">
        <v>194</v>
      </c>
      <c r="P2433" s="574" t="s">
        <v>3512</v>
      </c>
      <c r="Q2433" s="574"/>
      <c r="R2433" s="46">
        <v>3500</v>
      </c>
      <c r="S2433" s="51"/>
      <c r="T2433" s="36"/>
      <c r="U2433" s="36"/>
      <c r="V2433" s="36"/>
      <c r="W2433" s="36"/>
    </row>
    <row r="2434" spans="13:23" ht="56.25" hidden="1" x14ac:dyDescent="0.2">
      <c r="M2434" s="503"/>
      <c r="N2434" s="574"/>
      <c r="O2434" s="119" t="s">
        <v>129</v>
      </c>
      <c r="P2434" s="118" t="s">
        <v>3513</v>
      </c>
      <c r="Q2434" s="118" t="s">
        <v>363</v>
      </c>
      <c r="R2434" s="46">
        <v>2800</v>
      </c>
      <c r="S2434" s="51"/>
      <c r="T2434" s="36"/>
      <c r="U2434" s="36"/>
      <c r="V2434" s="36"/>
      <c r="W2434" s="36"/>
    </row>
    <row r="2435" spans="13:23" ht="37.5" hidden="1" x14ac:dyDescent="0.2">
      <c r="M2435" s="503"/>
      <c r="N2435" s="574"/>
      <c r="O2435" s="119" t="s">
        <v>105</v>
      </c>
      <c r="P2435" s="574" t="s">
        <v>3514</v>
      </c>
      <c r="Q2435" s="574"/>
      <c r="R2435" s="46">
        <v>2100</v>
      </c>
      <c r="S2435" s="51"/>
      <c r="T2435" s="36"/>
      <c r="U2435" s="36"/>
      <c r="V2435" s="36"/>
      <c r="W2435" s="36"/>
    </row>
    <row r="2436" spans="13:23" ht="37.5" hidden="1" x14ac:dyDescent="0.2">
      <c r="M2436" s="503" t="s">
        <v>5532</v>
      </c>
      <c r="N2436" s="574" t="s">
        <v>3515</v>
      </c>
      <c r="O2436" s="119" t="s">
        <v>194</v>
      </c>
      <c r="P2436" s="574" t="s">
        <v>3516</v>
      </c>
      <c r="Q2436" s="574"/>
      <c r="R2436" s="46">
        <v>1800</v>
      </c>
      <c r="S2436" s="51"/>
      <c r="T2436" s="36"/>
      <c r="U2436" s="36"/>
      <c r="V2436" s="36"/>
      <c r="W2436" s="36"/>
    </row>
    <row r="2437" spans="13:23" ht="37.5" hidden="1" x14ac:dyDescent="0.2">
      <c r="M2437" s="503"/>
      <c r="N2437" s="574"/>
      <c r="O2437" s="119" t="s">
        <v>86</v>
      </c>
      <c r="P2437" s="574" t="s">
        <v>3517</v>
      </c>
      <c r="Q2437" s="574"/>
      <c r="R2437" s="46">
        <v>850</v>
      </c>
      <c r="S2437" s="51"/>
      <c r="T2437" s="36"/>
      <c r="U2437" s="36"/>
      <c r="V2437" s="36"/>
      <c r="W2437" s="36"/>
    </row>
    <row r="2438" spans="13:23" ht="37.5" hidden="1" x14ac:dyDescent="0.2">
      <c r="M2438" s="503" t="s">
        <v>5533</v>
      </c>
      <c r="N2438" s="574" t="s">
        <v>3518</v>
      </c>
      <c r="O2438" s="119" t="s">
        <v>129</v>
      </c>
      <c r="P2438" s="118" t="s">
        <v>193</v>
      </c>
      <c r="Q2438" s="118" t="s">
        <v>3519</v>
      </c>
      <c r="R2438" s="46">
        <v>1300</v>
      </c>
      <c r="S2438" s="51"/>
      <c r="T2438" s="36"/>
      <c r="U2438" s="36"/>
      <c r="V2438" s="36"/>
      <c r="W2438" s="36"/>
    </row>
    <row r="2439" spans="13:23" ht="37.5" hidden="1" x14ac:dyDescent="0.2">
      <c r="M2439" s="503"/>
      <c r="N2439" s="574"/>
      <c r="O2439" s="119" t="s">
        <v>129</v>
      </c>
      <c r="P2439" s="574" t="s">
        <v>3520</v>
      </c>
      <c r="Q2439" s="574"/>
      <c r="R2439" s="46">
        <v>1300</v>
      </c>
      <c r="S2439" s="51"/>
      <c r="T2439" s="36"/>
      <c r="U2439" s="36"/>
      <c r="V2439" s="36"/>
      <c r="W2439" s="36"/>
    </row>
    <row r="2440" spans="13:23" ht="37.5" hidden="1" x14ac:dyDescent="0.2">
      <c r="M2440" s="503"/>
      <c r="N2440" s="574"/>
      <c r="O2440" s="119" t="s">
        <v>105</v>
      </c>
      <c r="P2440" s="574" t="s">
        <v>3521</v>
      </c>
      <c r="Q2440" s="574"/>
      <c r="R2440" s="46">
        <v>900</v>
      </c>
      <c r="S2440" s="51"/>
      <c r="T2440" s="36"/>
      <c r="U2440" s="36"/>
      <c r="V2440" s="36"/>
      <c r="W2440" s="36"/>
    </row>
    <row r="2441" spans="13:23" ht="37.5" hidden="1" x14ac:dyDescent="0.2">
      <c r="M2441" s="503"/>
      <c r="N2441" s="574"/>
      <c r="O2441" s="119" t="s">
        <v>90</v>
      </c>
      <c r="P2441" s="118" t="s">
        <v>3522</v>
      </c>
      <c r="Q2441" s="118" t="s">
        <v>3523</v>
      </c>
      <c r="R2441" s="46">
        <v>600</v>
      </c>
      <c r="S2441" s="51"/>
      <c r="T2441" s="36"/>
      <c r="U2441" s="36"/>
      <c r="V2441" s="36"/>
      <c r="W2441" s="36"/>
    </row>
    <row r="2442" spans="13:23" ht="37.5" hidden="1" x14ac:dyDescent="0.2">
      <c r="M2442" s="73" t="s">
        <v>5534</v>
      </c>
      <c r="N2442" s="118" t="s">
        <v>3524</v>
      </c>
      <c r="O2442" s="119" t="s">
        <v>90</v>
      </c>
      <c r="P2442" s="118" t="s">
        <v>3525</v>
      </c>
      <c r="Q2442" s="118" t="s">
        <v>3526</v>
      </c>
      <c r="R2442" s="46">
        <v>420</v>
      </c>
      <c r="S2442" s="51"/>
      <c r="T2442" s="36"/>
      <c r="U2442" s="36"/>
      <c r="V2442" s="36"/>
      <c r="W2442" s="36"/>
    </row>
    <row r="2443" spans="13:23" ht="37.5" hidden="1" x14ac:dyDescent="0.2">
      <c r="M2443" s="73" t="s">
        <v>5535</v>
      </c>
      <c r="N2443" s="118" t="s">
        <v>3527</v>
      </c>
      <c r="O2443" s="119" t="s">
        <v>90</v>
      </c>
      <c r="P2443" s="118" t="s">
        <v>3528</v>
      </c>
      <c r="Q2443" s="118" t="s">
        <v>3529</v>
      </c>
      <c r="R2443" s="46">
        <v>420</v>
      </c>
      <c r="S2443" s="51"/>
      <c r="T2443" s="36"/>
      <c r="U2443" s="36"/>
      <c r="V2443" s="36"/>
      <c r="W2443" s="36"/>
    </row>
    <row r="2444" spans="13:23" ht="37.5" hidden="1" x14ac:dyDescent="0.2">
      <c r="M2444" s="73" t="s">
        <v>5536</v>
      </c>
      <c r="N2444" s="118" t="s">
        <v>3530</v>
      </c>
      <c r="O2444" s="119" t="s">
        <v>90</v>
      </c>
      <c r="P2444" s="118" t="s">
        <v>3528</v>
      </c>
      <c r="Q2444" s="118" t="s">
        <v>3529</v>
      </c>
      <c r="R2444" s="46">
        <v>420</v>
      </c>
      <c r="S2444" s="51"/>
      <c r="T2444" s="36"/>
      <c r="U2444" s="36"/>
      <c r="V2444" s="36"/>
      <c r="W2444" s="36"/>
    </row>
    <row r="2445" spans="13:23" ht="37.5" hidden="1" x14ac:dyDescent="0.2">
      <c r="M2445" s="73" t="s">
        <v>5537</v>
      </c>
      <c r="N2445" s="118" t="s">
        <v>3531</v>
      </c>
      <c r="O2445" s="119" t="s">
        <v>86</v>
      </c>
      <c r="P2445" s="574" t="s">
        <v>205</v>
      </c>
      <c r="Q2445" s="574"/>
      <c r="R2445" s="46">
        <v>950</v>
      </c>
      <c r="S2445" s="51"/>
      <c r="T2445" s="36"/>
      <c r="U2445" s="36"/>
      <c r="V2445" s="36"/>
      <c r="W2445" s="36"/>
    </row>
    <row r="2446" spans="13:23" ht="37.5" hidden="1" x14ac:dyDescent="0.2">
      <c r="M2446" s="73" t="s">
        <v>5538</v>
      </c>
      <c r="N2446" s="118" t="s">
        <v>3532</v>
      </c>
      <c r="O2446" s="119" t="s">
        <v>86</v>
      </c>
      <c r="P2446" s="574" t="s">
        <v>3533</v>
      </c>
      <c r="Q2446" s="574"/>
      <c r="R2446" s="46">
        <v>950</v>
      </c>
      <c r="S2446" s="51"/>
      <c r="T2446" s="36"/>
      <c r="U2446" s="36"/>
      <c r="V2446" s="36"/>
      <c r="W2446" s="36"/>
    </row>
    <row r="2447" spans="13:23" ht="75" hidden="1" x14ac:dyDescent="0.2">
      <c r="M2447" s="73" t="s">
        <v>5539</v>
      </c>
      <c r="N2447" s="118" t="s">
        <v>3534</v>
      </c>
      <c r="O2447" s="119" t="s">
        <v>90</v>
      </c>
      <c r="P2447" s="118" t="s">
        <v>4383</v>
      </c>
      <c r="Q2447" s="118" t="s">
        <v>3549</v>
      </c>
      <c r="R2447" s="46">
        <v>400</v>
      </c>
      <c r="S2447" s="51"/>
      <c r="T2447" s="36"/>
      <c r="U2447" s="36"/>
      <c r="V2447" s="36"/>
      <c r="W2447" s="36"/>
    </row>
    <row r="2448" spans="13:23" ht="37.5" hidden="1" x14ac:dyDescent="0.2">
      <c r="M2448" s="73" t="s">
        <v>5531</v>
      </c>
      <c r="N2448" s="118" t="s">
        <v>3535</v>
      </c>
      <c r="O2448" s="119" t="s">
        <v>86</v>
      </c>
      <c r="P2448" s="574" t="s">
        <v>205</v>
      </c>
      <c r="Q2448" s="574"/>
      <c r="R2448" s="46">
        <v>950</v>
      </c>
      <c r="S2448" s="51"/>
      <c r="T2448" s="36"/>
      <c r="U2448" s="36"/>
      <c r="V2448" s="36"/>
      <c r="W2448" s="36"/>
    </row>
    <row r="2449" spans="13:23" ht="37.5" hidden="1" x14ac:dyDescent="0.2">
      <c r="M2449" s="73" t="s">
        <v>5540</v>
      </c>
      <c r="N2449" s="118" t="s">
        <v>3536</v>
      </c>
      <c r="O2449" s="119" t="s">
        <v>90</v>
      </c>
      <c r="P2449" s="118" t="s">
        <v>3537</v>
      </c>
      <c r="Q2449" s="118" t="s">
        <v>3538</v>
      </c>
      <c r="R2449" s="46">
        <v>320</v>
      </c>
      <c r="S2449" s="51"/>
      <c r="T2449" s="36"/>
      <c r="U2449" s="36"/>
      <c r="V2449" s="36"/>
      <c r="W2449" s="36"/>
    </row>
    <row r="2450" spans="13:23" ht="37.5" hidden="1" x14ac:dyDescent="0.2">
      <c r="M2450" s="73" t="s">
        <v>5541</v>
      </c>
      <c r="N2450" s="118" t="s">
        <v>3539</v>
      </c>
      <c r="O2450" s="119" t="s">
        <v>90</v>
      </c>
      <c r="P2450" s="118" t="s">
        <v>3540</v>
      </c>
      <c r="Q2450" s="118" t="s">
        <v>3523</v>
      </c>
      <c r="R2450" s="46">
        <v>320</v>
      </c>
      <c r="S2450" s="51"/>
      <c r="T2450" s="36"/>
      <c r="U2450" s="36"/>
      <c r="V2450" s="36"/>
      <c r="W2450" s="36"/>
    </row>
    <row r="2451" spans="13:23" ht="37.5" hidden="1" x14ac:dyDescent="0.2">
      <c r="M2451" s="73" t="s">
        <v>5542</v>
      </c>
      <c r="N2451" s="118" t="s">
        <v>3541</v>
      </c>
      <c r="O2451" s="119" t="s">
        <v>90</v>
      </c>
      <c r="P2451" s="118" t="s">
        <v>3537</v>
      </c>
      <c r="Q2451" s="118" t="s">
        <v>3542</v>
      </c>
      <c r="R2451" s="46">
        <v>320</v>
      </c>
      <c r="S2451" s="51"/>
      <c r="T2451" s="36"/>
      <c r="U2451" s="36"/>
      <c r="V2451" s="36"/>
      <c r="W2451" s="36"/>
    </row>
    <row r="2452" spans="13:23" ht="37.5" hidden="1" x14ac:dyDescent="0.2">
      <c r="M2452" s="73" t="s">
        <v>5543</v>
      </c>
      <c r="N2452" s="118" t="s">
        <v>3543</v>
      </c>
      <c r="O2452" s="119" t="s">
        <v>90</v>
      </c>
      <c r="P2452" s="118" t="s">
        <v>3544</v>
      </c>
      <c r="Q2452" s="118" t="s">
        <v>363</v>
      </c>
      <c r="R2452" s="46">
        <v>320</v>
      </c>
      <c r="S2452" s="51"/>
      <c r="T2452" s="36"/>
      <c r="U2452" s="36"/>
      <c r="V2452" s="36"/>
      <c r="W2452" s="36"/>
    </row>
    <row r="2453" spans="13:23" ht="37.5" hidden="1" x14ac:dyDescent="0.2">
      <c r="M2453" s="73" t="s">
        <v>5544</v>
      </c>
      <c r="N2453" s="118" t="s">
        <v>3545</v>
      </c>
      <c r="O2453" s="119" t="s">
        <v>90</v>
      </c>
      <c r="P2453" s="118" t="s">
        <v>3523</v>
      </c>
      <c r="Q2453" s="118" t="s">
        <v>3546</v>
      </c>
      <c r="R2453" s="46">
        <v>320</v>
      </c>
      <c r="S2453" s="51"/>
      <c r="T2453" s="36"/>
      <c r="U2453" s="36"/>
      <c r="V2453" s="36"/>
      <c r="W2453" s="36"/>
    </row>
    <row r="2454" spans="13:23" ht="37.5" hidden="1" x14ac:dyDescent="0.2">
      <c r="M2454" s="73" t="s">
        <v>5545</v>
      </c>
      <c r="N2454" s="118" t="s">
        <v>3547</v>
      </c>
      <c r="O2454" s="119" t="s">
        <v>88</v>
      </c>
      <c r="P2454" s="574" t="s">
        <v>77</v>
      </c>
      <c r="Q2454" s="574"/>
      <c r="R2454" s="46">
        <v>320</v>
      </c>
      <c r="S2454" s="51"/>
      <c r="T2454" s="36"/>
      <c r="U2454" s="36"/>
      <c r="V2454" s="36"/>
      <c r="W2454" s="36"/>
    </row>
    <row r="2455" spans="13:23" ht="37.5" hidden="1" x14ac:dyDescent="0.2">
      <c r="M2455" s="73" t="s">
        <v>5546</v>
      </c>
      <c r="N2455" s="118" t="s">
        <v>219</v>
      </c>
      <c r="O2455" s="119" t="s">
        <v>88</v>
      </c>
      <c r="P2455" s="118" t="s">
        <v>3548</v>
      </c>
      <c r="Q2455" s="118" t="s">
        <v>363</v>
      </c>
      <c r="R2455" s="46">
        <v>450</v>
      </c>
      <c r="S2455" s="51"/>
      <c r="T2455" s="36"/>
      <c r="U2455" s="36"/>
      <c r="V2455" s="36"/>
      <c r="W2455" s="36"/>
    </row>
    <row r="2456" spans="13:23" hidden="1" x14ac:dyDescent="0.2">
      <c r="M2456" s="39">
        <v>73</v>
      </c>
      <c r="N2456" s="30" t="s">
        <v>74</v>
      </c>
      <c r="O2456" s="30"/>
      <c r="P2456" s="21"/>
      <c r="Q2456" s="21"/>
      <c r="R2456" s="90"/>
      <c r="S2456" s="51"/>
      <c r="T2456" s="36"/>
      <c r="U2456" s="36"/>
      <c r="V2456" s="36"/>
      <c r="W2456" s="36"/>
    </row>
    <row r="2457" spans="13:23" ht="56.25" hidden="1" x14ac:dyDescent="0.2">
      <c r="M2457" s="503" t="s">
        <v>5547</v>
      </c>
      <c r="N2457" s="574" t="s">
        <v>193</v>
      </c>
      <c r="O2457" s="119" t="s">
        <v>194</v>
      </c>
      <c r="P2457" s="118" t="s">
        <v>195</v>
      </c>
      <c r="Q2457" s="118" t="s">
        <v>196</v>
      </c>
      <c r="R2457" s="46">
        <v>1900</v>
      </c>
      <c r="S2457" s="51"/>
      <c r="T2457" s="36"/>
      <c r="U2457" s="36"/>
      <c r="V2457" s="36"/>
      <c r="W2457" s="36"/>
    </row>
    <row r="2458" spans="13:23" ht="37.5" hidden="1" x14ac:dyDescent="0.2">
      <c r="M2458" s="503"/>
      <c r="N2458" s="574"/>
      <c r="O2458" s="119" t="s">
        <v>129</v>
      </c>
      <c r="P2458" s="118" t="s">
        <v>197</v>
      </c>
      <c r="Q2458" s="118" t="s">
        <v>198</v>
      </c>
      <c r="R2458" s="46">
        <v>1500</v>
      </c>
      <c r="S2458" s="51"/>
      <c r="T2458" s="36"/>
      <c r="U2458" s="36"/>
      <c r="V2458" s="36"/>
      <c r="W2458" s="36"/>
    </row>
    <row r="2459" spans="13:23" ht="37.5" hidden="1" x14ac:dyDescent="0.2">
      <c r="M2459" s="503"/>
      <c r="N2459" s="574"/>
      <c r="O2459" s="119" t="s">
        <v>105</v>
      </c>
      <c r="P2459" s="574" t="s">
        <v>199</v>
      </c>
      <c r="Q2459" s="574"/>
      <c r="R2459" s="46">
        <v>1300</v>
      </c>
      <c r="S2459" s="51"/>
      <c r="T2459" s="36"/>
      <c r="U2459" s="36"/>
      <c r="V2459" s="36"/>
      <c r="W2459" s="36"/>
    </row>
    <row r="2460" spans="13:23" ht="37.5" hidden="1" x14ac:dyDescent="0.2">
      <c r="M2460" s="73" t="s">
        <v>5548</v>
      </c>
      <c r="N2460" s="118" t="s">
        <v>200</v>
      </c>
      <c r="O2460" s="119" t="s">
        <v>194</v>
      </c>
      <c r="P2460" s="574" t="s">
        <v>201</v>
      </c>
      <c r="Q2460" s="574"/>
      <c r="R2460" s="46">
        <v>820</v>
      </c>
      <c r="S2460" s="51"/>
      <c r="T2460" s="36"/>
      <c r="U2460" s="36"/>
      <c r="V2460" s="36"/>
      <c r="W2460" s="36"/>
    </row>
    <row r="2461" spans="13:23" ht="37.5" hidden="1" x14ac:dyDescent="0.2">
      <c r="M2461" s="73" t="s">
        <v>5549</v>
      </c>
      <c r="N2461" s="118" t="s">
        <v>202</v>
      </c>
      <c r="O2461" s="119" t="s">
        <v>88</v>
      </c>
      <c r="P2461" s="574" t="s">
        <v>203</v>
      </c>
      <c r="Q2461" s="574"/>
      <c r="R2461" s="46">
        <v>750</v>
      </c>
      <c r="S2461" s="51"/>
      <c r="T2461" s="36"/>
      <c r="U2461" s="36"/>
      <c r="V2461" s="36"/>
      <c r="W2461" s="36"/>
    </row>
    <row r="2462" spans="13:23" ht="37.5" hidden="1" x14ac:dyDescent="0.2">
      <c r="M2462" s="73" t="s">
        <v>5550</v>
      </c>
      <c r="N2462" s="118" t="s">
        <v>204</v>
      </c>
      <c r="O2462" s="119" t="s">
        <v>86</v>
      </c>
      <c r="P2462" s="574" t="s">
        <v>205</v>
      </c>
      <c r="Q2462" s="574"/>
      <c r="R2462" s="46">
        <v>500</v>
      </c>
      <c r="S2462" s="51"/>
      <c r="T2462" s="36"/>
      <c r="U2462" s="36"/>
      <c r="V2462" s="36"/>
      <c r="W2462" s="36"/>
    </row>
    <row r="2463" spans="13:23" ht="37.5" hidden="1" x14ac:dyDescent="0.2">
      <c r="M2463" s="73" t="s">
        <v>5551</v>
      </c>
      <c r="N2463" s="118" t="s">
        <v>206</v>
      </c>
      <c r="O2463" s="119" t="s">
        <v>86</v>
      </c>
      <c r="P2463" s="574" t="s">
        <v>205</v>
      </c>
      <c r="Q2463" s="574"/>
      <c r="R2463" s="46">
        <v>500</v>
      </c>
      <c r="S2463" s="51"/>
      <c r="T2463" s="36"/>
      <c r="U2463" s="36"/>
      <c r="V2463" s="36"/>
      <c r="W2463" s="36"/>
    </row>
    <row r="2464" spans="13:23" ht="37.5" hidden="1" x14ac:dyDescent="0.2">
      <c r="M2464" s="73" t="s">
        <v>5552</v>
      </c>
      <c r="N2464" s="574" t="s">
        <v>207</v>
      </c>
      <c r="O2464" s="119" t="s">
        <v>88</v>
      </c>
      <c r="P2464" s="118" t="s">
        <v>193</v>
      </c>
      <c r="Q2464" s="118" t="s">
        <v>208</v>
      </c>
      <c r="R2464" s="46">
        <v>700</v>
      </c>
      <c r="S2464" s="51"/>
      <c r="T2464" s="36"/>
      <c r="U2464" s="36"/>
      <c r="V2464" s="36"/>
      <c r="W2464" s="36"/>
    </row>
    <row r="2465" spans="13:24" ht="37.5" hidden="1" x14ac:dyDescent="0.2">
      <c r="M2465" s="73"/>
      <c r="N2465" s="574"/>
      <c r="O2465" s="119" t="s">
        <v>86</v>
      </c>
      <c r="P2465" s="118" t="s">
        <v>208</v>
      </c>
      <c r="Q2465" s="118" t="s">
        <v>209</v>
      </c>
      <c r="R2465" s="46">
        <v>500</v>
      </c>
      <c r="S2465" s="51"/>
      <c r="T2465" s="36"/>
      <c r="U2465" s="36"/>
      <c r="V2465" s="36"/>
      <c r="W2465" s="36"/>
    </row>
    <row r="2466" spans="13:24" ht="37.5" hidden="1" x14ac:dyDescent="0.2">
      <c r="M2466" s="73" t="s">
        <v>5553</v>
      </c>
      <c r="N2466" s="118" t="s">
        <v>210</v>
      </c>
      <c r="O2466" s="119" t="s">
        <v>88</v>
      </c>
      <c r="P2466" s="574" t="s">
        <v>201</v>
      </c>
      <c r="Q2466" s="574"/>
      <c r="R2466" s="46">
        <v>750</v>
      </c>
      <c r="S2466" s="51"/>
      <c r="T2466" s="36"/>
      <c r="U2466" s="36"/>
      <c r="V2466" s="36"/>
      <c r="W2466" s="36"/>
    </row>
    <row r="2467" spans="13:24" ht="37.5" hidden="1" x14ac:dyDescent="0.2">
      <c r="M2467" s="73" t="s">
        <v>5554</v>
      </c>
      <c r="N2467" s="118" t="s">
        <v>211</v>
      </c>
      <c r="O2467" s="119" t="s">
        <v>86</v>
      </c>
      <c r="P2467" s="574" t="s">
        <v>205</v>
      </c>
      <c r="Q2467" s="574"/>
      <c r="R2467" s="46">
        <v>400</v>
      </c>
      <c r="S2467" s="51"/>
      <c r="T2467" s="36"/>
      <c r="U2467" s="36"/>
      <c r="V2467" s="36"/>
      <c r="W2467" s="36"/>
    </row>
    <row r="2468" spans="13:24" ht="37.5" hidden="1" x14ac:dyDescent="0.2">
      <c r="M2468" s="73" t="s">
        <v>5555</v>
      </c>
      <c r="N2468" s="118" t="s">
        <v>212</v>
      </c>
      <c r="O2468" s="119" t="s">
        <v>86</v>
      </c>
      <c r="P2468" s="574" t="s">
        <v>205</v>
      </c>
      <c r="Q2468" s="574"/>
      <c r="R2468" s="46">
        <v>400</v>
      </c>
      <c r="S2468" s="51"/>
      <c r="T2468" s="36"/>
      <c r="U2468" s="36"/>
      <c r="V2468" s="36"/>
      <c r="W2468" s="36"/>
    </row>
    <row r="2469" spans="13:24" ht="37.5" hidden="1" x14ac:dyDescent="0.2">
      <c r="M2469" s="73" t="s">
        <v>5547</v>
      </c>
      <c r="N2469" s="118" t="s">
        <v>213</v>
      </c>
      <c r="O2469" s="119" t="s">
        <v>90</v>
      </c>
      <c r="P2469" s="118" t="s">
        <v>214</v>
      </c>
      <c r="Q2469" s="118" t="s">
        <v>215</v>
      </c>
      <c r="R2469" s="46">
        <v>450</v>
      </c>
      <c r="S2469" s="51"/>
      <c r="T2469" s="36"/>
      <c r="U2469" s="36"/>
      <c r="V2469" s="36"/>
      <c r="W2469" s="36"/>
    </row>
    <row r="2470" spans="13:24" ht="37.5" hidden="1" x14ac:dyDescent="0.2">
      <c r="M2470" s="73" t="s">
        <v>5556</v>
      </c>
      <c r="N2470" s="118" t="s">
        <v>216</v>
      </c>
      <c r="O2470" s="119" t="s">
        <v>90</v>
      </c>
      <c r="P2470" s="118" t="s">
        <v>217</v>
      </c>
      <c r="Q2470" s="118" t="s">
        <v>218</v>
      </c>
      <c r="R2470" s="46">
        <v>350</v>
      </c>
      <c r="S2470" s="51"/>
      <c r="T2470" s="36"/>
      <c r="U2470" s="36"/>
      <c r="V2470" s="36"/>
      <c r="W2470" s="36"/>
    </row>
    <row r="2471" spans="13:24" ht="37.5" hidden="1" x14ac:dyDescent="0.2">
      <c r="M2471" s="73" t="s">
        <v>5557</v>
      </c>
      <c r="N2471" s="118" t="s">
        <v>219</v>
      </c>
      <c r="O2471" s="119" t="s">
        <v>90</v>
      </c>
      <c r="P2471" s="118" t="s">
        <v>220</v>
      </c>
      <c r="Q2471" s="118" t="s">
        <v>221</v>
      </c>
      <c r="R2471" s="46">
        <v>450</v>
      </c>
      <c r="S2471" s="51"/>
      <c r="T2471" s="36"/>
      <c r="U2471" s="36"/>
      <c r="V2471" s="36"/>
      <c r="W2471" s="36"/>
    </row>
    <row r="2472" spans="13:24" ht="37.5" hidden="1" x14ac:dyDescent="0.2">
      <c r="M2472" s="73" t="s">
        <v>5558</v>
      </c>
      <c r="N2472" s="118" t="s">
        <v>222</v>
      </c>
      <c r="O2472" s="119" t="s">
        <v>90</v>
      </c>
      <c r="P2472" s="118" t="s">
        <v>221</v>
      </c>
      <c r="Q2472" s="118" t="s">
        <v>202</v>
      </c>
      <c r="R2472" s="46">
        <v>320</v>
      </c>
      <c r="S2472" s="51"/>
      <c r="T2472" s="36"/>
      <c r="U2472" s="36"/>
      <c r="V2472" s="36"/>
      <c r="W2472" s="36"/>
    </row>
    <row r="2473" spans="13:24" ht="37.5" hidden="1" x14ac:dyDescent="0.2">
      <c r="M2473" s="73" t="s">
        <v>5559</v>
      </c>
      <c r="N2473" s="118" t="s">
        <v>223</v>
      </c>
      <c r="O2473" s="119" t="s">
        <v>90</v>
      </c>
      <c r="P2473" s="118" t="s">
        <v>224</v>
      </c>
      <c r="Q2473" s="118" t="s">
        <v>225</v>
      </c>
      <c r="R2473" s="46">
        <v>500</v>
      </c>
      <c r="S2473" s="51"/>
      <c r="T2473" s="36"/>
      <c r="U2473" s="36"/>
      <c r="V2473" s="36"/>
      <c r="W2473" s="36"/>
    </row>
    <row r="2474" spans="13:24" ht="37.5" hidden="1" x14ac:dyDescent="0.2">
      <c r="M2474" s="73" t="s">
        <v>5560</v>
      </c>
      <c r="N2474" s="90" t="s">
        <v>226</v>
      </c>
      <c r="O2474" s="90"/>
      <c r="P2474" s="21"/>
      <c r="Q2474" s="21"/>
      <c r="R2474" s="90"/>
      <c r="S2474" s="23" t="s">
        <v>440</v>
      </c>
      <c r="T2474" s="19"/>
      <c r="U2474" s="36"/>
      <c r="V2474" s="36"/>
      <c r="W2474" s="36"/>
      <c r="X2474" s="126" t="s">
        <v>229</v>
      </c>
    </row>
    <row r="2475" spans="13:24" hidden="1" x14ac:dyDescent="0.2"/>
    <row r="2476" spans="13:24" hidden="1" x14ac:dyDescent="0.2"/>
    <row r="2477" spans="13:24" hidden="1" x14ac:dyDescent="0.2"/>
    <row r="2478" spans="13:24" hidden="1" x14ac:dyDescent="0.2"/>
    <row r="2479" spans="13:24" hidden="1" x14ac:dyDescent="0.2"/>
    <row r="2480" spans="13:24"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sheetData>
  <autoFilter ref="M40:AB2474"/>
  <mergeCells count="1371">
    <mergeCell ref="P2467:Q2467"/>
    <mergeCell ref="P2468:Q2468"/>
    <mergeCell ref="O5:O6"/>
    <mergeCell ref="M2413:M2415"/>
    <mergeCell ref="M1501:M1504"/>
    <mergeCell ref="N1501:N1504"/>
    <mergeCell ref="M1505:M1512"/>
    <mergeCell ref="N1505:N1512"/>
    <mergeCell ref="P2460:Q2460"/>
    <mergeCell ref="P2461:Q2461"/>
    <mergeCell ref="P2462:Q2462"/>
    <mergeCell ref="P2463:Q2463"/>
    <mergeCell ref="N2464:N2465"/>
    <mergeCell ref="P2466:Q2466"/>
    <mergeCell ref="P2445:Q2445"/>
    <mergeCell ref="P2446:Q2446"/>
    <mergeCell ref="P2448:Q2448"/>
    <mergeCell ref="P2454:Q2454"/>
    <mergeCell ref="M2457:M2459"/>
    <mergeCell ref="N2457:N2459"/>
    <mergeCell ref="P2459:Q2459"/>
    <mergeCell ref="M2436:M2437"/>
    <mergeCell ref="N2436:N2437"/>
    <mergeCell ref="P2436:Q2436"/>
    <mergeCell ref="P2437:Q2437"/>
    <mergeCell ref="M2438:M2441"/>
    <mergeCell ref="N2438:N2441"/>
    <mergeCell ref="P2439:Q2439"/>
    <mergeCell ref="P2440:Q2440"/>
    <mergeCell ref="M2359:M2360"/>
    <mergeCell ref="N2359:N2360"/>
    <mergeCell ref="M2363:M2369"/>
    <mergeCell ref="J2431:K2431"/>
    <mergeCell ref="P2431:Q2431"/>
    <mergeCell ref="M2433:M2435"/>
    <mergeCell ref="N2433:N2435"/>
    <mergeCell ref="P2433:Q2433"/>
    <mergeCell ref="P2435:Q2435"/>
    <mergeCell ref="J2421:K2421"/>
    <mergeCell ref="P2421:Q2421"/>
    <mergeCell ref="J2422:K2422"/>
    <mergeCell ref="P2422:Q2422"/>
    <mergeCell ref="J2430:K2430"/>
    <mergeCell ref="P2430:Q2430"/>
    <mergeCell ref="G2413:G2415"/>
    <mergeCell ref="H2413:H2415"/>
    <mergeCell ref="N2413:N2415"/>
    <mergeCell ref="J2418:K2418"/>
    <mergeCell ref="P2418:Q2418"/>
    <mergeCell ref="J2420:K2420"/>
    <mergeCell ref="P2420:Q2420"/>
    <mergeCell ref="N2363:N2369"/>
    <mergeCell ref="M2408:M2410"/>
    <mergeCell ref="N2408:N2410"/>
    <mergeCell ref="P2326:Q2326"/>
    <mergeCell ref="P2327:Q2327"/>
    <mergeCell ref="M2328:M2331"/>
    <mergeCell ref="N2328:N2331"/>
    <mergeCell ref="M2332:M2339"/>
    <mergeCell ref="N2332:N2339"/>
    <mergeCell ref="M2303:M2304"/>
    <mergeCell ref="N2303:N2304"/>
    <mergeCell ref="M2305:M2306"/>
    <mergeCell ref="N2305:N2306"/>
    <mergeCell ref="M2321:M2323"/>
    <mergeCell ref="N2321:N2323"/>
    <mergeCell ref="N2285:N2286"/>
    <mergeCell ref="M2290:M2291"/>
    <mergeCell ref="N2290:N2291"/>
    <mergeCell ref="M2292:M2299"/>
    <mergeCell ref="N2292:N2299"/>
    <mergeCell ref="M2301:M2302"/>
    <mergeCell ref="N2301:N2302"/>
    <mergeCell ref="M2235:M2236"/>
    <mergeCell ref="N2235:N2236"/>
    <mergeCell ref="M2244:M2249"/>
    <mergeCell ref="N2244:N2249"/>
    <mergeCell ref="M2274:M2275"/>
    <mergeCell ref="N2274:N2275"/>
    <mergeCell ref="M2217:M2219"/>
    <mergeCell ref="N2217:N2219"/>
    <mergeCell ref="M2223:M2225"/>
    <mergeCell ref="N2223:N2225"/>
    <mergeCell ref="M2228:M2229"/>
    <mergeCell ref="N2228:N2229"/>
    <mergeCell ref="P2185:Q2185"/>
    <mergeCell ref="P2205:Q2205"/>
    <mergeCell ref="P2206:Q2206"/>
    <mergeCell ref="M2207:M2210"/>
    <mergeCell ref="N2207:N2210"/>
    <mergeCell ref="M2211:M2213"/>
    <mergeCell ref="N2211:N2213"/>
    <mergeCell ref="M2148:M2150"/>
    <mergeCell ref="N2148:N2150"/>
    <mergeCell ref="P2166:Q2166"/>
    <mergeCell ref="M2170:M2171"/>
    <mergeCell ref="N2170:N2171"/>
    <mergeCell ref="M2172:M2175"/>
    <mergeCell ref="N2172:N2175"/>
    <mergeCell ref="P2126:Q2126"/>
    <mergeCell ref="M2127:M2129"/>
    <mergeCell ref="N2127:N2129"/>
    <mergeCell ref="M2131:M2132"/>
    <mergeCell ref="N2131:N2132"/>
    <mergeCell ref="M2141:M2142"/>
    <mergeCell ref="M2097:M2098"/>
    <mergeCell ref="N2097:N2098"/>
    <mergeCell ref="P2109:Q2109"/>
    <mergeCell ref="M2112:M2113"/>
    <mergeCell ref="N2112:N2113"/>
    <mergeCell ref="M2119:M2120"/>
    <mergeCell ref="N2119:N2120"/>
    <mergeCell ref="M2080:M2082"/>
    <mergeCell ref="N2080:N2082"/>
    <mergeCell ref="M2090:M2091"/>
    <mergeCell ref="N2090:N2091"/>
    <mergeCell ref="M2094:M2096"/>
    <mergeCell ref="N2094:N2096"/>
    <mergeCell ref="G2071:G2072"/>
    <mergeCell ref="H2071:H2072"/>
    <mergeCell ref="M2071:M2072"/>
    <mergeCell ref="N2071:N2072"/>
    <mergeCell ref="J2072:K2072"/>
    <mergeCell ref="P2072:Q2072"/>
    <mergeCell ref="P2059:Q2059"/>
    <mergeCell ref="J2060:K2060"/>
    <mergeCell ref="P2060:Q2060"/>
    <mergeCell ref="J2061:K2061"/>
    <mergeCell ref="P2061:Q2061"/>
    <mergeCell ref="J2069:K2069"/>
    <mergeCell ref="G2051:G2062"/>
    <mergeCell ref="H2051:H2062"/>
    <mergeCell ref="M2051:M2055"/>
    <mergeCell ref="N2051:N2055"/>
    <mergeCell ref="M2058:M2062"/>
    <mergeCell ref="N2058:N2062"/>
    <mergeCell ref="J2059:K2059"/>
    <mergeCell ref="G2036:G2037"/>
    <mergeCell ref="H2036:H2037"/>
    <mergeCell ref="M2036:M2037"/>
    <mergeCell ref="N2036:N2037"/>
    <mergeCell ref="G2038:G2050"/>
    <mergeCell ref="H2038:H2050"/>
    <mergeCell ref="N2038:N2041"/>
    <mergeCell ref="M2038:M2041"/>
    <mergeCell ref="M2029:M2030"/>
    <mergeCell ref="N2029:N2030"/>
    <mergeCell ref="G2030:G2034"/>
    <mergeCell ref="H2030:H2034"/>
    <mergeCell ref="M2031:M2034"/>
    <mergeCell ref="N2031:N2034"/>
    <mergeCell ref="J2026:K2026"/>
    <mergeCell ref="P2026:Q2026"/>
    <mergeCell ref="G2027:G2028"/>
    <mergeCell ref="H2027:H2028"/>
    <mergeCell ref="M2027:M2028"/>
    <mergeCell ref="N2027:N2028"/>
    <mergeCell ref="N2042:N2050"/>
    <mergeCell ref="M2042:M2050"/>
    <mergeCell ref="G2012:G2013"/>
    <mergeCell ref="H2012:H2013"/>
    <mergeCell ref="M2012:M2013"/>
    <mergeCell ref="N2012:N2013"/>
    <mergeCell ref="G2014:G2025"/>
    <mergeCell ref="H2014:H2025"/>
    <mergeCell ref="M2014:M2025"/>
    <mergeCell ref="N2014:N2025"/>
    <mergeCell ref="G2006:G2007"/>
    <mergeCell ref="H2006:H2007"/>
    <mergeCell ref="M2006:M2007"/>
    <mergeCell ref="N2006:N2007"/>
    <mergeCell ref="G2010:G2011"/>
    <mergeCell ref="H2010:H2011"/>
    <mergeCell ref="M2010:M2011"/>
    <mergeCell ref="N2010:N2011"/>
    <mergeCell ref="G1998:G2001"/>
    <mergeCell ref="H1998:H2001"/>
    <mergeCell ref="M1998:M2001"/>
    <mergeCell ref="N1998:N2001"/>
    <mergeCell ref="G2002:G2005"/>
    <mergeCell ref="H2002:H2005"/>
    <mergeCell ref="M2002:M2005"/>
    <mergeCell ref="N2002:N2005"/>
    <mergeCell ref="P1965:Q1965"/>
    <mergeCell ref="J1966:K1966"/>
    <mergeCell ref="P1966:Q1966"/>
    <mergeCell ref="J1967:K1967"/>
    <mergeCell ref="P1967:Q1967"/>
    <mergeCell ref="P1997:Q1997"/>
    <mergeCell ref="G1959:G1963"/>
    <mergeCell ref="H1959:H1963"/>
    <mergeCell ref="M1959:M1963"/>
    <mergeCell ref="N1959:N1963"/>
    <mergeCell ref="G1965:G1966"/>
    <mergeCell ref="H1965:H1966"/>
    <mergeCell ref="J1965:K1965"/>
    <mergeCell ref="M1965:M1966"/>
    <mergeCell ref="N1965:N1966"/>
    <mergeCell ref="G1947:G1958"/>
    <mergeCell ref="H1947:H1956"/>
    <mergeCell ref="J1958:K1958"/>
    <mergeCell ref="P1958:Q1958"/>
    <mergeCell ref="N1954:N1956"/>
    <mergeCell ref="M1954:M1956"/>
    <mergeCell ref="N1947:N1953"/>
    <mergeCell ref="M1947:M1953"/>
    <mergeCell ref="J1940:K1940"/>
    <mergeCell ref="P1940:Q1940"/>
    <mergeCell ref="J1941:K1941"/>
    <mergeCell ref="P1941:Q1941"/>
    <mergeCell ref="P1943:Q1943"/>
    <mergeCell ref="J1945:K1945"/>
    <mergeCell ref="P1945:Q1945"/>
    <mergeCell ref="G1935:G1937"/>
    <mergeCell ref="H1935:H1937"/>
    <mergeCell ref="M1935:M1937"/>
    <mergeCell ref="N1935:N1937"/>
    <mergeCell ref="G1938:G1939"/>
    <mergeCell ref="H1938:H1939"/>
    <mergeCell ref="J1929:K1929"/>
    <mergeCell ref="P1929:Q1929"/>
    <mergeCell ref="G1930:G1933"/>
    <mergeCell ref="H1930:H1933"/>
    <mergeCell ref="M1930:M1933"/>
    <mergeCell ref="N1930:N1933"/>
    <mergeCell ref="J1926:K1926"/>
    <mergeCell ref="P1926:Q1926"/>
    <mergeCell ref="J1927:K1927"/>
    <mergeCell ref="P1927:Q1927"/>
    <mergeCell ref="J1928:K1928"/>
    <mergeCell ref="P1928:Q1928"/>
    <mergeCell ref="P1900:Q1900"/>
    <mergeCell ref="J1901:K1901"/>
    <mergeCell ref="P1901:Q1901"/>
    <mergeCell ref="J1904:K1904"/>
    <mergeCell ref="P1904:Q1904"/>
    <mergeCell ref="M1920:M1924"/>
    <mergeCell ref="N1920:N1924"/>
    <mergeCell ref="G1892:G1893"/>
    <mergeCell ref="H1892:H1893"/>
    <mergeCell ref="M1892:M1893"/>
    <mergeCell ref="N1892:N1893"/>
    <mergeCell ref="G1896:G1919"/>
    <mergeCell ref="H1896:H1919"/>
    <mergeCell ref="J1900:K1900"/>
    <mergeCell ref="N1896:N1903"/>
    <mergeCell ref="M1896:M1903"/>
    <mergeCell ref="N1904:N1918"/>
    <mergeCell ref="M1904:M1918"/>
    <mergeCell ref="G1866:G1886"/>
    <mergeCell ref="H1866:H1886"/>
    <mergeCell ref="P1888:Q1888"/>
    <mergeCell ref="G1889:G1891"/>
    <mergeCell ref="H1889:H1891"/>
    <mergeCell ref="M1889:M1891"/>
    <mergeCell ref="N1889:N1891"/>
    <mergeCell ref="N1879:N1887"/>
    <mergeCell ref="G1844:G1854"/>
    <mergeCell ref="H1844:H1854"/>
    <mergeCell ref="M1844:M1855"/>
    <mergeCell ref="N1844:N1855"/>
    <mergeCell ref="G1856:G1865"/>
    <mergeCell ref="H1856:H1865"/>
    <mergeCell ref="N1856:N1859"/>
    <mergeCell ref="M1856:M1859"/>
    <mergeCell ref="G1832:G1836"/>
    <mergeCell ref="H1832:H1836"/>
    <mergeCell ref="M1832:M1836"/>
    <mergeCell ref="N1832:N1836"/>
    <mergeCell ref="G1837:G1843"/>
    <mergeCell ref="H1837:H1843"/>
    <mergeCell ref="M1837:M1843"/>
    <mergeCell ref="N1837:N1843"/>
    <mergeCell ref="M1879:M1887"/>
    <mergeCell ref="N1860:N1865"/>
    <mergeCell ref="M1860:M1865"/>
    <mergeCell ref="N1866:N1868"/>
    <mergeCell ref="M1866:M1868"/>
    <mergeCell ref="N1869:N1878"/>
    <mergeCell ref="M1869:M1878"/>
    <mergeCell ref="J1811:K1811"/>
    <mergeCell ref="P1811:Q1811"/>
    <mergeCell ref="P1813:Q1813"/>
    <mergeCell ref="G1815:G1831"/>
    <mergeCell ref="H1815:H1831"/>
    <mergeCell ref="P1801:Q1801"/>
    <mergeCell ref="J1802:K1802"/>
    <mergeCell ref="P1802:Q1802"/>
    <mergeCell ref="G1806:G1810"/>
    <mergeCell ref="J1806:K1806"/>
    <mergeCell ref="P1806:Q1806"/>
    <mergeCell ref="H1809:H1810"/>
    <mergeCell ref="M1809:M1810"/>
    <mergeCell ref="N1809:N1810"/>
    <mergeCell ref="G1793:G1799"/>
    <mergeCell ref="H1793:H1799"/>
    <mergeCell ref="M1793:M1799"/>
    <mergeCell ref="N1793:N1799"/>
    <mergeCell ref="G1800:G1801"/>
    <mergeCell ref="H1800:H1801"/>
    <mergeCell ref="M1800:M1801"/>
    <mergeCell ref="N1800:N1801"/>
    <mergeCell ref="J1801:K1801"/>
    <mergeCell ref="N1828:N1831"/>
    <mergeCell ref="M1828:M1831"/>
    <mergeCell ref="N1815:N1827"/>
    <mergeCell ref="M1815:M1827"/>
    <mergeCell ref="G1768:G1770"/>
    <mergeCell ref="H1768:H1770"/>
    <mergeCell ref="M1768:M1770"/>
    <mergeCell ref="N1768:N1770"/>
    <mergeCell ref="G1773:G1792"/>
    <mergeCell ref="H1773:H1792"/>
    <mergeCell ref="N1773:N1778"/>
    <mergeCell ref="M1773:M1778"/>
    <mergeCell ref="M1762:M1763"/>
    <mergeCell ref="N1762:N1763"/>
    <mergeCell ref="S1762:S1763"/>
    <mergeCell ref="T1762:T1763"/>
    <mergeCell ref="S1764:S1766"/>
    <mergeCell ref="T1764:T1766"/>
    <mergeCell ref="J1758:K1758"/>
    <mergeCell ref="P1758:Q1758"/>
    <mergeCell ref="J1759:K1759"/>
    <mergeCell ref="P1759:Q1759"/>
    <mergeCell ref="G1760:G1761"/>
    <mergeCell ref="H1760:H1761"/>
    <mergeCell ref="M1760:M1761"/>
    <mergeCell ref="N1760:N1761"/>
    <mergeCell ref="M1779:M1792"/>
    <mergeCell ref="N1779:N1792"/>
    <mergeCell ref="J1754:K1754"/>
    <mergeCell ref="P1754:Q1754"/>
    <mergeCell ref="G1755:G1756"/>
    <mergeCell ref="H1755:H1756"/>
    <mergeCell ref="M1755:M1756"/>
    <mergeCell ref="N1755:N1756"/>
    <mergeCell ref="J1751:K1751"/>
    <mergeCell ref="P1751:Q1751"/>
    <mergeCell ref="G1752:G1753"/>
    <mergeCell ref="H1752:H1753"/>
    <mergeCell ref="M1752:M1753"/>
    <mergeCell ref="N1752:N1753"/>
    <mergeCell ref="J1748:K1748"/>
    <mergeCell ref="P1748:Q1748"/>
    <mergeCell ref="G1749:G1750"/>
    <mergeCell ref="H1749:H1750"/>
    <mergeCell ref="M1749:M1750"/>
    <mergeCell ref="N1749:N1750"/>
    <mergeCell ref="J1750:K1750"/>
    <mergeCell ref="P1750:Q1750"/>
    <mergeCell ref="P1739:Q1739"/>
    <mergeCell ref="P1740:Q1740"/>
    <mergeCell ref="P1741:Q1741"/>
    <mergeCell ref="G1743:G1745"/>
    <mergeCell ref="H1743:H1745"/>
    <mergeCell ref="M1743:M1747"/>
    <mergeCell ref="N1743:N1747"/>
    <mergeCell ref="G1746:G1747"/>
    <mergeCell ref="H1746:H1747"/>
    <mergeCell ref="M1730:M1732"/>
    <mergeCell ref="N1730:N1732"/>
    <mergeCell ref="G1733:G1737"/>
    <mergeCell ref="H1733:H1737"/>
    <mergeCell ref="N1733:N1734"/>
    <mergeCell ref="M1733:M1734"/>
    <mergeCell ref="N1735:N1738"/>
    <mergeCell ref="M1735:M1738"/>
    <mergeCell ref="M1726:M1728"/>
    <mergeCell ref="N1726:N1728"/>
    <mergeCell ref="G1727:G1728"/>
    <mergeCell ref="H1727:H1728"/>
    <mergeCell ref="J1729:K1729"/>
    <mergeCell ref="P1729:Q1729"/>
    <mergeCell ref="J1713:K1713"/>
    <mergeCell ref="P1713:Q1713"/>
    <mergeCell ref="G1721:G1723"/>
    <mergeCell ref="H1721:H1723"/>
    <mergeCell ref="M1721:M1725"/>
    <mergeCell ref="N1721:N1725"/>
    <mergeCell ref="G1724:G1725"/>
    <mergeCell ref="H1724:H1725"/>
    <mergeCell ref="G1705:G1706"/>
    <mergeCell ref="H1705:H1706"/>
    <mergeCell ref="M1705:M1706"/>
    <mergeCell ref="N1705:N1706"/>
    <mergeCell ref="G1708:G1710"/>
    <mergeCell ref="H1708:H1710"/>
    <mergeCell ref="M1708:M1710"/>
    <mergeCell ref="N1708:N1710"/>
    <mergeCell ref="G1689:G1691"/>
    <mergeCell ref="H1689:H1691"/>
    <mergeCell ref="M1689:M1691"/>
    <mergeCell ref="N1689:N1691"/>
    <mergeCell ref="G1699:G1700"/>
    <mergeCell ref="H1699:H1700"/>
    <mergeCell ref="M1699:M1700"/>
    <mergeCell ref="N1699:N1700"/>
    <mergeCell ref="G1676:G1677"/>
    <mergeCell ref="H1676:H1677"/>
    <mergeCell ref="M1676:M1677"/>
    <mergeCell ref="N1676:N1677"/>
    <mergeCell ref="G1680:G1683"/>
    <mergeCell ref="H1680:H1683"/>
    <mergeCell ref="M1680:M1683"/>
    <mergeCell ref="N1680:N1683"/>
    <mergeCell ref="G1658:G1661"/>
    <mergeCell ref="H1658:H1661"/>
    <mergeCell ref="M1658:M1661"/>
    <mergeCell ref="N1658:N1661"/>
    <mergeCell ref="N1665:N1666"/>
    <mergeCell ref="G1673:G1675"/>
    <mergeCell ref="H1673:H1675"/>
    <mergeCell ref="M1673:M1675"/>
    <mergeCell ref="N1673:N1675"/>
    <mergeCell ref="G1648:G1649"/>
    <mergeCell ref="H1648:H1649"/>
    <mergeCell ref="M1648:M1649"/>
    <mergeCell ref="N1648:N1649"/>
    <mergeCell ref="M1655:M1656"/>
    <mergeCell ref="N1655:N1656"/>
    <mergeCell ref="G1640:G1641"/>
    <mergeCell ref="H1640:H1641"/>
    <mergeCell ref="M1640:M1641"/>
    <mergeCell ref="N1640:N1641"/>
    <mergeCell ref="G1642:G1645"/>
    <mergeCell ref="H1642:H1645"/>
    <mergeCell ref="M1642:M1645"/>
    <mergeCell ref="N1642:N1645"/>
    <mergeCell ref="G1623:G1624"/>
    <mergeCell ref="H1623:H1624"/>
    <mergeCell ref="N1623:N1624"/>
    <mergeCell ref="G1635:G1636"/>
    <mergeCell ref="H1635:H1636"/>
    <mergeCell ref="M1635:M1636"/>
    <mergeCell ref="N1635:N1636"/>
    <mergeCell ref="G1611:G1614"/>
    <mergeCell ref="H1611:H1614"/>
    <mergeCell ref="N1611:N1614"/>
    <mergeCell ref="G1615:G1616"/>
    <mergeCell ref="H1615:H1616"/>
    <mergeCell ref="M1615:M1616"/>
    <mergeCell ref="N1615:N1616"/>
    <mergeCell ref="M1611:M1614"/>
    <mergeCell ref="G1601:G1603"/>
    <mergeCell ref="H1601:H1603"/>
    <mergeCell ref="M1601:M1603"/>
    <mergeCell ref="N1601:N1603"/>
    <mergeCell ref="G1606:G1607"/>
    <mergeCell ref="H1606:H1607"/>
    <mergeCell ref="M1606:M1607"/>
    <mergeCell ref="N1606:N1607"/>
    <mergeCell ref="M1587:M1593"/>
    <mergeCell ref="N1587:N1593"/>
    <mergeCell ref="G1596:G1600"/>
    <mergeCell ref="H1596:H1600"/>
    <mergeCell ref="M1596:M1600"/>
    <mergeCell ref="N1596:N1600"/>
    <mergeCell ref="G1567:G1568"/>
    <mergeCell ref="H1567:H1568"/>
    <mergeCell ref="M1567:M1568"/>
    <mergeCell ref="N1567:N1568"/>
    <mergeCell ref="J1583:K1583"/>
    <mergeCell ref="P1583:Q1583"/>
    <mergeCell ref="G1552:G1554"/>
    <mergeCell ref="H1552:H1554"/>
    <mergeCell ref="M1552:M1554"/>
    <mergeCell ref="N1552:N1554"/>
    <mergeCell ref="J1557:K1557"/>
    <mergeCell ref="P1557:Q1557"/>
    <mergeCell ref="G1547:G1548"/>
    <mergeCell ref="H1547:H1548"/>
    <mergeCell ref="M1547:M1548"/>
    <mergeCell ref="N1547:N1548"/>
    <mergeCell ref="G1549:G1551"/>
    <mergeCell ref="H1549:H1551"/>
    <mergeCell ref="N1549:N1550"/>
    <mergeCell ref="M1549:M1550"/>
    <mergeCell ref="G1536:G1543"/>
    <mergeCell ref="H1536:H1543"/>
    <mergeCell ref="M1536:M1543"/>
    <mergeCell ref="N1536:N1543"/>
    <mergeCell ref="G1545:G1546"/>
    <mergeCell ref="H1545:H1546"/>
    <mergeCell ref="M1545:M1546"/>
    <mergeCell ref="N1545:N1546"/>
    <mergeCell ref="G1517:G1521"/>
    <mergeCell ref="H1517:H1521"/>
    <mergeCell ref="G1526:G1534"/>
    <mergeCell ref="H1526:H1534"/>
    <mergeCell ref="M1526:M1535"/>
    <mergeCell ref="N1526:N1535"/>
    <mergeCell ref="M1517:M1520"/>
    <mergeCell ref="N1517:N1520"/>
    <mergeCell ref="G1501:G1512"/>
    <mergeCell ref="H1501:H1512"/>
    <mergeCell ref="G1513:G1516"/>
    <mergeCell ref="H1513:H1516"/>
    <mergeCell ref="M1513:M1516"/>
    <mergeCell ref="N1513:N1516"/>
    <mergeCell ref="J1490:K1490"/>
    <mergeCell ref="P1490:Q1490"/>
    <mergeCell ref="M1493:M1494"/>
    <mergeCell ref="N1493:N1494"/>
    <mergeCell ref="G1495:G1500"/>
    <mergeCell ref="H1495:H1497"/>
    <mergeCell ref="M1495:M1500"/>
    <mergeCell ref="N1495:N1500"/>
    <mergeCell ref="H1498:H1500"/>
    <mergeCell ref="J1472:K1472"/>
    <mergeCell ref="P1472:Q1472"/>
    <mergeCell ref="J1475:K1475"/>
    <mergeCell ref="P1475:Q1475"/>
    <mergeCell ref="J1488:K1488"/>
    <mergeCell ref="P1488:Q1488"/>
    <mergeCell ref="J1460:K1460"/>
    <mergeCell ref="P1460:Q1460"/>
    <mergeCell ref="G1462:G1463"/>
    <mergeCell ref="H1462:H1463"/>
    <mergeCell ref="M1462:M1463"/>
    <mergeCell ref="N1462:N1463"/>
    <mergeCell ref="G1448:G1450"/>
    <mergeCell ref="H1448:H1450"/>
    <mergeCell ref="M1448:M1450"/>
    <mergeCell ref="N1448:N1450"/>
    <mergeCell ref="G1454:G1455"/>
    <mergeCell ref="H1454:H1455"/>
    <mergeCell ref="M1454:M1455"/>
    <mergeCell ref="N1454:N1455"/>
    <mergeCell ref="G1439:G1440"/>
    <mergeCell ref="H1439:H1440"/>
    <mergeCell ref="M1439:M1440"/>
    <mergeCell ref="N1439:N1440"/>
    <mergeCell ref="G1442:G1446"/>
    <mergeCell ref="H1442:H1446"/>
    <mergeCell ref="M1442:M1446"/>
    <mergeCell ref="N1442:N1446"/>
    <mergeCell ref="M1427:M1429"/>
    <mergeCell ref="N1427:N1429"/>
    <mergeCell ref="G1432:G1435"/>
    <mergeCell ref="H1432:H1435"/>
    <mergeCell ref="M1432:M1435"/>
    <mergeCell ref="N1432:N1435"/>
    <mergeCell ref="M1381:M1386"/>
    <mergeCell ref="N1381:N1386"/>
    <mergeCell ref="M1389:M1390"/>
    <mergeCell ref="N1389:N1390"/>
    <mergeCell ref="P1389:Q1389"/>
    <mergeCell ref="M1396:M1405"/>
    <mergeCell ref="N1396:N1398"/>
    <mergeCell ref="N1399:N1403"/>
    <mergeCell ref="N1404:N1405"/>
    <mergeCell ref="M1371:M1372"/>
    <mergeCell ref="N1371:N1372"/>
    <mergeCell ref="P1377:Q1377"/>
    <mergeCell ref="P1378:Q1378"/>
    <mergeCell ref="M1379:M1380"/>
    <mergeCell ref="N1379:N1380"/>
    <mergeCell ref="P1379:Q1379"/>
    <mergeCell ref="P1380:Q1380"/>
    <mergeCell ref="M1365:M1366"/>
    <mergeCell ref="N1365:N1366"/>
    <mergeCell ref="G1368:G1369"/>
    <mergeCell ref="H1368:H1369"/>
    <mergeCell ref="M1368:M1369"/>
    <mergeCell ref="N1368:N1369"/>
    <mergeCell ref="G1348:G1349"/>
    <mergeCell ref="H1348:H1349"/>
    <mergeCell ref="M1348:M1349"/>
    <mergeCell ref="N1348:N1349"/>
    <mergeCell ref="N1358:N1359"/>
    <mergeCell ref="P1364:Q1364"/>
    <mergeCell ref="G1344:G1345"/>
    <mergeCell ref="H1344:H1345"/>
    <mergeCell ref="M1344:M1345"/>
    <mergeCell ref="N1344:N1345"/>
    <mergeCell ref="M1346:M1347"/>
    <mergeCell ref="N1346:N1347"/>
    <mergeCell ref="G1337:G1338"/>
    <mergeCell ref="H1337:H1338"/>
    <mergeCell ref="M1337:M1338"/>
    <mergeCell ref="N1337:N1338"/>
    <mergeCell ref="G1340:G1343"/>
    <mergeCell ref="H1340:H1343"/>
    <mergeCell ref="M1340:M1343"/>
    <mergeCell ref="N1340:N1343"/>
    <mergeCell ref="P1325:Q1325"/>
    <mergeCell ref="J1327:K1327"/>
    <mergeCell ref="P1327:Q1327"/>
    <mergeCell ref="G1329:G1335"/>
    <mergeCell ref="H1329:H1335"/>
    <mergeCell ref="M1329:M1336"/>
    <mergeCell ref="N1329:N1336"/>
    <mergeCell ref="J1317:K1317"/>
    <mergeCell ref="P1317:Q1317"/>
    <mergeCell ref="G1321:G1323"/>
    <mergeCell ref="H1321:H1323"/>
    <mergeCell ref="M1321:M1323"/>
    <mergeCell ref="N1321:N1323"/>
    <mergeCell ref="G1314:G1316"/>
    <mergeCell ref="H1314:H1316"/>
    <mergeCell ref="J1314:K1314"/>
    <mergeCell ref="M1314:M1316"/>
    <mergeCell ref="N1314:N1316"/>
    <mergeCell ref="P1314:Q1314"/>
    <mergeCell ref="J1315:K1315"/>
    <mergeCell ref="P1315:Q1315"/>
    <mergeCell ref="J1316:K1316"/>
    <mergeCell ref="P1316:Q1316"/>
    <mergeCell ref="G1309:G1310"/>
    <mergeCell ref="H1309:H1310"/>
    <mergeCell ref="M1309:M1310"/>
    <mergeCell ref="N1309:N1310"/>
    <mergeCell ref="G1311:G1313"/>
    <mergeCell ref="H1311:H1313"/>
    <mergeCell ref="M1311:M1313"/>
    <mergeCell ref="N1311:N1313"/>
    <mergeCell ref="G1298:G1299"/>
    <mergeCell ref="H1298:H1299"/>
    <mergeCell ref="M1298:M1299"/>
    <mergeCell ref="N1298:N1299"/>
    <mergeCell ref="G1300:G1302"/>
    <mergeCell ref="H1300:H1302"/>
    <mergeCell ref="M1300:M1308"/>
    <mergeCell ref="N1300:N1308"/>
    <mergeCell ref="M1284:M1285"/>
    <mergeCell ref="N1284:N1285"/>
    <mergeCell ref="G1287:G1293"/>
    <mergeCell ref="H1287:H1293"/>
    <mergeCell ref="M1287:M1297"/>
    <mergeCell ref="N1287:N1297"/>
    <mergeCell ref="G1278:G1279"/>
    <mergeCell ref="H1278:H1279"/>
    <mergeCell ref="M1278:M1279"/>
    <mergeCell ref="N1278:N1279"/>
    <mergeCell ref="G1280:G1281"/>
    <mergeCell ref="H1280:H1281"/>
    <mergeCell ref="M1280:M1281"/>
    <mergeCell ref="N1280:N1281"/>
    <mergeCell ref="G1273:G1274"/>
    <mergeCell ref="H1273:H1274"/>
    <mergeCell ref="M1273:M1274"/>
    <mergeCell ref="N1273:N1274"/>
    <mergeCell ref="G1275:G1276"/>
    <mergeCell ref="H1275:H1276"/>
    <mergeCell ref="M1275:M1276"/>
    <mergeCell ref="N1275:N1276"/>
    <mergeCell ref="J1264:K1264"/>
    <mergeCell ref="P1264:Q1264"/>
    <mergeCell ref="J1265:K1265"/>
    <mergeCell ref="P1265:Q1265"/>
    <mergeCell ref="J1266:K1266"/>
    <mergeCell ref="P1266:Q1266"/>
    <mergeCell ref="J1261:K1261"/>
    <mergeCell ref="P1261:Q1261"/>
    <mergeCell ref="J1262:K1262"/>
    <mergeCell ref="P1262:Q1262"/>
    <mergeCell ref="J1263:K1263"/>
    <mergeCell ref="P1263:Q1263"/>
    <mergeCell ref="J1257:K1257"/>
    <mergeCell ref="P1257:Q1257"/>
    <mergeCell ref="J1259:K1259"/>
    <mergeCell ref="P1259:Q1259"/>
    <mergeCell ref="J1260:K1260"/>
    <mergeCell ref="P1260:Q1260"/>
    <mergeCell ref="G1250:G1251"/>
    <mergeCell ref="H1250:H1251"/>
    <mergeCell ref="M1250:M1252"/>
    <mergeCell ref="N1250:N1252"/>
    <mergeCell ref="G1254:G1255"/>
    <mergeCell ref="H1254:H1255"/>
    <mergeCell ref="M1254:M1255"/>
    <mergeCell ref="N1254:N1255"/>
    <mergeCell ref="J1237:K1237"/>
    <mergeCell ref="P1237:Q1237"/>
    <mergeCell ref="G1241:G1242"/>
    <mergeCell ref="H1241:H1242"/>
    <mergeCell ref="M1241:M1242"/>
    <mergeCell ref="N1241:N1242"/>
    <mergeCell ref="G1227:G1231"/>
    <mergeCell ref="H1227:H1231"/>
    <mergeCell ref="M1227:M1231"/>
    <mergeCell ref="N1227:N1231"/>
    <mergeCell ref="G1233:G1235"/>
    <mergeCell ref="H1233:H1235"/>
    <mergeCell ref="M1233:M1235"/>
    <mergeCell ref="N1233:N1235"/>
    <mergeCell ref="G1214:G1216"/>
    <mergeCell ref="H1214:H1216"/>
    <mergeCell ref="M1214:M1216"/>
    <mergeCell ref="N1214:N1216"/>
    <mergeCell ref="G1218:G1221"/>
    <mergeCell ref="H1218:H1221"/>
    <mergeCell ref="M1218:M1221"/>
    <mergeCell ref="N1218:N1221"/>
    <mergeCell ref="J1206:K1206"/>
    <mergeCell ref="P1206:Q1206"/>
    <mergeCell ref="G1208:G1210"/>
    <mergeCell ref="H1208:H1210"/>
    <mergeCell ref="M1208:M1210"/>
    <mergeCell ref="N1208:N1210"/>
    <mergeCell ref="P1194:Q1194"/>
    <mergeCell ref="G1197:G1204"/>
    <mergeCell ref="H1197:H1204"/>
    <mergeCell ref="M1197:M1204"/>
    <mergeCell ref="N1197:N1204"/>
    <mergeCell ref="J1205:K1205"/>
    <mergeCell ref="P1205:Q1205"/>
    <mergeCell ref="M1177:M1178"/>
    <mergeCell ref="N1177:N1178"/>
    <mergeCell ref="P1177:Q1177"/>
    <mergeCell ref="P1178:Q1178"/>
    <mergeCell ref="P1187:Q1187"/>
    <mergeCell ref="P1188:Q1188"/>
    <mergeCell ref="M1162:M1164"/>
    <mergeCell ref="N1162:N1164"/>
    <mergeCell ref="M1170:M1171"/>
    <mergeCell ref="N1170:N1171"/>
    <mergeCell ref="M1174:M1176"/>
    <mergeCell ref="N1174:N1176"/>
    <mergeCell ref="M1149:M1151"/>
    <mergeCell ref="N1149:N1151"/>
    <mergeCell ref="M1157:M1158"/>
    <mergeCell ref="N1157:N1158"/>
    <mergeCell ref="M1160:M1161"/>
    <mergeCell ref="N1160:N1161"/>
    <mergeCell ref="P1141:Q1141"/>
    <mergeCell ref="P1142:Q1142"/>
    <mergeCell ref="P1143:Q1143"/>
    <mergeCell ref="P1144:Q1144"/>
    <mergeCell ref="M1146:M1148"/>
    <mergeCell ref="N1146:N1148"/>
    <mergeCell ref="P1131:Q1131"/>
    <mergeCell ref="P1132:Q1132"/>
    <mergeCell ref="P1133:Q1133"/>
    <mergeCell ref="P1134:Q1134"/>
    <mergeCell ref="P1138:Q1138"/>
    <mergeCell ref="P1139:Q1139"/>
    <mergeCell ref="M1121:M1123"/>
    <mergeCell ref="N1121:N1123"/>
    <mergeCell ref="M1125:M1137"/>
    <mergeCell ref="N1125:N1137"/>
    <mergeCell ref="P1125:Q1125"/>
    <mergeCell ref="P1126:Q1126"/>
    <mergeCell ref="P1127:Q1127"/>
    <mergeCell ref="P1128:Q1128"/>
    <mergeCell ref="P1129:Q1129"/>
    <mergeCell ref="P1130:Q1130"/>
    <mergeCell ref="P1115:Q1115"/>
    <mergeCell ref="P1116:Q1116"/>
    <mergeCell ref="P1117:Q1117"/>
    <mergeCell ref="P1118:Q1118"/>
    <mergeCell ref="M1119:M1120"/>
    <mergeCell ref="N1119:N1120"/>
    <mergeCell ref="P1109:Q1109"/>
    <mergeCell ref="P1110:Q1110"/>
    <mergeCell ref="P1111:Q1111"/>
    <mergeCell ref="P1112:Q1112"/>
    <mergeCell ref="P1113:Q1113"/>
    <mergeCell ref="P1114:Q1114"/>
    <mergeCell ref="M1104:M1105"/>
    <mergeCell ref="N1104:N1105"/>
    <mergeCell ref="P1105:Q1105"/>
    <mergeCell ref="P1106:Q1106"/>
    <mergeCell ref="P1107:Q1107"/>
    <mergeCell ref="P1108:Q1108"/>
    <mergeCell ref="P1098:Q1098"/>
    <mergeCell ref="P1099:Q1099"/>
    <mergeCell ref="P1100:Q1100"/>
    <mergeCell ref="P1101:Q1101"/>
    <mergeCell ref="M1102:M1103"/>
    <mergeCell ref="N1102:N1103"/>
    <mergeCell ref="P1084:Q1084"/>
    <mergeCell ref="P1085:Q1085"/>
    <mergeCell ref="P1086:Q1086"/>
    <mergeCell ref="M1087:M1088"/>
    <mergeCell ref="N1087:N1088"/>
    <mergeCell ref="P1092:Q1092"/>
    <mergeCell ref="P1076:Q1076"/>
    <mergeCell ref="P1077:Q1077"/>
    <mergeCell ref="P1078:Q1078"/>
    <mergeCell ref="M1079:M1083"/>
    <mergeCell ref="N1079:N1083"/>
    <mergeCell ref="P1083:Q1083"/>
    <mergeCell ref="M1065:M1070"/>
    <mergeCell ref="N1065:N1070"/>
    <mergeCell ref="P1072:Q1072"/>
    <mergeCell ref="M1073:M1074"/>
    <mergeCell ref="N1073:N1074"/>
    <mergeCell ref="P1075:Q1075"/>
    <mergeCell ref="M1056:M1057"/>
    <mergeCell ref="N1056:N1057"/>
    <mergeCell ref="M1059:M1062"/>
    <mergeCell ref="N1059:N1062"/>
    <mergeCell ref="M1063:M1064"/>
    <mergeCell ref="N1063:N1064"/>
    <mergeCell ref="P1046:Q1046"/>
    <mergeCell ref="P1047:Q1047"/>
    <mergeCell ref="P1048:Q1048"/>
    <mergeCell ref="P1049:Q1049"/>
    <mergeCell ref="P1051:Q1051"/>
    <mergeCell ref="P1052:Q1052"/>
    <mergeCell ref="M1042:M1043"/>
    <mergeCell ref="N1042:N1043"/>
    <mergeCell ref="M1044:M1045"/>
    <mergeCell ref="N1044:N1045"/>
    <mergeCell ref="M1046:M1048"/>
    <mergeCell ref="N1046:N1048"/>
    <mergeCell ref="M1030:M1031"/>
    <mergeCell ref="N1030:N1031"/>
    <mergeCell ref="M1034:M1038"/>
    <mergeCell ref="N1034:N1038"/>
    <mergeCell ref="M1039:M1041"/>
    <mergeCell ref="N1039:N1041"/>
    <mergeCell ref="P1021:Q1021"/>
    <mergeCell ref="M1022:M1024"/>
    <mergeCell ref="N1022:N1024"/>
    <mergeCell ref="O1022:O1024"/>
    <mergeCell ref="P1027:Q1027"/>
    <mergeCell ref="P1028:Q1028"/>
    <mergeCell ref="P1014:Q1014"/>
    <mergeCell ref="P1015:Q1015"/>
    <mergeCell ref="P1016:Q1016"/>
    <mergeCell ref="P1017:Q1017"/>
    <mergeCell ref="P1019:Q1019"/>
    <mergeCell ref="P1020:Q1020"/>
    <mergeCell ref="M1003:M1017"/>
    <mergeCell ref="N1003:N1017"/>
    <mergeCell ref="P1006:Q1006"/>
    <mergeCell ref="P1007:Q1007"/>
    <mergeCell ref="P1008:Q1008"/>
    <mergeCell ref="P1009:Q1009"/>
    <mergeCell ref="P1010:Q1010"/>
    <mergeCell ref="P1011:Q1011"/>
    <mergeCell ref="P1012:Q1012"/>
    <mergeCell ref="P1013:Q1013"/>
    <mergeCell ref="M992:M997"/>
    <mergeCell ref="N992:N997"/>
    <mergeCell ref="P992:Q992"/>
    <mergeCell ref="P997:Q997"/>
    <mergeCell ref="M999:M1002"/>
    <mergeCell ref="N999:N1002"/>
    <mergeCell ref="P1002:Q1002"/>
    <mergeCell ref="P984:Q984"/>
    <mergeCell ref="P985:Q985"/>
    <mergeCell ref="M986:M988"/>
    <mergeCell ref="N986:N988"/>
    <mergeCell ref="M989:M991"/>
    <mergeCell ref="N989:N991"/>
    <mergeCell ref="M980:M981"/>
    <mergeCell ref="N980:N981"/>
    <mergeCell ref="P980:Q980"/>
    <mergeCell ref="P981:Q981"/>
    <mergeCell ref="M982:M983"/>
    <mergeCell ref="N982:N983"/>
    <mergeCell ref="M976:M977"/>
    <mergeCell ref="N976:N977"/>
    <mergeCell ref="M978:M979"/>
    <mergeCell ref="N978:N979"/>
    <mergeCell ref="P978:Q978"/>
    <mergeCell ref="P979:Q979"/>
    <mergeCell ref="P970:Q970"/>
    <mergeCell ref="P971:Q971"/>
    <mergeCell ref="M972:M973"/>
    <mergeCell ref="N972:N973"/>
    <mergeCell ref="M974:M975"/>
    <mergeCell ref="N974:N975"/>
    <mergeCell ref="P963:Q963"/>
    <mergeCell ref="P964:Q964"/>
    <mergeCell ref="P965:Q965"/>
    <mergeCell ref="P966:Q966"/>
    <mergeCell ref="M967:M969"/>
    <mergeCell ref="N967:N969"/>
    <mergeCell ref="M939:M953"/>
    <mergeCell ref="N939:N953"/>
    <mergeCell ref="M956:M957"/>
    <mergeCell ref="N956:N957"/>
    <mergeCell ref="M958:M962"/>
    <mergeCell ref="N958:N962"/>
    <mergeCell ref="P923:Q923"/>
    <mergeCell ref="M926:M927"/>
    <mergeCell ref="N926:N927"/>
    <mergeCell ref="M928:M938"/>
    <mergeCell ref="N928:N938"/>
    <mergeCell ref="P928:Q928"/>
    <mergeCell ref="P938:Q938"/>
    <mergeCell ref="M911:M912"/>
    <mergeCell ref="N911:N912"/>
    <mergeCell ref="M920:M922"/>
    <mergeCell ref="N920:N922"/>
    <mergeCell ref="M923:M925"/>
    <mergeCell ref="N923:N925"/>
    <mergeCell ref="M893:M894"/>
    <mergeCell ref="N893:N894"/>
    <mergeCell ref="P897:Q897"/>
    <mergeCell ref="P899:Q899"/>
    <mergeCell ref="P900:Q900"/>
    <mergeCell ref="P910:Q910"/>
    <mergeCell ref="M884:M886"/>
    <mergeCell ref="N884:N886"/>
    <mergeCell ref="M889:M890"/>
    <mergeCell ref="N889:N890"/>
    <mergeCell ref="M891:M892"/>
    <mergeCell ref="N891:N892"/>
    <mergeCell ref="M872:M874"/>
    <mergeCell ref="N872:N874"/>
    <mergeCell ref="M876:M877"/>
    <mergeCell ref="N876:N877"/>
    <mergeCell ref="P877:Q877"/>
    <mergeCell ref="M879:M881"/>
    <mergeCell ref="N879:N881"/>
    <mergeCell ref="M859:M860"/>
    <mergeCell ref="N859:N860"/>
    <mergeCell ref="M866:M867"/>
    <mergeCell ref="N866:N867"/>
    <mergeCell ref="M868:M871"/>
    <mergeCell ref="N868:N871"/>
    <mergeCell ref="P848:Q848"/>
    <mergeCell ref="M850:M851"/>
    <mergeCell ref="N850:N851"/>
    <mergeCell ref="M852:M853"/>
    <mergeCell ref="N852:N853"/>
    <mergeCell ref="M854:M856"/>
    <mergeCell ref="N854:N856"/>
    <mergeCell ref="M822:M829"/>
    <mergeCell ref="N822:N829"/>
    <mergeCell ref="P830:Q830"/>
    <mergeCell ref="M832:M833"/>
    <mergeCell ref="N832:N833"/>
    <mergeCell ref="P838:Q838"/>
    <mergeCell ref="P777:Q777"/>
    <mergeCell ref="P782:Q782"/>
    <mergeCell ref="P783:Q783"/>
    <mergeCell ref="P784:Q784"/>
    <mergeCell ref="M816:M820"/>
    <mergeCell ref="N816:N820"/>
    <mergeCell ref="P773:Q773"/>
    <mergeCell ref="M774:M776"/>
    <mergeCell ref="N774:N776"/>
    <mergeCell ref="P774:Q774"/>
    <mergeCell ref="P775:Q775"/>
    <mergeCell ref="P776:Q776"/>
    <mergeCell ref="P766:Q766"/>
    <mergeCell ref="P767:Q767"/>
    <mergeCell ref="P769:Q769"/>
    <mergeCell ref="P770:Q770"/>
    <mergeCell ref="M771:M772"/>
    <mergeCell ref="N771:N772"/>
    <mergeCell ref="M752:M754"/>
    <mergeCell ref="N752:N754"/>
    <mergeCell ref="P759:Q759"/>
    <mergeCell ref="P762:Q762"/>
    <mergeCell ref="M764:M765"/>
    <mergeCell ref="N764:N765"/>
    <mergeCell ref="P732:Q732"/>
    <mergeCell ref="M739:M740"/>
    <mergeCell ref="N739:N740"/>
    <mergeCell ref="P741:Q741"/>
    <mergeCell ref="M749:M751"/>
    <mergeCell ref="N749:N751"/>
    <mergeCell ref="P720:Q720"/>
    <mergeCell ref="P721:Q721"/>
    <mergeCell ref="P722:Q722"/>
    <mergeCell ref="P723:Q723"/>
    <mergeCell ref="M729:M730"/>
    <mergeCell ref="N729:N730"/>
    <mergeCell ref="M713:M714"/>
    <mergeCell ref="N713:N714"/>
    <mergeCell ref="P716:Q716"/>
    <mergeCell ref="P717:Q717"/>
    <mergeCell ref="P718:Q718"/>
    <mergeCell ref="P719:Q719"/>
    <mergeCell ref="M697:M698"/>
    <mergeCell ref="N697:N698"/>
    <mergeCell ref="M703:M708"/>
    <mergeCell ref="N703:N708"/>
    <mergeCell ref="M709:M712"/>
    <mergeCell ref="N709:N712"/>
    <mergeCell ref="M686:M688"/>
    <mergeCell ref="N686:N688"/>
    <mergeCell ref="M690:M691"/>
    <mergeCell ref="N690:N691"/>
    <mergeCell ref="M693:M695"/>
    <mergeCell ref="N693:N695"/>
    <mergeCell ref="P665:Q665"/>
    <mergeCell ref="M667:M668"/>
    <mergeCell ref="N667:N668"/>
    <mergeCell ref="O667:O668"/>
    <mergeCell ref="M671:M672"/>
    <mergeCell ref="N671:N672"/>
    <mergeCell ref="P658:Q658"/>
    <mergeCell ref="M660:M661"/>
    <mergeCell ref="N660:N661"/>
    <mergeCell ref="P660:Q660"/>
    <mergeCell ref="P661:Q661"/>
    <mergeCell ref="M662:M663"/>
    <mergeCell ref="N662:N663"/>
    <mergeCell ref="P652:Q652"/>
    <mergeCell ref="M653:M654"/>
    <mergeCell ref="N653:N654"/>
    <mergeCell ref="P654:Q654"/>
    <mergeCell ref="P656:Q656"/>
    <mergeCell ref="P657:Q657"/>
    <mergeCell ref="M624:M625"/>
    <mergeCell ref="N624:N625"/>
    <mergeCell ref="M627:M628"/>
    <mergeCell ref="N627:N628"/>
    <mergeCell ref="M630:M635"/>
    <mergeCell ref="N630:N635"/>
    <mergeCell ref="M603:M604"/>
    <mergeCell ref="N603:N604"/>
    <mergeCell ref="P605:Q605"/>
    <mergeCell ref="M614:M615"/>
    <mergeCell ref="N614:N615"/>
    <mergeCell ref="M617:M623"/>
    <mergeCell ref="N617:N623"/>
    <mergeCell ref="M594:M597"/>
    <mergeCell ref="N594:N597"/>
    <mergeCell ref="M598:M600"/>
    <mergeCell ref="N598:N600"/>
    <mergeCell ref="M601:M602"/>
    <mergeCell ref="N601:N602"/>
    <mergeCell ref="M577:M582"/>
    <mergeCell ref="N577:N582"/>
    <mergeCell ref="M585:M587"/>
    <mergeCell ref="N585:N587"/>
    <mergeCell ref="M589:M591"/>
    <mergeCell ref="N589:N591"/>
    <mergeCell ref="P566:Q566"/>
    <mergeCell ref="M567:M568"/>
    <mergeCell ref="N567:N568"/>
    <mergeCell ref="M569:M572"/>
    <mergeCell ref="N569:N572"/>
    <mergeCell ref="M573:M574"/>
    <mergeCell ref="N573:N574"/>
    <mergeCell ref="M537:M542"/>
    <mergeCell ref="N537:N542"/>
    <mergeCell ref="M545:M560"/>
    <mergeCell ref="N545:N560"/>
    <mergeCell ref="M561:M562"/>
    <mergeCell ref="N561:N562"/>
    <mergeCell ref="M527:M530"/>
    <mergeCell ref="N527:N530"/>
    <mergeCell ref="P527:Q527"/>
    <mergeCell ref="M531:M535"/>
    <mergeCell ref="N531:N535"/>
    <mergeCell ref="P535:Q535"/>
    <mergeCell ref="M511:M512"/>
    <mergeCell ref="N511:N512"/>
    <mergeCell ref="M515:M517"/>
    <mergeCell ref="N515:N517"/>
    <mergeCell ref="M522:M526"/>
    <mergeCell ref="N522:N526"/>
    <mergeCell ref="M478:M479"/>
    <mergeCell ref="N478:N479"/>
    <mergeCell ref="M497:M498"/>
    <mergeCell ref="N497:N498"/>
    <mergeCell ref="M503:M504"/>
    <mergeCell ref="M508:M509"/>
    <mergeCell ref="N508:N509"/>
    <mergeCell ref="M446:M453"/>
    <mergeCell ref="N446:N453"/>
    <mergeCell ref="P456:Q456"/>
    <mergeCell ref="P458:Q458"/>
    <mergeCell ref="M475:M476"/>
    <mergeCell ref="N475:N476"/>
    <mergeCell ref="M431:M432"/>
    <mergeCell ref="N431:N432"/>
    <mergeCell ref="M435:M438"/>
    <mergeCell ref="N435:N438"/>
    <mergeCell ref="M441:M445"/>
    <mergeCell ref="N441:N445"/>
    <mergeCell ref="M407:M408"/>
    <mergeCell ref="N407:N408"/>
    <mergeCell ref="M410:M411"/>
    <mergeCell ref="N410:N411"/>
    <mergeCell ref="M414:M428"/>
    <mergeCell ref="N414:N428"/>
    <mergeCell ref="P386:Q386"/>
    <mergeCell ref="P387:Q387"/>
    <mergeCell ref="M397:M399"/>
    <mergeCell ref="N397:N399"/>
    <mergeCell ref="P403:Q403"/>
    <mergeCell ref="M404:M405"/>
    <mergeCell ref="N404:N405"/>
    <mergeCell ref="M366:M369"/>
    <mergeCell ref="N366:N369"/>
    <mergeCell ref="P367:Q367"/>
    <mergeCell ref="P381:Q381"/>
    <mergeCell ref="M384:M385"/>
    <mergeCell ref="N384:N385"/>
    <mergeCell ref="P384:Q384"/>
    <mergeCell ref="P385:Q385"/>
    <mergeCell ref="M343:M348"/>
    <mergeCell ref="N343:N348"/>
    <mergeCell ref="N354:N355"/>
    <mergeCell ref="M358:M359"/>
    <mergeCell ref="N358:N359"/>
    <mergeCell ref="M361:M362"/>
    <mergeCell ref="N361:N362"/>
    <mergeCell ref="M308:M311"/>
    <mergeCell ref="N308:N311"/>
    <mergeCell ref="M313:M328"/>
    <mergeCell ref="N313:N328"/>
    <mergeCell ref="M329:M342"/>
    <mergeCell ref="N329:N342"/>
    <mergeCell ref="M284:M285"/>
    <mergeCell ref="N284:N285"/>
    <mergeCell ref="P287:Q287"/>
    <mergeCell ref="M293:M294"/>
    <mergeCell ref="N293:N294"/>
    <mergeCell ref="M297:M307"/>
    <mergeCell ref="N297:N307"/>
    <mergeCell ref="P298:Q298"/>
    <mergeCell ref="P305:Q305"/>
    <mergeCell ref="M253:M264"/>
    <mergeCell ref="N253:N264"/>
    <mergeCell ref="M273:M278"/>
    <mergeCell ref="N273:N278"/>
    <mergeCell ref="M279:M281"/>
    <mergeCell ref="N279:N281"/>
    <mergeCell ref="M230:M233"/>
    <mergeCell ref="N230:N233"/>
    <mergeCell ref="M235:M244"/>
    <mergeCell ref="N235:N244"/>
    <mergeCell ref="M246:M252"/>
    <mergeCell ref="N246:N252"/>
    <mergeCell ref="M215:M217"/>
    <mergeCell ref="N215:N217"/>
    <mergeCell ref="M218:M222"/>
    <mergeCell ref="N218:N222"/>
    <mergeCell ref="M223:M229"/>
    <mergeCell ref="N223:N229"/>
    <mergeCell ref="P199:Q199"/>
    <mergeCell ref="M204:M206"/>
    <mergeCell ref="N204:N206"/>
    <mergeCell ref="M207:M209"/>
    <mergeCell ref="N207:N208"/>
    <mergeCell ref="M210:M212"/>
    <mergeCell ref="N210:N212"/>
    <mergeCell ref="G194:G195"/>
    <mergeCell ref="H194:H195"/>
    <mergeCell ref="M194:M195"/>
    <mergeCell ref="N194:N195"/>
    <mergeCell ref="A196:A197"/>
    <mergeCell ref="B196:B197"/>
    <mergeCell ref="G196:G197"/>
    <mergeCell ref="H196:H197"/>
    <mergeCell ref="M196:M197"/>
    <mergeCell ref="N196:N197"/>
    <mergeCell ref="A192:A193"/>
    <mergeCell ref="B192:B193"/>
    <mergeCell ref="G192:G193"/>
    <mergeCell ref="H192:H193"/>
    <mergeCell ref="M192:M193"/>
    <mergeCell ref="N192:N193"/>
    <mergeCell ref="P186:Q186"/>
    <mergeCell ref="A189:A191"/>
    <mergeCell ref="B189:B191"/>
    <mergeCell ref="G189:G191"/>
    <mergeCell ref="H189:H191"/>
    <mergeCell ref="M189:M191"/>
    <mergeCell ref="N189:N191"/>
    <mergeCell ref="A183:A186"/>
    <mergeCell ref="B183:B186"/>
    <mergeCell ref="G183:G186"/>
    <mergeCell ref="H183:H186"/>
    <mergeCell ref="M183:M186"/>
    <mergeCell ref="N183:N186"/>
    <mergeCell ref="D186:E186"/>
    <mergeCell ref="J186:K186"/>
    <mergeCell ref="G178:G179"/>
    <mergeCell ref="H178:H179"/>
    <mergeCell ref="M178:M179"/>
    <mergeCell ref="N178:N179"/>
    <mergeCell ref="A180:A182"/>
    <mergeCell ref="B180:B182"/>
    <mergeCell ref="G180:G182"/>
    <mergeCell ref="H180:H182"/>
    <mergeCell ref="M180:M182"/>
    <mergeCell ref="N180:N182"/>
    <mergeCell ref="D173:E173"/>
    <mergeCell ref="J173:K173"/>
    <mergeCell ref="P173:Q173"/>
    <mergeCell ref="G174:G175"/>
    <mergeCell ref="H174:H175"/>
    <mergeCell ref="M174:M175"/>
    <mergeCell ref="N174:N175"/>
    <mergeCell ref="A141:A142"/>
    <mergeCell ref="B141:B142"/>
    <mergeCell ref="G141:G142"/>
    <mergeCell ref="H141:H142"/>
    <mergeCell ref="M141:M142"/>
    <mergeCell ref="N141:N142"/>
    <mergeCell ref="A138:A139"/>
    <mergeCell ref="B138:B139"/>
    <mergeCell ref="G138:G139"/>
    <mergeCell ref="H138:H139"/>
    <mergeCell ref="M138:M139"/>
    <mergeCell ref="N138:N139"/>
    <mergeCell ref="N131:N133"/>
    <mergeCell ref="A136:A137"/>
    <mergeCell ref="B136:B137"/>
    <mergeCell ref="G136:G137"/>
    <mergeCell ref="H136:H137"/>
    <mergeCell ref="M136:M137"/>
    <mergeCell ref="N136:N137"/>
    <mergeCell ref="M126:M130"/>
    <mergeCell ref="N126:N130"/>
    <mergeCell ref="D130:E130"/>
    <mergeCell ref="J130:K130"/>
    <mergeCell ref="P130:Q130"/>
    <mergeCell ref="A131:A133"/>
    <mergeCell ref="B131:B133"/>
    <mergeCell ref="G131:G133"/>
    <mergeCell ref="H131:H133"/>
    <mergeCell ref="M131:M133"/>
    <mergeCell ref="A124:A125"/>
    <mergeCell ref="B124:B125"/>
    <mergeCell ref="A126:A130"/>
    <mergeCell ref="B126:B130"/>
    <mergeCell ref="G126:G130"/>
    <mergeCell ref="H126:H130"/>
    <mergeCell ref="D121:E121"/>
    <mergeCell ref="J121:K121"/>
    <mergeCell ref="P121:Q121"/>
    <mergeCell ref="D123:E123"/>
    <mergeCell ref="J123:K123"/>
    <mergeCell ref="P123:Q123"/>
    <mergeCell ref="A118:A120"/>
    <mergeCell ref="B118:B120"/>
    <mergeCell ref="G118:G120"/>
    <mergeCell ref="H118:H120"/>
    <mergeCell ref="M118:M120"/>
    <mergeCell ref="N118:N120"/>
    <mergeCell ref="D120:E120"/>
    <mergeCell ref="A114:A115"/>
    <mergeCell ref="B114:B115"/>
    <mergeCell ref="G114:G115"/>
    <mergeCell ref="H114:H115"/>
    <mergeCell ref="M114:M115"/>
    <mergeCell ref="N114:N115"/>
    <mergeCell ref="A112:A113"/>
    <mergeCell ref="B112:B113"/>
    <mergeCell ref="G112:G113"/>
    <mergeCell ref="H112:H113"/>
    <mergeCell ref="M112:M113"/>
    <mergeCell ref="N112:N113"/>
    <mergeCell ref="D107:E107"/>
    <mergeCell ref="D110:E110"/>
    <mergeCell ref="G110:G111"/>
    <mergeCell ref="H110:H111"/>
    <mergeCell ref="M110:M111"/>
    <mergeCell ref="N110:N111"/>
    <mergeCell ref="R94:R95"/>
    <mergeCell ref="M96:M97"/>
    <mergeCell ref="N96:N97"/>
    <mergeCell ref="O96:O97"/>
    <mergeCell ref="P96:P97"/>
    <mergeCell ref="Q96:Q97"/>
    <mergeCell ref="R96:R97"/>
    <mergeCell ref="N87:N89"/>
    <mergeCell ref="M94:M95"/>
    <mergeCell ref="N94:N95"/>
    <mergeCell ref="O94:O95"/>
    <mergeCell ref="P94:P95"/>
    <mergeCell ref="Q94:Q95"/>
    <mergeCell ref="J86:K86"/>
    <mergeCell ref="A87:A88"/>
    <mergeCell ref="B87:B88"/>
    <mergeCell ref="G87:G88"/>
    <mergeCell ref="H87:H88"/>
    <mergeCell ref="M87:M89"/>
    <mergeCell ref="N80:N81"/>
    <mergeCell ref="D81:E81"/>
    <mergeCell ref="J81:K81"/>
    <mergeCell ref="A83:A86"/>
    <mergeCell ref="B83:B86"/>
    <mergeCell ref="G83:G86"/>
    <mergeCell ref="H83:H86"/>
    <mergeCell ref="M83:M86"/>
    <mergeCell ref="N83:N86"/>
    <mergeCell ref="D86:E86"/>
    <mergeCell ref="N78:N79"/>
    <mergeCell ref="P78:P79"/>
    <mergeCell ref="Q78:Q79"/>
    <mergeCell ref="D79:E79"/>
    <mergeCell ref="J79:K79"/>
    <mergeCell ref="A80:A81"/>
    <mergeCell ref="B80:B81"/>
    <mergeCell ref="G80:G81"/>
    <mergeCell ref="H80:H81"/>
    <mergeCell ref="M80:M81"/>
    <mergeCell ref="N76:N77"/>
    <mergeCell ref="P76:P77"/>
    <mergeCell ref="Q76:Q77"/>
    <mergeCell ref="D77:E77"/>
    <mergeCell ref="J77:K77"/>
    <mergeCell ref="A78:A79"/>
    <mergeCell ref="B78:B79"/>
    <mergeCell ref="G78:G79"/>
    <mergeCell ref="H78:H79"/>
    <mergeCell ref="M78:M79"/>
    <mergeCell ref="J71:K71"/>
    <mergeCell ref="P71:Q71"/>
    <mergeCell ref="P72:Q72"/>
    <mergeCell ref="A76:A77"/>
    <mergeCell ref="B76:B77"/>
    <mergeCell ref="D76:E76"/>
    <mergeCell ref="G76:G77"/>
    <mergeCell ref="H76:H77"/>
    <mergeCell ref="J76:K76"/>
    <mergeCell ref="M76:M77"/>
    <mergeCell ref="A61:A64"/>
    <mergeCell ref="B61:B64"/>
    <mergeCell ref="G61:G65"/>
    <mergeCell ref="H61:H65"/>
    <mergeCell ref="M61:M65"/>
    <mergeCell ref="N61:N65"/>
    <mergeCell ref="J53:K53"/>
    <mergeCell ref="D55:E55"/>
    <mergeCell ref="P57:Q57"/>
    <mergeCell ref="S57:S60"/>
    <mergeCell ref="P58:Q58"/>
    <mergeCell ref="P59:Q59"/>
    <mergeCell ref="P60:Q60"/>
    <mergeCell ref="A50:A52"/>
    <mergeCell ref="B50:B52"/>
    <mergeCell ref="G50:G52"/>
    <mergeCell ref="H50:H52"/>
    <mergeCell ref="M50:M52"/>
    <mergeCell ref="N50:N52"/>
    <mergeCell ref="A47:A49"/>
    <mergeCell ref="B47:B49"/>
    <mergeCell ref="G47:G49"/>
    <mergeCell ref="H47:H49"/>
    <mergeCell ref="M47:M49"/>
    <mergeCell ref="N47:N49"/>
    <mergeCell ref="A44:A45"/>
    <mergeCell ref="B44:B45"/>
    <mergeCell ref="G44:G45"/>
    <mergeCell ref="H44:H45"/>
    <mergeCell ref="M44:M46"/>
    <mergeCell ref="N44:N45"/>
    <mergeCell ref="D45:E45"/>
    <mergeCell ref="M1:W1"/>
    <mergeCell ref="M2:W2"/>
    <mergeCell ref="M3:W3"/>
    <mergeCell ref="A4:F4"/>
    <mergeCell ref="G4:L4"/>
    <mergeCell ref="M4:W4"/>
    <mergeCell ref="S5:S6"/>
    <mergeCell ref="T5:W5"/>
    <mergeCell ref="A41:A43"/>
    <mergeCell ref="B41:B43"/>
    <mergeCell ref="G41:G43"/>
    <mergeCell ref="H41:H43"/>
    <mergeCell ref="M41:M43"/>
    <mergeCell ref="N41:N43"/>
    <mergeCell ref="J5:K5"/>
    <mergeCell ref="L5:L6"/>
    <mergeCell ref="M5:M6"/>
    <mergeCell ref="N5:N6"/>
    <mergeCell ref="P5:Q5"/>
    <mergeCell ref="R5:R6"/>
    <mergeCell ref="A5:A6"/>
    <mergeCell ref="B5:B6"/>
    <mergeCell ref="D5:E5"/>
    <mergeCell ref="F5:F6"/>
    <mergeCell ref="G5:G6"/>
    <mergeCell ref="H5:H6"/>
  </mergeCells>
  <phoneticPr fontId="30" type="noConversion"/>
  <printOptions horizontalCentered="1"/>
  <pageMargins left="0.59055118110236227" right="0.31496062992125984" top="0.55118110236220474" bottom="0.55118110236220474" header="0.51181102362204722" footer="5"/>
  <pageSetup paperSize="9" scale="85" orientation="landscape" r:id="rId1"/>
  <headerFooter differentFirst="1" alignWithMargins="0">
    <oddHeader>&amp;C&amp;14&amp;P</oddHead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AEAFA8-BE40-4CA1-AC37-B5B9451BA25B}">
  <ds:schemaRefs>
    <ds:schemaRef ds:uri="http://schemas.microsoft.com/sharepoint/v3/contenttype/forms"/>
  </ds:schemaRefs>
</ds:datastoreItem>
</file>

<file path=customXml/itemProps2.xml><?xml version="1.0" encoding="utf-8"?>
<ds:datastoreItem xmlns:ds="http://schemas.openxmlformats.org/officeDocument/2006/customXml" ds:itemID="{A0220FEF-6101-4613-AACE-3D989107859C}">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76739B97-2BD5-4D44-B1DF-DD124F6194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15</vt:i4>
      </vt:variant>
    </vt:vector>
  </HeadingPairs>
  <TitlesOfParts>
    <vt:vector size="24" baseType="lpstr">
      <vt:lpstr>X. Hoa Tu</vt:lpstr>
      <vt:lpstr>VT1</vt:lpstr>
      <vt:lpstr>VT2,3</vt:lpstr>
      <vt:lpstr>ONT</vt:lpstr>
      <vt:lpstr>ONT (2)</vt:lpstr>
      <vt:lpstr>TMD</vt:lpstr>
      <vt:lpstr>SKC</vt:lpstr>
      <vt:lpstr>DNN</vt:lpstr>
      <vt:lpstr>Đất ở tại Nông thôn_Huan in</vt:lpstr>
      <vt:lpstr>'Đất ở tại Nông thôn_Huan in'!Print_Area</vt:lpstr>
      <vt:lpstr>ONT!Print_Area</vt:lpstr>
      <vt:lpstr>SKC!Print_Area</vt:lpstr>
      <vt:lpstr>TMD!Print_Area</vt:lpstr>
      <vt:lpstr>'VT1'!Print_Area</vt:lpstr>
      <vt:lpstr>'VT2,3'!Print_Area</vt:lpstr>
      <vt:lpstr>'X. Hoa Tu'!Print_Area</vt:lpstr>
      <vt:lpstr>'Đất ở tại Nông thôn_Huan in'!Print_Titles</vt:lpstr>
      <vt:lpstr>ONT!Print_Titles</vt:lpstr>
      <vt:lpstr>'ONT (2)'!Print_Titles</vt:lpstr>
      <vt:lpstr>SKC!Print_Titles</vt:lpstr>
      <vt:lpstr>TMD!Print_Titles</vt:lpstr>
      <vt:lpstr>'VT1'!Print_Titles</vt:lpstr>
      <vt:lpstr>'VT2,3'!Print_Titles</vt:lpstr>
      <vt:lpstr>'X. Hoa Tu'!Print_Titles</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cp:lastModifiedBy>
  <cp:lastPrinted>2025-12-03T16:50:24Z</cp:lastPrinted>
  <dcterms:created xsi:type="dcterms:W3CDTF">2013-09-30T03:41:19Z</dcterms:created>
  <dcterms:modified xsi:type="dcterms:W3CDTF">2025-12-04T06:22:50Z</dcterms:modified>
</cp:coreProperties>
</file>