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<sst xmlns="http://schemas.openxmlformats.org/spreadsheetml/2006/main" count="36" uniqueCount="20">
  <si>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BẢNG GIÁ CHI TIẾT CĂN HỘ THẢO ĐIỀN PEARL TOWER 2</t>
  </si>
  <si>
    <t>CĂN HỘ</t>
  </si>
  <si>
    <t>B01</t>
  </si>
  <si>
    <t>SỐ PN</t>
  </si>
  <si>
    <t>Thành tiền</t>
  </si>
  <si>
    <t>Diện tích
 (m2)</t>
  </si>
  <si>
    <t>B02</t>
  </si>
  <si>
    <t>B03</t>
  </si>
  <si>
    <t>B04</t>
  </si>
  <si>
    <t>B05</t>
  </si>
  <si>
    <t>B06</t>
  </si>
  <si>
    <t>B07</t>
  </si>
  <si>
    <t>B08</t>
  </si>
  <si>
    <t>B09</t>
  </si>
  <si>
    <t>Đơn giá
(USD/m2)</t>
  </si>
  <si>
    <t>GHI CHÚ:</t>
  </si>
  <si>
    <t>Đơn giá trên chưa bao gồm VAT</t>
  </si>
  <si>
    <t>Thanh toán bằng tiền đồng việt nam theo tỷ giá ngân hàng ngoại thương</t>
  </si>
  <si>
    <t>Miễn phí 1 năm phí quản lý (dưới 0.5$/m2)</t>
  </si>
  <si>
    <t>Khách hàng mua trong tháng 12 sẽ được tặng 1 năm membership club house miễn phí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</si>
</sst>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/>
    </xf>
    <xf numFmtId="43" fontId="38" fillId="0" borderId="11" xfId="42" applyFont="1" applyBorder="1" applyAlignment="1">
      <alignment/>
    </xf>
    <xf numFmtId="43" fontId="37" fillId="0" borderId="11" xfId="42" applyNumberFormat="1" applyFont="1" applyBorder="1" applyAlignment="1">
      <alignment/>
    </xf>
    <xf numFmtId="43" fontId="37" fillId="0" borderId="11" xfId="0" applyNumberFormat="1" applyFont="1" applyBorder="1" applyAlignment="1">
      <alignment/>
    </xf>
    <xf numFmtId="43" fontId="38" fillId="0" borderId="11" xfId="42" applyNumberFormat="1" applyFont="1" applyBorder="1" applyAlignment="1">
      <alignment/>
    </xf>
    <xf numFmtId="0" fontId="37" fillId="0" borderId="12" xfId="0" applyFont="1" applyBorder="1" applyAlignment="1">
      <alignment/>
    </xf>
    <xf numFmtId="43" fontId="38" fillId="0" borderId="12" xfId="42" applyFont="1" applyBorder="1" applyAlignment="1">
      <alignment/>
    </xf>
    <xf numFmtId="43" fontId="37" fillId="0" borderId="12" xfId="42" applyNumberFormat="1" applyFont="1" applyBorder="1" applyAlignment="1">
      <alignment/>
    </xf>
    <xf numFmtId="43" fontId="37" fillId="0" borderId="12" xfId="0" applyNumberFormat="1" applyFont="1" applyBorder="1" applyAlignment="1">
      <alignment/>
    </xf>
    <xf numFmtId="43" fontId="38" fillId="0" borderId="12" xfId="0" applyNumberFormat="1" applyFont="1" applyBorder="1" applyAlignment="1">
      <alignment/>
    </xf>
    <xf numFmtId="43" fontId="38" fillId="0" borderId="12" xfId="42" applyNumberFormat="1" applyFont="1" applyBorder="1" applyAlignment="1">
      <alignment/>
    </xf>
    <xf numFmtId="0" fontId="37" fillId="0" borderId="13" xfId="0" applyFont="1" applyBorder="1" applyAlignment="1">
      <alignment/>
    </xf>
    <xf numFmtId="43" fontId="38" fillId="0" borderId="13" xfId="42" applyFont="1" applyBorder="1" applyAlignment="1">
      <alignment/>
    </xf>
    <xf numFmtId="43" fontId="37" fillId="0" borderId="13" xfId="42" applyNumberFormat="1" applyFont="1" applyBorder="1" applyAlignment="1">
      <alignment/>
    </xf>
    <xf numFmtId="43" fontId="37" fillId="0" borderId="13" xfId="0" applyNumberFormat="1" applyFont="1" applyBorder="1" applyAlignment="1">
      <alignment/>
    </xf>
    <xf numFmtId="43" fontId="38" fillId="0" borderId="13" xfId="0" applyNumberFormat="1" applyFont="1" applyBorder="1" applyAlignment="1">
      <alignment/>
    </xf>
    <xf numFmtId="43" fontId="38" fillId="0" borderId="13" xfId="42" applyNumberFormat="1" applyFont="1" applyBorder="1" applyAlignment="1">
      <alignment/>
    </xf>
    <xf numFmtId="49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15" zoomScaleNormal="115" zoomScalePageLayoutView="0" workbookViewId="0" topLeftCell="A4">
      <selection activeCell="D10" sqref="D10"/>
    </sheetView>
  </sheetViews>
  <sheetFormatPr defaultColWidth="9.140625" defaultRowHeight="15"/>
  <cols>
    <col min="1" max="1" width="4.57421875" style="1" customWidth="1"/>
    <col min="2" max="6" width="11.8515625" style="1" customWidth="1"/>
    <col min="7" max="7" width="10.28125" style="1" customWidth="1"/>
    <col min="8" max="8" width="11.8515625" style="1" customWidth="1"/>
    <col min="9" max="9" width="9.8515625" style="1" customWidth="1"/>
    <col min="10" max="10" width="11.8515625" style="1" customWidth="1"/>
    <col min="11" max="11" width="10.421875" style="1" customWidth="1"/>
    <col min="12" max="12" width="11.8515625" style="1" customWidth="1"/>
    <col min="13" max="13" width="10.28125" style="1" customWidth="1"/>
    <col min="14" max="14" width="11.8515625" style="1" customWidth="1"/>
    <col min="15" max="15" width="10.140625" style="1" customWidth="1"/>
    <col min="16" max="16" width="11.8515625" style="1" customWidth="1"/>
    <col min="17" max="17" width="10.28125" style="1" customWidth="1"/>
    <col min="18" max="18" width="9.28125" style="1" bestFit="1" customWidth="1"/>
    <col min="19" max="19" width="11.00390625" style="1" customWidth="1"/>
    <col min="20" max="20" width="17.00390625" style="1" customWidth="1"/>
    <col min="21" max="16384" width="9.140625" style="1" customWidth="1"/>
  </cols>
  <sheetData>
    <row r="1" spans="1:19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3" spans="1:19" ht="19.5" customHeight="1">
      <c r="A3" s="2" t="s">
        <v>1</v>
      </c>
      <c r="B3" s="28" t="s">
        <v>2</v>
      </c>
      <c r="C3" s="28"/>
      <c r="D3" s="28" t="s">
        <v>6</v>
      </c>
      <c r="E3" s="28"/>
      <c r="F3" s="28" t="s">
        <v>7</v>
      </c>
      <c r="G3" s="28"/>
      <c r="H3" s="28" t="s">
        <v>8</v>
      </c>
      <c r="I3" s="28"/>
      <c r="J3" s="28" t="s">
        <v>9</v>
      </c>
      <c r="K3" s="28"/>
      <c r="L3" s="28" t="s">
        <v>10</v>
      </c>
      <c r="M3" s="28"/>
      <c r="N3" s="28" t="s">
        <v>11</v>
      </c>
      <c r="O3" s="28"/>
      <c r="P3" s="28" t="s">
        <v>12</v>
      </c>
      <c r="Q3" s="28"/>
      <c r="R3" s="28" t="s">
        <v>13</v>
      </c>
      <c r="S3" s="28"/>
    </row>
    <row r="4" spans="1:19" ht="34.5" customHeight="1">
      <c r="A4" s="3" t="s">
        <v>5</v>
      </c>
      <c r="B4" s="28">
        <v>115.19</v>
      </c>
      <c r="C4" s="28"/>
      <c r="D4" s="28">
        <v>95.79</v>
      </c>
      <c r="E4" s="28"/>
      <c r="F4" s="28">
        <v>95.19</v>
      </c>
      <c r="G4" s="28"/>
      <c r="H4" s="28">
        <v>134.5</v>
      </c>
      <c r="I4" s="28"/>
      <c r="J4" s="28">
        <v>105.92</v>
      </c>
      <c r="K4" s="28"/>
      <c r="L4" s="28">
        <v>136.96</v>
      </c>
      <c r="M4" s="28"/>
      <c r="N4" s="28">
        <v>122.51</v>
      </c>
      <c r="O4" s="28"/>
      <c r="P4" s="28">
        <v>132.06</v>
      </c>
      <c r="Q4" s="28"/>
      <c r="R4" s="28">
        <v>105.92</v>
      </c>
      <c r="S4" s="28"/>
    </row>
    <row r="5" spans="1:19" ht="12">
      <c r="A5" s="4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7" customFormat="1" ht="24">
      <c r="A6" s="5"/>
      <c r="B6" s="6" t="s">
        <v>14</v>
      </c>
      <c r="C6" s="5" t="s">
        <v>4</v>
      </c>
      <c r="D6" s="6" t="s">
        <v>14</v>
      </c>
      <c r="E6" s="5" t="s">
        <v>4</v>
      </c>
      <c r="F6" s="6" t="s">
        <v>14</v>
      </c>
      <c r="G6" s="5" t="s">
        <v>4</v>
      </c>
      <c r="H6" s="6" t="s">
        <v>14</v>
      </c>
      <c r="I6" s="5" t="s">
        <v>4</v>
      </c>
      <c r="J6" s="6" t="s">
        <v>14</v>
      </c>
      <c r="K6" s="5" t="s">
        <v>4</v>
      </c>
      <c r="L6" s="6" t="s">
        <v>14</v>
      </c>
      <c r="M6" s="5" t="s">
        <v>4</v>
      </c>
      <c r="N6" s="6" t="s">
        <v>14</v>
      </c>
      <c r="O6" s="5" t="s">
        <v>4</v>
      </c>
      <c r="P6" s="6" t="s">
        <v>14</v>
      </c>
      <c r="Q6" s="5" t="s">
        <v>4</v>
      </c>
      <c r="R6" s="6" t="s">
        <v>14</v>
      </c>
      <c r="S6" s="5" t="s">
        <v>4</v>
      </c>
    </row>
    <row r="7" spans="1:19" ht="30" customHeight="1">
      <c r="A7" s="8">
        <v>28</v>
      </c>
      <c r="B7" s="9">
        <v>1752.65</v>
      </c>
      <c r="C7" s="10">
        <f>B4*B7</f>
        <v>201887.75350000002</v>
      </c>
      <c r="D7" s="9">
        <v>1719.08</v>
      </c>
      <c r="E7" s="11">
        <f>D7*95.79</f>
        <v>164670.6732</v>
      </c>
      <c r="F7" s="9">
        <v>1719.08</v>
      </c>
      <c r="G7" s="11">
        <f>F7*95.19</f>
        <v>163639.2252</v>
      </c>
      <c r="H7" s="9">
        <v>1685.5</v>
      </c>
      <c r="I7" s="11">
        <f>H7*134.5</f>
        <v>226699.75</v>
      </c>
      <c r="J7" s="12">
        <v>1601.56</v>
      </c>
      <c r="K7" s="11">
        <f>J7*105.92</f>
        <v>169637.2352</v>
      </c>
      <c r="L7" s="12">
        <v>1635.14</v>
      </c>
      <c r="M7" s="11">
        <f>L7*136.96</f>
        <v>223948.77440000002</v>
      </c>
      <c r="N7" s="12">
        <v>1584.77</v>
      </c>
      <c r="O7" s="11">
        <f>N7*122.51</f>
        <v>194150.1727</v>
      </c>
      <c r="P7" s="9">
        <v>1668.71</v>
      </c>
      <c r="Q7" s="11">
        <f>P7*132.06</f>
        <v>220369.8426</v>
      </c>
      <c r="R7" s="12">
        <v>1651.93</v>
      </c>
      <c r="S7" s="11">
        <f>R7*105.92</f>
        <v>174972.42560000002</v>
      </c>
    </row>
    <row r="8" spans="1:19" ht="30" customHeight="1">
      <c r="A8" s="13">
        <v>27</v>
      </c>
      <c r="B8" s="14">
        <v>1745.67</v>
      </c>
      <c r="C8" s="15">
        <f>B8*B4</f>
        <v>201083.7273</v>
      </c>
      <c r="D8" s="14">
        <v>1712.23</v>
      </c>
      <c r="E8" s="16">
        <f aca="true" t="shared" si="0" ref="E8:E18">D8*95.79</f>
        <v>164014.5117</v>
      </c>
      <c r="F8" s="14">
        <v>1712.23</v>
      </c>
      <c r="G8" s="16">
        <f aca="true" t="shared" si="1" ref="G8:G18">F8*95.19</f>
        <v>162987.17369999998</v>
      </c>
      <c r="H8" s="14">
        <v>1678.79</v>
      </c>
      <c r="I8" s="16">
        <f aca="true" t="shared" si="2" ref="I8:I18">H8*134.5</f>
        <v>225797.255</v>
      </c>
      <c r="J8" s="17">
        <v>1595.18</v>
      </c>
      <c r="K8" s="16">
        <f aca="true" t="shared" si="3" ref="K8:K18">J8*105.92</f>
        <v>168961.4656</v>
      </c>
      <c r="L8" s="17">
        <v>1628.62</v>
      </c>
      <c r="M8" s="16">
        <f aca="true" t="shared" si="4" ref="M8:M18">L8*136.96</f>
        <v>223055.7952</v>
      </c>
      <c r="N8" s="18">
        <v>1578.46</v>
      </c>
      <c r="O8" s="16">
        <f aca="true" t="shared" si="5" ref="O8:O18">N8*122.51</f>
        <v>193377.13460000002</v>
      </c>
      <c r="P8" s="14">
        <v>1662.07</v>
      </c>
      <c r="Q8" s="16">
        <f aca="true" t="shared" si="6" ref="Q8:Q18">P8*132.06</f>
        <v>219492.9642</v>
      </c>
      <c r="R8" s="18">
        <v>1645.34</v>
      </c>
      <c r="S8" s="16">
        <f aca="true" t="shared" si="7" ref="S8:S18">R8*105.92</f>
        <v>174274.4128</v>
      </c>
    </row>
    <row r="9" spans="1:19" ht="30" customHeight="1">
      <c r="A9" s="13">
        <v>24</v>
      </c>
      <c r="B9" s="14">
        <v>1724.89</v>
      </c>
      <c r="C9" s="15">
        <f>B9*B4</f>
        <v>198690.0791</v>
      </c>
      <c r="D9" s="14">
        <v>1691.85</v>
      </c>
      <c r="E9" s="16">
        <f t="shared" si="0"/>
        <v>162062.3115</v>
      </c>
      <c r="F9" s="14">
        <v>1691.85</v>
      </c>
      <c r="G9" s="16">
        <f t="shared" si="1"/>
        <v>161047.2015</v>
      </c>
      <c r="H9" s="14">
        <v>1658.8</v>
      </c>
      <c r="I9" s="16">
        <f t="shared" si="2"/>
        <v>223108.6</v>
      </c>
      <c r="J9" s="17">
        <v>1576.19</v>
      </c>
      <c r="K9" s="16">
        <f t="shared" si="3"/>
        <v>166950.0448</v>
      </c>
      <c r="L9" s="17">
        <v>1609.24</v>
      </c>
      <c r="M9" s="16">
        <f t="shared" si="4"/>
        <v>220401.51040000003</v>
      </c>
      <c r="N9" s="18">
        <v>1559.67</v>
      </c>
      <c r="O9" s="16">
        <f t="shared" si="5"/>
        <v>191075.1717</v>
      </c>
      <c r="P9" s="14">
        <v>1642.28</v>
      </c>
      <c r="Q9" s="16">
        <f t="shared" si="6"/>
        <v>216879.4968</v>
      </c>
      <c r="R9" s="18">
        <v>1625.76</v>
      </c>
      <c r="S9" s="16">
        <f t="shared" si="7"/>
        <v>172200.4992</v>
      </c>
    </row>
    <row r="10" spans="1:19" ht="30" customHeight="1">
      <c r="A10" s="13">
        <v>23</v>
      </c>
      <c r="B10" s="14">
        <v>1718.02</v>
      </c>
      <c r="C10" s="15">
        <f>B10*B4</f>
        <v>197898.7238</v>
      </c>
      <c r="D10" s="14">
        <v>1685.11</v>
      </c>
      <c r="E10" s="16">
        <f t="shared" si="0"/>
        <v>161416.6869</v>
      </c>
      <c r="F10" s="14">
        <v>1685.11</v>
      </c>
      <c r="G10" s="16">
        <f t="shared" si="1"/>
        <v>160405.62089999998</v>
      </c>
      <c r="H10" s="14">
        <v>1652.19</v>
      </c>
      <c r="I10" s="16">
        <f t="shared" si="2"/>
        <v>222219.555</v>
      </c>
      <c r="J10" s="17">
        <v>1569.91</v>
      </c>
      <c r="K10" s="16">
        <f t="shared" si="3"/>
        <v>166284.8672</v>
      </c>
      <c r="L10" s="17">
        <v>1602.82</v>
      </c>
      <c r="M10" s="16">
        <f t="shared" si="4"/>
        <v>219522.2272</v>
      </c>
      <c r="N10" s="18">
        <v>1553.46</v>
      </c>
      <c r="O10" s="16">
        <f t="shared" si="5"/>
        <v>190314.38460000002</v>
      </c>
      <c r="P10" s="14">
        <v>1635.74</v>
      </c>
      <c r="Q10" s="16">
        <f t="shared" si="6"/>
        <v>216015.8244</v>
      </c>
      <c r="R10" s="18">
        <v>1619.28</v>
      </c>
      <c r="S10" s="16">
        <f t="shared" si="7"/>
        <v>171514.1376</v>
      </c>
    </row>
    <row r="11" spans="1:19" ht="30" customHeight="1">
      <c r="A11" s="13">
        <v>20</v>
      </c>
      <c r="B11" s="14">
        <v>1697.56</v>
      </c>
      <c r="C11" s="15">
        <f>B11*B4</f>
        <v>195541.93639999998</v>
      </c>
      <c r="D11" s="14">
        <v>1665.04</v>
      </c>
      <c r="E11" s="16">
        <f t="shared" si="0"/>
        <v>159494.1816</v>
      </c>
      <c r="F11" s="14">
        <v>1665.04</v>
      </c>
      <c r="G11" s="16">
        <f t="shared" si="1"/>
        <v>158495.1576</v>
      </c>
      <c r="H11" s="14">
        <v>1632.52</v>
      </c>
      <c r="I11" s="16">
        <f t="shared" si="2"/>
        <v>219573.94</v>
      </c>
      <c r="J11" s="17">
        <v>1551.22</v>
      </c>
      <c r="K11" s="16">
        <f t="shared" si="3"/>
        <v>164305.2224</v>
      </c>
      <c r="L11" s="17">
        <v>1583.74</v>
      </c>
      <c r="M11" s="16">
        <f t="shared" si="4"/>
        <v>216909.03040000002</v>
      </c>
      <c r="N11" s="18">
        <v>1534.96</v>
      </c>
      <c r="O11" s="16">
        <f t="shared" si="5"/>
        <v>188047.94960000002</v>
      </c>
      <c r="P11" s="14">
        <v>1616.26</v>
      </c>
      <c r="Q11" s="16">
        <f t="shared" si="6"/>
        <v>213443.2956</v>
      </c>
      <c r="R11" s="18">
        <v>1600</v>
      </c>
      <c r="S11" s="16">
        <f t="shared" si="7"/>
        <v>169472</v>
      </c>
    </row>
    <row r="12" spans="1:19" ht="30" customHeight="1">
      <c r="A12" s="13">
        <v>19</v>
      </c>
      <c r="B12" s="14">
        <v>1687.82</v>
      </c>
      <c r="C12" s="15">
        <f>B12*115.19</f>
        <v>194419.9858</v>
      </c>
      <c r="D12" s="14">
        <v>1655.48</v>
      </c>
      <c r="E12" s="16">
        <f t="shared" si="0"/>
        <v>158578.4292</v>
      </c>
      <c r="F12" s="14">
        <v>1655.48</v>
      </c>
      <c r="G12" s="16">
        <f t="shared" si="1"/>
        <v>157585.14119999998</v>
      </c>
      <c r="H12" s="14">
        <v>1623.15</v>
      </c>
      <c r="I12" s="16">
        <f t="shared" si="2"/>
        <v>218313.67500000002</v>
      </c>
      <c r="J12" s="17">
        <v>1542.32</v>
      </c>
      <c r="K12" s="16">
        <f t="shared" si="3"/>
        <v>163362.5344</v>
      </c>
      <c r="L12" s="17">
        <v>1574.65</v>
      </c>
      <c r="M12" s="16">
        <f t="shared" si="4"/>
        <v>215664.064</v>
      </c>
      <c r="N12" s="18">
        <v>1526.15</v>
      </c>
      <c r="O12" s="16">
        <f t="shared" si="5"/>
        <v>186968.63650000002</v>
      </c>
      <c r="P12" s="14">
        <v>1606.98</v>
      </c>
      <c r="Q12" s="16">
        <f t="shared" si="6"/>
        <v>212217.7788</v>
      </c>
      <c r="R12" s="18">
        <v>1590.82</v>
      </c>
      <c r="S12" s="16">
        <f t="shared" si="7"/>
        <v>168499.6544</v>
      </c>
    </row>
    <row r="13" spans="1:19" ht="30" customHeight="1">
      <c r="A13" s="13">
        <v>16</v>
      </c>
      <c r="B13" s="14">
        <v>1658.58</v>
      </c>
      <c r="C13" s="15">
        <f aca="true" t="shared" si="8" ref="C13:C18">B13*115.19</f>
        <v>191051.8302</v>
      </c>
      <c r="D13" s="14">
        <v>1626.8</v>
      </c>
      <c r="E13" s="16">
        <f t="shared" si="0"/>
        <v>155831.172</v>
      </c>
      <c r="F13" s="14">
        <v>1626.8</v>
      </c>
      <c r="G13" s="16">
        <f t="shared" si="1"/>
        <v>154855.092</v>
      </c>
      <c r="H13" s="14">
        <v>1595.03</v>
      </c>
      <c r="I13" s="16">
        <f t="shared" si="2"/>
        <v>214531.535</v>
      </c>
      <c r="J13" s="17">
        <v>1515.6</v>
      </c>
      <c r="K13" s="16">
        <f t="shared" si="3"/>
        <v>160532.35199999998</v>
      </c>
      <c r="L13" s="17">
        <v>1547.37</v>
      </c>
      <c r="M13" s="16">
        <f t="shared" si="4"/>
        <v>211927.7952</v>
      </c>
      <c r="N13" s="18">
        <v>1499.71</v>
      </c>
      <c r="O13" s="16">
        <f t="shared" si="5"/>
        <v>183729.4721</v>
      </c>
      <c r="P13" s="14">
        <v>1579.14</v>
      </c>
      <c r="Q13" s="16">
        <f>P13*132.06</f>
        <v>208541.22840000002</v>
      </c>
      <c r="R13" s="18">
        <v>1563.26</v>
      </c>
      <c r="S13" s="16">
        <f t="shared" si="7"/>
        <v>165580.4992</v>
      </c>
    </row>
    <row r="14" spans="1:19" ht="30" customHeight="1">
      <c r="A14" s="13">
        <v>15</v>
      </c>
      <c r="B14" s="14">
        <v>1648.83</v>
      </c>
      <c r="C14" s="15">
        <f t="shared" si="8"/>
        <v>189928.7277</v>
      </c>
      <c r="D14" s="14">
        <v>1617.24</v>
      </c>
      <c r="E14" s="16">
        <f t="shared" si="0"/>
        <v>154915.41960000002</v>
      </c>
      <c r="F14" s="14">
        <v>1617.24</v>
      </c>
      <c r="G14" s="16">
        <f>F14*95.19</f>
        <v>153945.0756</v>
      </c>
      <c r="H14" s="14">
        <v>1585.66</v>
      </c>
      <c r="I14" s="16">
        <f t="shared" si="2"/>
        <v>213271.27000000002</v>
      </c>
      <c r="J14" s="17">
        <v>1506.69</v>
      </c>
      <c r="K14" s="16">
        <f>J14*105.92</f>
        <v>159588.6048</v>
      </c>
      <c r="L14" s="17">
        <v>1538.28</v>
      </c>
      <c r="M14" s="16">
        <f>L14*136.96</f>
        <v>210682.82880000002</v>
      </c>
      <c r="N14" s="18">
        <v>1490.9</v>
      </c>
      <c r="O14" s="16">
        <f>N14*122.51</f>
        <v>182650.159</v>
      </c>
      <c r="P14" s="14">
        <v>1569.86</v>
      </c>
      <c r="Q14" s="16">
        <f t="shared" si="6"/>
        <v>207315.71159999998</v>
      </c>
      <c r="R14" s="18">
        <v>1554.07</v>
      </c>
      <c r="S14" s="16">
        <f>R14*105.92</f>
        <v>164607.0944</v>
      </c>
    </row>
    <row r="15" spans="1:19" ht="30" customHeight="1">
      <c r="A15" s="13">
        <v>12</v>
      </c>
      <c r="B15" s="14">
        <v>1619.59</v>
      </c>
      <c r="C15" s="15">
        <f t="shared" si="8"/>
        <v>186560.5721</v>
      </c>
      <c r="D15" s="14">
        <v>1588.56</v>
      </c>
      <c r="E15" s="16">
        <f t="shared" si="0"/>
        <v>152168.1624</v>
      </c>
      <c r="F15" s="14">
        <v>1588.56</v>
      </c>
      <c r="G15" s="16">
        <f t="shared" si="1"/>
        <v>151215.0264</v>
      </c>
      <c r="H15" s="14">
        <v>1557.54</v>
      </c>
      <c r="I15" s="16">
        <f t="shared" si="2"/>
        <v>209489.13</v>
      </c>
      <c r="J15" s="17">
        <v>1479.97</v>
      </c>
      <c r="K15" s="16">
        <f t="shared" si="3"/>
        <v>156758.4224</v>
      </c>
      <c r="L15" s="17">
        <v>1511</v>
      </c>
      <c r="M15" s="16">
        <f t="shared" si="4"/>
        <v>206946.56</v>
      </c>
      <c r="N15" s="18">
        <v>1464.46</v>
      </c>
      <c r="O15" s="16">
        <f t="shared" si="5"/>
        <v>179410.9946</v>
      </c>
      <c r="P15" s="14">
        <v>1542.02</v>
      </c>
      <c r="Q15" s="16">
        <f t="shared" si="6"/>
        <v>203639.1612</v>
      </c>
      <c r="R15" s="18">
        <v>1526.51</v>
      </c>
      <c r="S15" s="16">
        <f t="shared" si="7"/>
        <v>161687.9392</v>
      </c>
    </row>
    <row r="16" spans="1:19" ht="30" customHeight="1">
      <c r="A16" s="13">
        <v>11</v>
      </c>
      <c r="B16" s="14">
        <v>1618.37</v>
      </c>
      <c r="C16" s="15">
        <f t="shared" si="8"/>
        <v>186420.0403</v>
      </c>
      <c r="D16" s="14">
        <v>1587.37</v>
      </c>
      <c r="E16" s="16">
        <f t="shared" si="0"/>
        <v>152054.1723</v>
      </c>
      <c r="F16" s="14">
        <v>1587.37</v>
      </c>
      <c r="G16" s="16">
        <f t="shared" si="1"/>
        <v>151101.75029999999</v>
      </c>
      <c r="H16" s="14">
        <v>1556.37</v>
      </c>
      <c r="I16" s="16">
        <f t="shared" si="2"/>
        <v>209331.76499999998</v>
      </c>
      <c r="J16" s="17">
        <v>1478.86</v>
      </c>
      <c r="K16" s="16">
        <f t="shared" si="3"/>
        <v>156640.8512</v>
      </c>
      <c r="L16" s="17">
        <v>1509.86</v>
      </c>
      <c r="M16" s="16">
        <f t="shared" si="4"/>
        <v>206790.4256</v>
      </c>
      <c r="N16" s="18">
        <v>1463.36</v>
      </c>
      <c r="O16" s="16">
        <f t="shared" si="5"/>
        <v>179276.2336</v>
      </c>
      <c r="P16" s="14">
        <v>1540.86</v>
      </c>
      <c r="Q16" s="16">
        <f t="shared" si="6"/>
        <v>203485.9716</v>
      </c>
      <c r="R16" s="18">
        <v>1525.36</v>
      </c>
      <c r="S16" s="16">
        <f t="shared" si="7"/>
        <v>161566.1312</v>
      </c>
    </row>
    <row r="17" spans="1:19" ht="30" customHeight="1">
      <c r="A17" s="13">
        <v>8</v>
      </c>
      <c r="B17" s="14">
        <v>1606.19</v>
      </c>
      <c r="C17" s="15">
        <f t="shared" si="8"/>
        <v>185017.0261</v>
      </c>
      <c r="D17" s="14">
        <v>1575.42</v>
      </c>
      <c r="E17" s="16">
        <f t="shared" si="0"/>
        <v>150909.4818</v>
      </c>
      <c r="F17" s="14">
        <v>1575.42</v>
      </c>
      <c r="G17" s="16">
        <f t="shared" si="1"/>
        <v>149964.2298</v>
      </c>
      <c r="H17" s="14">
        <v>1544.65</v>
      </c>
      <c r="I17" s="16">
        <f t="shared" si="2"/>
        <v>207755.42500000002</v>
      </c>
      <c r="J17" s="17">
        <v>1467.72</v>
      </c>
      <c r="K17" s="16">
        <f t="shared" si="3"/>
        <v>155460.9024</v>
      </c>
      <c r="L17" s="17">
        <v>1498.49</v>
      </c>
      <c r="M17" s="16">
        <f t="shared" si="4"/>
        <v>205233.19040000002</v>
      </c>
      <c r="N17" s="18">
        <v>1452.34</v>
      </c>
      <c r="O17" s="16">
        <f t="shared" si="5"/>
        <v>177926.1734</v>
      </c>
      <c r="P17" s="14">
        <v>1529.26</v>
      </c>
      <c r="Q17" s="16">
        <f t="shared" si="6"/>
        <v>201954.0756</v>
      </c>
      <c r="R17" s="18">
        <v>1513.88</v>
      </c>
      <c r="S17" s="16">
        <f t="shared" si="7"/>
        <v>160350.16960000002</v>
      </c>
    </row>
    <row r="18" spans="1:19" ht="30" customHeight="1">
      <c r="A18" s="19">
        <v>9</v>
      </c>
      <c r="B18" s="20">
        <v>1594.01</v>
      </c>
      <c r="C18" s="21">
        <f t="shared" si="8"/>
        <v>183614.01189999998</v>
      </c>
      <c r="D18" s="20">
        <v>1563.47</v>
      </c>
      <c r="E18" s="22">
        <f t="shared" si="0"/>
        <v>149764.7913</v>
      </c>
      <c r="F18" s="20">
        <v>1563.47</v>
      </c>
      <c r="G18" s="22">
        <f t="shared" si="1"/>
        <v>148826.7093</v>
      </c>
      <c r="H18" s="20">
        <v>1532.93</v>
      </c>
      <c r="I18" s="22">
        <f t="shared" si="2"/>
        <v>206179.08500000002</v>
      </c>
      <c r="J18" s="23">
        <v>1456.59</v>
      </c>
      <c r="K18" s="22">
        <f t="shared" si="3"/>
        <v>154282.0128</v>
      </c>
      <c r="L18" s="23">
        <v>1487.13</v>
      </c>
      <c r="M18" s="22">
        <f t="shared" si="4"/>
        <v>203677.32480000003</v>
      </c>
      <c r="N18" s="24">
        <v>1441.32</v>
      </c>
      <c r="O18" s="22">
        <f t="shared" si="5"/>
        <v>176576.1132</v>
      </c>
      <c r="P18" s="20">
        <v>1517.66</v>
      </c>
      <c r="Q18" s="22">
        <f t="shared" si="6"/>
        <v>200422.1796</v>
      </c>
      <c r="R18" s="24">
        <v>1502.4</v>
      </c>
      <c r="S18" s="22">
        <f t="shared" si="7"/>
        <v>159134.208</v>
      </c>
    </row>
    <row r="20" ht="12">
      <c r="B20" s="1" t="s">
        <v>15</v>
      </c>
    </row>
    <row r="21" ht="12">
      <c r="B21" s="25" t="s">
        <v>16</v>
      </c>
    </row>
    <row r="22" ht="12">
      <c r="B22" s="1" t="s">
        <v>17</v>
      </c>
    </row>
    <row r="23" ht="12">
      <c r="B23" s="1" t="s">
        <v>18</v>
      </c>
    </row>
    <row r="24" ht="12">
      <c r="B24" s="1" t="s">
        <v>19</v>
      </c>
    </row>
  </sheetData>
  <sheetProtection/>
  <mergeCells count="28">
    <mergeCell ref="B3:C3"/>
    <mergeCell ref="B4:C4"/>
    <mergeCell ref="B5:C5"/>
    <mergeCell ref="D3:E3"/>
    <mergeCell ref="F3:G3"/>
    <mergeCell ref="H3:I3"/>
    <mergeCell ref="R3:S3"/>
    <mergeCell ref="D4:E4"/>
    <mergeCell ref="F4:G4"/>
    <mergeCell ref="H4:I4"/>
    <mergeCell ref="J4:K4"/>
    <mergeCell ref="L4:M4"/>
    <mergeCell ref="N5:O5"/>
    <mergeCell ref="P5:Q5"/>
    <mergeCell ref="J3:K3"/>
    <mergeCell ref="L3:M3"/>
    <mergeCell ref="N3:O3"/>
    <mergeCell ref="P3:Q3"/>
    <mergeCell ref="R5:S5"/>
    <mergeCell ref="A1:S1"/>
    <mergeCell ref="R4:S4"/>
    <mergeCell ref="P4:Q4"/>
    <mergeCell ref="N4:O4"/>
    <mergeCell ref="D5:E5"/>
    <mergeCell ref="F5:G5"/>
    <mergeCell ref="H5:I5"/>
    <mergeCell ref="J5:K5"/>
    <mergeCell ref="L5:M5"/>
  </mergeCells>
  <printOptions/>
  <pageMargins left="0.17" right="0.17" top="0.75" bottom="0.56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</dc:creator>
  <cp:keywords/>
  <dc:description/>
  <cp:lastModifiedBy>KRISTY</cp:lastModifiedBy>
  <cp:lastPrinted>2011-03-16T07:04:15Z</cp:lastPrinted>
  <dcterms:created xsi:type="dcterms:W3CDTF">2011-03-15T09:28:33Z</dcterms:created>
  <dcterms:modified xsi:type="dcterms:W3CDTF">2011-03-16T07:04:27Z</dcterms:modified>
  <cp:category/>
  <cp:version/>
  <cp:contentType/>
  <cp:contentStatus/>
</cp:coreProperties>
</file>